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tabRatio="689" firstSheet="2" activeTab="5"/>
  </bookViews>
  <sheets>
    <sheet name="Data master truck milik" sheetId="9" r:id="rId1"/>
    <sheet name="Data Master Customer" sheetId="1" r:id="rId2"/>
    <sheet name="Data Master Vendor" sheetId="7" r:id="rId3"/>
    <sheet name="Data SPK" sheetId="4" r:id="rId4"/>
    <sheet name="proposal" sheetId="13" r:id="rId5"/>
    <sheet name="Data Realisasi" sheetId="6" r:id="rId6"/>
    <sheet name="Master Dropping keuangan" sheetId="12" r:id="rId7"/>
    <sheet name="KUO" sheetId="8" r:id="rId8"/>
    <sheet name="Master daftar DN" sheetId="10" r:id="rId9"/>
    <sheet name="datail biaya DN" sheetId="11" r:id="rId10"/>
    <sheet name="No DN" sheetId="2" state="hidden" r:id="rId11"/>
    <sheet name="Data Proposal" sheetId="5" state="hidden" r:id="rId12"/>
  </sheets>
  <calcPr calcId="144525"/>
</workbook>
</file>

<file path=xl/calcChain.xml><?xml version="1.0" encoding="utf-8"?>
<calcChain xmlns="http://schemas.openxmlformats.org/spreadsheetml/2006/main">
  <c r="H6" i="12" l="1"/>
  <c r="O9" i="6" l="1"/>
  <c r="Q9" i="6" s="1"/>
  <c r="O8" i="6"/>
  <c r="Q8" i="6" s="1"/>
  <c r="L7" i="13" l="1"/>
  <c r="H7" i="11" l="1"/>
  <c r="H8" i="11" s="1"/>
  <c r="H9" i="11" s="1"/>
  <c r="H10" i="11" s="1"/>
  <c r="H11" i="11" s="1"/>
  <c r="H12" i="11" s="1"/>
  <c r="H6" i="11"/>
  <c r="H5" i="11"/>
  <c r="J8" i="4"/>
  <c r="P10" i="6"/>
  <c r="N10" i="6"/>
  <c r="M10" i="6"/>
  <c r="O10" i="6" l="1"/>
  <c r="Q10" i="6"/>
  <c r="R10" i="6" s="1"/>
  <c r="F13" i="11"/>
  <c r="E20" i="8"/>
  <c r="F6" i="12" s="1"/>
  <c r="R9" i="6" l="1"/>
  <c r="R8" i="6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</calcChain>
</file>

<file path=xl/sharedStrings.xml><?xml version="1.0" encoding="utf-8"?>
<sst xmlns="http://schemas.openxmlformats.org/spreadsheetml/2006/main" count="648" uniqueCount="208">
  <si>
    <t>Nama Customer</t>
  </si>
  <si>
    <t>Alamat</t>
  </si>
  <si>
    <t>NPWP</t>
  </si>
  <si>
    <t>Nama Pimpinan</t>
  </si>
  <si>
    <t>No</t>
  </si>
  <si>
    <t>Data SPK</t>
  </si>
  <si>
    <t>No SPK</t>
  </si>
  <si>
    <t>Tgl SPK terbit</t>
  </si>
  <si>
    <t>Tgl SPK berakhir</t>
  </si>
  <si>
    <t>Jangka Waktu</t>
  </si>
  <si>
    <t>Asal</t>
  </si>
  <si>
    <t>Tujuan</t>
  </si>
  <si>
    <t>Jumlah rit</t>
  </si>
  <si>
    <t>harga/rit</t>
  </si>
  <si>
    <t>nilai SPK</t>
  </si>
  <si>
    <t>Biaya</t>
  </si>
  <si>
    <t xml:space="preserve">PM </t>
  </si>
  <si>
    <t>No Proposal</t>
  </si>
  <si>
    <t>No DN</t>
  </si>
  <si>
    <t>Data Proposal</t>
  </si>
  <si>
    <t>tambah</t>
  </si>
  <si>
    <t>Tanggal DN</t>
  </si>
  <si>
    <t>Jumlah</t>
  </si>
  <si>
    <t>Nilai DN</t>
  </si>
  <si>
    <t>P111</t>
  </si>
  <si>
    <t>P222</t>
  </si>
  <si>
    <t>P333</t>
  </si>
  <si>
    <t>Tanggal Proposal</t>
  </si>
  <si>
    <t>Edit</t>
  </si>
  <si>
    <t>Tambah Proposal</t>
  </si>
  <si>
    <t>Aksi</t>
  </si>
  <si>
    <t>Tambah Data SPK</t>
  </si>
  <si>
    <t>realisasi</t>
  </si>
  <si>
    <t>Realisasi rit</t>
  </si>
  <si>
    <t>Tambah Realisasi</t>
  </si>
  <si>
    <t>Tanggal realisasi</t>
  </si>
  <si>
    <t>No Polisi</t>
  </si>
  <si>
    <t>Ops M/B</t>
  </si>
  <si>
    <t>No Surat Jalan</t>
  </si>
  <si>
    <t>Pendapatan</t>
  </si>
  <si>
    <t>L/R</t>
  </si>
  <si>
    <t>PM</t>
  </si>
  <si>
    <t>Data Master Customer</t>
  </si>
  <si>
    <t>Tambah data</t>
  </si>
  <si>
    <t>Data Master Vendor</t>
  </si>
  <si>
    <t>Nama Vendor</t>
  </si>
  <si>
    <t>Truck Milik</t>
  </si>
  <si>
    <t>tabel master truck milik</t>
  </si>
  <si>
    <t xml:space="preserve">Jenis </t>
  </si>
  <si>
    <t>Nopol</t>
  </si>
  <si>
    <t>Supir</t>
  </si>
  <si>
    <t>Trailer Tronton</t>
  </si>
  <si>
    <t>Wingbox Tronton</t>
  </si>
  <si>
    <t>Threeway Tronton</t>
  </si>
  <si>
    <t>Daftar DN</t>
  </si>
  <si>
    <t>Nilai</t>
  </si>
  <si>
    <t>Detail</t>
  </si>
  <si>
    <t>Detail DN No 18001</t>
  </si>
  <si>
    <t>Tanggal</t>
  </si>
  <si>
    <t>Uraian</t>
  </si>
  <si>
    <t>No Bukti</t>
  </si>
  <si>
    <t>Surat jalan</t>
  </si>
  <si>
    <t>Debet</t>
  </si>
  <si>
    <t>Kredit</t>
  </si>
  <si>
    <t>Saldo</t>
  </si>
  <si>
    <t>Dropping keuangan</t>
  </si>
  <si>
    <t>300/BB/IV.18</t>
  </si>
  <si>
    <t>Kas Jalan Angkutan PT. Indoliberty dari IBR Ke Liberty</t>
  </si>
  <si>
    <t>02a/ILT/9330/IV/2018</t>
  </si>
  <si>
    <t>05a/ILT/9331/IV/2018</t>
  </si>
  <si>
    <t>Kas Jalan Angkutan PT. Indoliberty dari IBR Ke Karawang</t>
  </si>
  <si>
    <t xml:space="preserve">No </t>
  </si>
  <si>
    <t>Dropping Keuangan</t>
  </si>
  <si>
    <t>Tambah Data</t>
  </si>
  <si>
    <t>301/BB/IV.18</t>
  </si>
  <si>
    <t>302/BB/IV.19</t>
  </si>
  <si>
    <t>303/BB/IV.19</t>
  </si>
  <si>
    <t>304/BB/IV.20</t>
  </si>
  <si>
    <t>No Bukti KUO</t>
  </si>
  <si>
    <t>Surat Jalan</t>
  </si>
  <si>
    <t>No. SPK</t>
  </si>
  <si>
    <t>03a/ILT/9330/IV/2018</t>
  </si>
  <si>
    <t>04a/ILT/9330/IV/2018</t>
  </si>
  <si>
    <t>06a/ILT/9331/IV/2018</t>
  </si>
  <si>
    <t>07a/ILT/9331/IV/2018</t>
  </si>
  <si>
    <t>08a/ILT/9331/IV/2018</t>
  </si>
  <si>
    <r>
      <t xml:space="preserve">Realisasi Dropping Keuangan No. </t>
    </r>
    <r>
      <rPr>
        <b/>
        <sz val="11"/>
        <color theme="1"/>
        <rFont val="Calibri"/>
        <family val="2"/>
        <scheme val="minor"/>
      </rPr>
      <t>300/BB/IV.18</t>
    </r>
  </si>
  <si>
    <t>111/IBR</t>
  </si>
  <si>
    <t>IBR</t>
  </si>
  <si>
    <t>Liberty</t>
  </si>
  <si>
    <t>Karawang</t>
  </si>
  <si>
    <t>157/IBU</t>
  </si>
  <si>
    <t>IBU</t>
  </si>
  <si>
    <t>Bandung</t>
  </si>
  <si>
    <t>JSR</t>
  </si>
  <si>
    <t>B 9330 BYY</t>
  </si>
  <si>
    <t>B 9331 BYY</t>
  </si>
  <si>
    <t>B 9782 BEU</t>
  </si>
  <si>
    <t>B 9783 BEU</t>
  </si>
  <si>
    <t>Kas Jalan Angkutan PT. IBU dari IBU Ke Bandung</t>
  </si>
  <si>
    <t>Kas Jalan Angkutan PT. IBU dari IBU Ke JSR</t>
  </si>
  <si>
    <t>122/IBR</t>
  </si>
  <si>
    <t>723/IBR</t>
  </si>
  <si>
    <t>172/IBU</t>
  </si>
  <si>
    <t>755/IBU</t>
  </si>
  <si>
    <r>
      <t xml:space="preserve">Data Realisasi SPK No. </t>
    </r>
    <r>
      <rPr>
        <b/>
        <sz val="11"/>
        <color theme="1"/>
        <rFont val="Calibri"/>
        <family val="2"/>
        <scheme val="minor"/>
      </rPr>
      <t>111/IBR</t>
    </r>
  </si>
  <si>
    <t>333/WSBP</t>
  </si>
  <si>
    <t>111/IBR/IV.18</t>
  </si>
  <si>
    <t>111/IBU/IV.18</t>
  </si>
  <si>
    <t>111/WSBP/IV.18</t>
  </si>
  <si>
    <t>Form isian tambah data SPK</t>
  </si>
  <si>
    <t>Form isian tambah data realisasi</t>
  </si>
  <si>
    <t>Form isian tambah data dropping</t>
  </si>
  <si>
    <t>Tanggal dropping</t>
  </si>
  <si>
    <t>Form isian tambah data KUO</t>
  </si>
  <si>
    <t>Form isian tambah data DN</t>
  </si>
  <si>
    <t>nilai-biaya</t>
  </si>
  <si>
    <t>L/R dibagi nilai (%)</t>
  </si>
  <si>
    <t>nilai SPK-biaya</t>
  </si>
  <si>
    <t>Data diambil dari tabel realisasi berdasarkan surat jalan (Otomatis terisi)</t>
  </si>
  <si>
    <t>Dibuat dropdown list, data diambil dari tabel realisasi</t>
  </si>
  <si>
    <t>Cari Data SPK</t>
  </si>
  <si>
    <t>Cari Data Realisasi</t>
  </si>
  <si>
    <t xml:space="preserve">atau </t>
  </si>
  <si>
    <t>tanggal awal</t>
  </si>
  <si>
    <t>s/d</t>
  </si>
  <si>
    <t>tanggal akhir</t>
  </si>
  <si>
    <t>Cari Data Dropping</t>
  </si>
  <si>
    <t>Cari Data DN</t>
  </si>
  <si>
    <t>Cari Data KUO</t>
  </si>
  <si>
    <t>B 9332 BYY</t>
  </si>
  <si>
    <t>B 5990 BEI</t>
  </si>
  <si>
    <t>B 5991 BEI</t>
  </si>
  <si>
    <t>B 5992 BEI</t>
  </si>
  <si>
    <t>B 5993 BEI</t>
  </si>
  <si>
    <t>B 5994 BEI</t>
  </si>
  <si>
    <t>Form isian tambah data Truck milik</t>
  </si>
  <si>
    <t>Form isian edit data Truck milik</t>
  </si>
  <si>
    <t>Form isian tambah data Customer</t>
  </si>
  <si>
    <t>Form isian edit data Customer</t>
  </si>
  <si>
    <t>Form isian tambah data Vendor</t>
  </si>
  <si>
    <t>Form isian edit data Vendor</t>
  </si>
  <si>
    <t>Form isian edit data SPK</t>
  </si>
  <si>
    <t>Form isian edit data realisasi</t>
  </si>
  <si>
    <t>Sisa</t>
  </si>
  <si>
    <t>Realisasi KUO</t>
  </si>
  <si>
    <t>Jumlah realisasi KUO</t>
  </si>
  <si>
    <t>Form isian edit data KUO</t>
  </si>
  <si>
    <t>Form isian edit data DN</t>
  </si>
  <si>
    <t>Customer</t>
  </si>
  <si>
    <t>Indo Liberty Textiles, PT</t>
  </si>
  <si>
    <t>DEBET NOTA / NOTA TAGIHAN / INVOICE</t>
  </si>
  <si>
    <t>Keterangan / Descriptions</t>
  </si>
  <si>
    <t>Jumlah / Amount</t>
  </si>
  <si>
    <t>TOTAL</t>
  </si>
  <si>
    <t>Terbilang / Says : ………………………………………………………………………………………………….</t>
  </si>
  <si>
    <t>Note : Mohon di transfer melalui BANK MANDIRI</t>
  </si>
  <si>
    <t>Cikampek, ………………………………..</t>
  </si>
  <si>
    <t>cabang Dawuan Cikampek Atas nama</t>
  </si>
  <si>
    <t>PT. Bhanda Graha Reksa A/C 132 000 493 2225</t>
  </si>
  <si>
    <t>(…………………………………………)</t>
  </si>
  <si>
    <t>Manager</t>
  </si>
  <si>
    <t>Alamat / Adress : alamat customer ambil dari data master customer</t>
  </si>
  <si>
    <r>
      <t xml:space="preserve">Kepada / To : </t>
    </r>
    <r>
      <rPr>
        <b/>
        <sz val="11"/>
        <color rgb="FF000000"/>
        <rFont val="Calibri"/>
        <family val="2"/>
        <scheme val="minor"/>
      </rPr>
      <t>Nama Customer sesuai isian kolom customer pada tabel daftar DN</t>
    </r>
  </si>
  <si>
    <r>
      <t xml:space="preserve">realisasi berdasarkan </t>
    </r>
    <r>
      <rPr>
        <b/>
        <sz val="11"/>
        <color theme="1"/>
        <rFont val="Calibri"/>
        <family val="2"/>
        <scheme val="minor"/>
      </rPr>
      <t>surat jalan</t>
    </r>
    <r>
      <rPr>
        <sz val="11"/>
        <color theme="1"/>
        <rFont val="Calibri"/>
        <family val="2"/>
        <scheme val="minor"/>
      </rPr>
      <t xml:space="preserve"> pada </t>
    </r>
    <r>
      <rPr>
        <b/>
        <u/>
        <sz val="11"/>
        <color theme="1"/>
        <rFont val="Calibri"/>
        <family val="2"/>
        <scheme val="minor"/>
      </rPr>
      <t>tabel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detail biaya DN</t>
    </r>
  </si>
  <si>
    <r>
      <t xml:space="preserve">pendapatan berdasarkan </t>
    </r>
    <r>
      <rPr>
        <b/>
        <sz val="11"/>
        <color theme="1"/>
        <rFont val="Calibri"/>
        <family val="2"/>
        <scheme val="minor"/>
      </rPr>
      <t>surat jalan</t>
    </r>
    <r>
      <rPr>
        <sz val="11"/>
        <color theme="1"/>
        <rFont val="Calibri"/>
        <family val="2"/>
        <scheme val="minor"/>
      </rPr>
      <t xml:space="preserve"> didapat dari </t>
    </r>
    <r>
      <rPr>
        <b/>
        <u/>
        <sz val="11"/>
        <color theme="1"/>
        <rFont val="Calibri"/>
        <family val="2"/>
        <scheme val="minor"/>
      </rPr>
      <t>tabel Data Realisasi</t>
    </r>
  </si>
  <si>
    <t>Form isian tambah data detail biaya DN</t>
  </si>
  <si>
    <t>Form isian edit data detail biaya DN</t>
  </si>
  <si>
    <t>Dibuat dropdown list, data diambil dari kolom no surat jalan tabel realisasi</t>
  </si>
  <si>
    <t xml:space="preserve"> </t>
  </si>
  <si>
    <t>Herman</t>
  </si>
  <si>
    <t>Endang</t>
  </si>
  <si>
    <t>Iwan</t>
  </si>
  <si>
    <t>Didin</t>
  </si>
  <si>
    <t>Agus</t>
  </si>
  <si>
    <t>Jamal</t>
  </si>
  <si>
    <t>Abdul</t>
  </si>
  <si>
    <t>Ade</t>
  </si>
  <si>
    <t>Anin</t>
  </si>
  <si>
    <t>Yono</t>
  </si>
  <si>
    <t>Armada</t>
  </si>
  <si>
    <t>Biaya Armada</t>
  </si>
  <si>
    <t>No Bukti pengembalian</t>
  </si>
  <si>
    <t>dropdown dari master customer</t>
  </si>
  <si>
    <t>09a/IBU/9332/IV/2018</t>
  </si>
  <si>
    <t>010a/IBU/9332/IV/2018</t>
  </si>
  <si>
    <t>011a/IBU/9332/IV/2018</t>
  </si>
  <si>
    <t>012a/IBU/9334/IV/2018</t>
  </si>
  <si>
    <t>013a/IBU/9334/IV/2018</t>
  </si>
  <si>
    <t>014a/IBU/9334/IV/2018</t>
  </si>
  <si>
    <t>015a/IBU/9334/IV/2018</t>
  </si>
  <si>
    <t xml:space="preserve">Partai </t>
  </si>
  <si>
    <t>Satuan</t>
  </si>
  <si>
    <t>Dibuat dropdown list, data diambil dari kolom no bukti tabel KUO berdasarkan no surat jalan</t>
  </si>
  <si>
    <t>Tambah Data Proposal</t>
  </si>
  <si>
    <t>Cari Data Proposal</t>
  </si>
  <si>
    <t>No. Proposal</t>
  </si>
  <si>
    <t>PT. Indoliberty</t>
  </si>
  <si>
    <t>PT. Indo Beras Unggul</t>
  </si>
  <si>
    <t>PT. Waskita Beton Precast</t>
  </si>
  <si>
    <t>SPK / Kontrak</t>
  </si>
  <si>
    <t>Party</t>
  </si>
  <si>
    <t>Realisasi</t>
  </si>
  <si>
    <t>Dropping</t>
  </si>
  <si>
    <t>dropdown dari Data Realisasi</t>
  </si>
  <si>
    <t>Total Biaya</t>
  </si>
  <si>
    <t>Form isian tambah data Proposal</t>
  </si>
  <si>
    <t xml:space="preserve">No Bukti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</si>
</sst>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5" fillId="0" borderId="3" xfId="0" applyFont="1" applyBorder="1"/>
    <xf numFmtId="0" fontId="5" fillId="2" borderId="1" xfId="0" applyFont="1" applyFill="1" applyBorder="1"/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left"/>
    </xf>
    <xf numFmtId="0" fontId="5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Fill="1" applyBorder="1" applyAlignment="1">
      <alignment wrapText="1"/>
    </xf>
    <xf numFmtId="14" fontId="0" fillId="0" borderId="0" xfId="0" applyNumberFormat="1" applyBorder="1"/>
    <xf numFmtId="165" fontId="0" fillId="0" borderId="0" xfId="2" applyNumberFormat="1" applyFont="1" applyBorder="1"/>
    <xf numFmtId="0" fontId="0" fillId="0" borderId="1" xfId="0" applyBorder="1" applyAlignment="1"/>
    <xf numFmtId="165" fontId="7" fillId="0" borderId="1" xfId="1" applyNumberFormat="1" applyFont="1" applyBorder="1" applyAlignment="1">
      <alignment horizontal="center"/>
    </xf>
    <xf numFmtId="0" fontId="5" fillId="2" borderId="5" xfId="0" applyFont="1" applyFill="1" applyBorder="1"/>
    <xf numFmtId="165" fontId="0" fillId="0" borderId="5" xfId="0" applyNumberFormat="1" applyBorder="1"/>
    <xf numFmtId="0" fontId="5" fillId="2" borderId="6" xfId="0" applyFont="1" applyFill="1" applyBorder="1"/>
    <xf numFmtId="165" fontId="0" fillId="0" borderId="6" xfId="0" applyNumberFormat="1" applyBorder="1"/>
    <xf numFmtId="165" fontId="0" fillId="3" borderId="1" xfId="2" applyNumberFormat="1" applyFont="1" applyFill="1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3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/>
    <xf numFmtId="0" fontId="0" fillId="0" borderId="0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3" borderId="0" xfId="0" applyFill="1" applyAlignment="1">
      <alignment horizontal="left"/>
    </xf>
    <xf numFmtId="0" fontId="0" fillId="0" borderId="0" xfId="0" applyBorder="1"/>
    <xf numFmtId="165" fontId="7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/>
    <xf numFmtId="0" fontId="0" fillId="0" borderId="1" xfId="0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7" borderId="1" xfId="0" applyFill="1" applyBorder="1"/>
    <xf numFmtId="165" fontId="0" fillId="3" borderId="5" xfId="2" applyNumberFormat="1" applyFont="1" applyFill="1" applyBorder="1"/>
    <xf numFmtId="0" fontId="5" fillId="2" borderId="13" xfId="0" applyFont="1" applyFill="1" applyBorder="1"/>
    <xf numFmtId="165" fontId="0" fillId="0" borderId="14" xfId="0" applyNumberFormat="1" applyBorder="1"/>
    <xf numFmtId="0" fontId="0" fillId="2" borderId="0" xfId="0" applyFill="1"/>
    <xf numFmtId="15" fontId="0" fillId="0" borderId="0" xfId="0" applyNumberFormat="1" applyBorder="1"/>
    <xf numFmtId="0" fontId="5" fillId="2" borderId="0" xfId="0" applyFont="1" applyFill="1" applyBorder="1"/>
    <xf numFmtId="0" fontId="5" fillId="0" borderId="0" xfId="0" applyFont="1" applyBorder="1"/>
    <xf numFmtId="0" fontId="5" fillId="3" borderId="4" xfId="0" applyFont="1" applyFill="1" applyBorder="1"/>
    <xf numFmtId="0" fontId="0" fillId="3" borderId="4" xfId="0" applyFill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12" fillId="3" borderId="1" xfId="0" applyFont="1" applyFill="1" applyBorder="1"/>
    <xf numFmtId="14" fontId="12" fillId="3" borderId="1" xfId="0" applyNumberFormat="1" applyFont="1" applyFill="1" applyBorder="1"/>
    <xf numFmtId="165" fontId="12" fillId="3" borderId="1" xfId="2" applyNumberFormat="1" applyFont="1" applyFill="1" applyBorder="1"/>
    <xf numFmtId="0" fontId="12" fillId="0" borderId="1" xfId="0" applyFont="1" applyBorder="1"/>
    <xf numFmtId="165" fontId="12" fillId="0" borderId="1" xfId="2" applyNumberFormat="1" applyFont="1" applyBorder="1"/>
  </cellXfs>
  <cellStyles count="4">
    <cellStyle name="_x000b_" xfId="3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workbookViewId="0">
      <selection activeCell="C19" sqref="C19"/>
    </sheetView>
  </sheetViews>
  <sheetFormatPr defaultRowHeight="15" x14ac:dyDescent="0.25"/>
  <cols>
    <col min="2" max="2" width="3.5703125" bestFit="1" customWidth="1"/>
    <col min="3" max="3" width="17.42578125" bestFit="1" customWidth="1"/>
    <col min="4" max="5" width="11.28515625" customWidth="1"/>
    <col min="9" max="9" width="6.42578125" bestFit="1" customWidth="1"/>
    <col min="10" max="10" width="26.140625" customWidth="1"/>
  </cols>
  <sheetData>
    <row r="3" spans="2:10" x14ac:dyDescent="0.25">
      <c r="B3" s="91" t="s">
        <v>47</v>
      </c>
      <c r="C3" s="91"/>
      <c r="D3" s="91"/>
      <c r="E3" s="91"/>
    </row>
    <row r="4" spans="2:10" x14ac:dyDescent="0.25">
      <c r="B4" s="93" t="s">
        <v>43</v>
      </c>
      <c r="C4" s="93"/>
      <c r="D4" s="37"/>
      <c r="E4" s="37"/>
    </row>
    <row r="5" spans="2:10" x14ac:dyDescent="0.25">
      <c r="B5" s="58"/>
      <c r="C5" s="58"/>
    </row>
    <row r="6" spans="2:10" s="2" customFormat="1" x14ac:dyDescent="0.25">
      <c r="B6" s="11" t="s">
        <v>4</v>
      </c>
      <c r="C6" s="11" t="s">
        <v>48</v>
      </c>
      <c r="D6" s="11" t="s">
        <v>49</v>
      </c>
      <c r="E6" s="11" t="s">
        <v>50</v>
      </c>
      <c r="F6" s="11" t="s">
        <v>30</v>
      </c>
      <c r="I6" s="92" t="s">
        <v>136</v>
      </c>
      <c r="J6" s="92"/>
    </row>
    <row r="7" spans="2:10" x14ac:dyDescent="0.25">
      <c r="B7" s="1">
        <v>1</v>
      </c>
      <c r="C7" s="1" t="s">
        <v>51</v>
      </c>
      <c r="D7" s="39" t="s">
        <v>131</v>
      </c>
      <c r="E7" s="1" t="s">
        <v>170</v>
      </c>
      <c r="F7" s="1" t="s">
        <v>28</v>
      </c>
      <c r="I7" s="11" t="s">
        <v>48</v>
      </c>
      <c r="J7" s="1"/>
    </row>
    <row r="8" spans="2:10" x14ac:dyDescent="0.25">
      <c r="B8" s="1">
        <v>2</v>
      </c>
      <c r="C8" s="1" t="s">
        <v>51</v>
      </c>
      <c r="D8" s="39" t="s">
        <v>132</v>
      </c>
      <c r="E8" s="1" t="s">
        <v>171</v>
      </c>
      <c r="F8" s="1" t="s">
        <v>28</v>
      </c>
      <c r="I8" s="11" t="s">
        <v>49</v>
      </c>
      <c r="J8" s="39"/>
    </row>
    <row r="9" spans="2:10" x14ac:dyDescent="0.25">
      <c r="B9" s="1">
        <v>3</v>
      </c>
      <c r="C9" s="1" t="s">
        <v>51</v>
      </c>
      <c r="D9" s="39" t="s">
        <v>133</v>
      </c>
      <c r="E9" s="1" t="s">
        <v>172</v>
      </c>
      <c r="F9" s="1" t="s">
        <v>28</v>
      </c>
      <c r="I9" s="11" t="s">
        <v>50</v>
      </c>
      <c r="J9" s="1"/>
    </row>
    <row r="10" spans="2:10" x14ac:dyDescent="0.25">
      <c r="B10" s="1">
        <v>4</v>
      </c>
      <c r="C10" s="1" t="s">
        <v>51</v>
      </c>
      <c r="D10" s="39" t="s">
        <v>134</v>
      </c>
      <c r="E10" s="1" t="s">
        <v>173</v>
      </c>
      <c r="F10" s="1" t="s">
        <v>28</v>
      </c>
    </row>
    <row r="11" spans="2:10" x14ac:dyDescent="0.25">
      <c r="B11" s="1">
        <v>5</v>
      </c>
      <c r="C11" s="1" t="s">
        <v>51</v>
      </c>
      <c r="D11" s="39" t="s">
        <v>135</v>
      </c>
      <c r="E11" s="1" t="s">
        <v>174</v>
      </c>
      <c r="F11" s="1" t="s">
        <v>28</v>
      </c>
    </row>
    <row r="12" spans="2:10" x14ac:dyDescent="0.25">
      <c r="B12" s="1">
        <v>6</v>
      </c>
      <c r="C12" s="1" t="s">
        <v>52</v>
      </c>
      <c r="D12" s="39" t="s">
        <v>97</v>
      </c>
      <c r="E12" s="1" t="s">
        <v>175</v>
      </c>
      <c r="F12" s="1" t="s">
        <v>28</v>
      </c>
      <c r="I12" s="92" t="s">
        <v>137</v>
      </c>
      <c r="J12" s="92"/>
    </row>
    <row r="13" spans="2:10" x14ac:dyDescent="0.25">
      <c r="B13" s="1">
        <v>7</v>
      </c>
      <c r="C13" s="1" t="s">
        <v>52</v>
      </c>
      <c r="D13" s="39" t="s">
        <v>98</v>
      </c>
      <c r="E13" s="1" t="s">
        <v>176</v>
      </c>
      <c r="F13" s="1" t="s">
        <v>28</v>
      </c>
      <c r="I13" s="11" t="s">
        <v>48</v>
      </c>
      <c r="J13" s="1"/>
    </row>
    <row r="14" spans="2:10" x14ac:dyDescent="0.25">
      <c r="B14" s="1">
        <v>8</v>
      </c>
      <c r="C14" s="1" t="s">
        <v>53</v>
      </c>
      <c r="D14" s="39" t="s">
        <v>95</v>
      </c>
      <c r="E14" s="1" t="s">
        <v>177</v>
      </c>
      <c r="F14" s="1" t="s">
        <v>28</v>
      </c>
      <c r="I14" s="11" t="s">
        <v>49</v>
      </c>
      <c r="J14" s="39"/>
    </row>
    <row r="15" spans="2:10" x14ac:dyDescent="0.25">
      <c r="B15" s="1">
        <v>9</v>
      </c>
      <c r="C15" s="1" t="s">
        <v>53</v>
      </c>
      <c r="D15" s="39" t="s">
        <v>96</v>
      </c>
      <c r="E15" s="1" t="s">
        <v>178</v>
      </c>
      <c r="F15" s="1" t="s">
        <v>28</v>
      </c>
      <c r="I15" s="11" t="s">
        <v>50</v>
      </c>
      <c r="J15" s="1"/>
    </row>
    <row r="16" spans="2:10" x14ac:dyDescent="0.25">
      <c r="B16" s="1">
        <v>10</v>
      </c>
      <c r="C16" s="17" t="s">
        <v>53</v>
      </c>
      <c r="D16" s="39" t="s">
        <v>130</v>
      </c>
      <c r="E16" s="1" t="s">
        <v>179</v>
      </c>
      <c r="F16" s="1" t="s">
        <v>28</v>
      </c>
    </row>
  </sheetData>
  <mergeCells count="4">
    <mergeCell ref="B3:E3"/>
    <mergeCell ref="I6:J6"/>
    <mergeCell ref="I12:J12"/>
    <mergeCell ref="B4:C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8"/>
  <sheetViews>
    <sheetView zoomScaleNormal="100" workbookViewId="0">
      <selection sqref="A1:G1"/>
    </sheetView>
  </sheetViews>
  <sheetFormatPr defaultRowHeight="15" x14ac:dyDescent="0.25"/>
  <cols>
    <col min="2" max="2" width="11.28515625" customWidth="1"/>
    <col min="3" max="3" width="56.5703125" bestFit="1" customWidth="1"/>
    <col min="4" max="4" width="19.42578125" bestFit="1" customWidth="1"/>
    <col min="5" max="5" width="19.42578125" customWidth="1"/>
    <col min="6" max="7" width="11.5703125" bestFit="1" customWidth="1"/>
    <col min="8" max="8" width="14.28515625" customWidth="1"/>
    <col min="10" max="10" width="24.28515625" customWidth="1"/>
  </cols>
  <sheetData>
    <row r="1" spans="1:8" x14ac:dyDescent="0.25">
      <c r="A1" s="91" t="s">
        <v>57</v>
      </c>
      <c r="B1" s="91"/>
      <c r="C1" s="91"/>
      <c r="D1" s="91"/>
      <c r="E1" s="91"/>
      <c r="F1" s="91"/>
      <c r="G1" s="91"/>
    </row>
    <row r="2" spans="1:8" x14ac:dyDescent="0.25">
      <c r="A2" s="20" t="s">
        <v>73</v>
      </c>
      <c r="B2" s="20"/>
      <c r="C2" s="20"/>
      <c r="D2" s="20"/>
      <c r="E2" s="20"/>
      <c r="F2" s="20"/>
      <c r="G2" s="20"/>
    </row>
    <row r="3" spans="1:8" x14ac:dyDescent="0.25">
      <c r="A3" s="19"/>
      <c r="B3" s="19"/>
      <c r="C3" s="19"/>
      <c r="D3" s="19"/>
      <c r="E3" s="19"/>
      <c r="F3" s="19"/>
      <c r="G3" s="19"/>
    </row>
    <row r="4" spans="1:8" x14ac:dyDescent="0.25">
      <c r="A4" s="5" t="s">
        <v>4</v>
      </c>
      <c r="B4" s="5" t="s">
        <v>58</v>
      </c>
      <c r="C4" s="5" t="s">
        <v>59</v>
      </c>
      <c r="D4" s="5" t="s">
        <v>207</v>
      </c>
      <c r="E4" s="5" t="s">
        <v>61</v>
      </c>
      <c r="F4" s="5" t="s">
        <v>202</v>
      </c>
      <c r="G4" s="5" t="s">
        <v>203</v>
      </c>
      <c r="H4" s="5" t="s">
        <v>64</v>
      </c>
    </row>
    <row r="5" spans="1:8" x14ac:dyDescent="0.25">
      <c r="A5" s="1">
        <v>1</v>
      </c>
      <c r="B5" s="12">
        <v>43192</v>
      </c>
      <c r="C5" s="1" t="s">
        <v>65</v>
      </c>
      <c r="D5" s="61" t="s">
        <v>66</v>
      </c>
      <c r="E5" s="1"/>
      <c r="F5" s="13"/>
      <c r="G5" s="13">
        <v>20000000</v>
      </c>
      <c r="H5" s="64">
        <f>0+G5-F5</f>
        <v>20000000</v>
      </c>
    </row>
    <row r="6" spans="1:8" x14ac:dyDescent="0.25">
      <c r="A6" s="1">
        <v>2</v>
      </c>
      <c r="B6" s="12">
        <v>43193</v>
      </c>
      <c r="C6" s="15" t="s">
        <v>67</v>
      </c>
      <c r="D6" s="76" t="s">
        <v>82</v>
      </c>
      <c r="E6" s="16" t="s">
        <v>101</v>
      </c>
      <c r="F6" s="48">
        <v>1600000</v>
      </c>
      <c r="G6" s="13"/>
      <c r="H6" s="64">
        <f>H5+G6-F6</f>
        <v>18400000</v>
      </c>
    </row>
    <row r="7" spans="1:8" x14ac:dyDescent="0.25">
      <c r="A7" s="1">
        <v>3</v>
      </c>
      <c r="B7" s="12">
        <v>43194</v>
      </c>
      <c r="C7" s="15" t="s">
        <v>67</v>
      </c>
      <c r="D7" s="76" t="s">
        <v>81</v>
      </c>
      <c r="E7" s="16" t="s">
        <v>101</v>
      </c>
      <c r="F7" s="48">
        <v>1500000</v>
      </c>
      <c r="G7" s="13"/>
      <c r="H7" s="64">
        <f t="shared" ref="H7:H12" si="0">H6+G7-F7</f>
        <v>16900000</v>
      </c>
    </row>
    <row r="8" spans="1:8" x14ac:dyDescent="0.25">
      <c r="A8" s="1">
        <v>4</v>
      </c>
      <c r="B8" s="12">
        <v>43195</v>
      </c>
      <c r="C8" s="15" t="s">
        <v>67</v>
      </c>
      <c r="D8" s="76"/>
      <c r="E8" s="16" t="s">
        <v>101</v>
      </c>
      <c r="F8" s="48">
        <v>1500000</v>
      </c>
      <c r="G8" s="13"/>
      <c r="H8" s="64">
        <f t="shared" si="0"/>
        <v>15400000</v>
      </c>
    </row>
    <row r="9" spans="1:8" x14ac:dyDescent="0.25">
      <c r="A9" s="1">
        <v>5</v>
      </c>
      <c r="B9" s="12">
        <v>43196</v>
      </c>
      <c r="C9" s="15" t="s">
        <v>70</v>
      </c>
      <c r="D9" s="16" t="s">
        <v>69</v>
      </c>
      <c r="E9" s="16" t="s">
        <v>102</v>
      </c>
      <c r="F9" s="48">
        <v>850000</v>
      </c>
      <c r="G9" s="13"/>
      <c r="H9" s="64">
        <f t="shared" si="0"/>
        <v>14550000</v>
      </c>
    </row>
    <row r="10" spans="1:8" x14ac:dyDescent="0.25">
      <c r="A10" s="1">
        <v>6</v>
      </c>
      <c r="B10" s="12">
        <v>43197</v>
      </c>
      <c r="C10" s="15" t="s">
        <v>70</v>
      </c>
      <c r="D10" s="16" t="s">
        <v>83</v>
      </c>
      <c r="E10" s="16" t="s">
        <v>102</v>
      </c>
      <c r="F10" s="48">
        <v>750000</v>
      </c>
      <c r="G10" s="13"/>
      <c r="H10" s="64">
        <f t="shared" si="0"/>
        <v>13800000</v>
      </c>
    </row>
    <row r="11" spans="1:8" x14ac:dyDescent="0.25">
      <c r="A11" s="1">
        <v>7</v>
      </c>
      <c r="B11" s="12">
        <v>43198</v>
      </c>
      <c r="C11" s="15" t="s">
        <v>70</v>
      </c>
      <c r="D11" s="16" t="s">
        <v>84</v>
      </c>
      <c r="E11" s="16" t="s">
        <v>102</v>
      </c>
      <c r="F11" s="48">
        <v>750000</v>
      </c>
      <c r="G11" s="13"/>
      <c r="H11" s="64">
        <f t="shared" si="0"/>
        <v>13050000</v>
      </c>
    </row>
    <row r="12" spans="1:8" ht="15.75" thickBot="1" x14ac:dyDescent="0.3">
      <c r="A12" s="1">
        <v>8</v>
      </c>
      <c r="B12" s="12">
        <v>43199</v>
      </c>
      <c r="C12" s="15" t="s">
        <v>70</v>
      </c>
      <c r="D12" s="16" t="s">
        <v>85</v>
      </c>
      <c r="E12" s="44" t="s">
        <v>102</v>
      </c>
      <c r="F12" s="82">
        <v>750000</v>
      </c>
      <c r="G12" s="13"/>
      <c r="H12" s="64">
        <f t="shared" si="0"/>
        <v>12300000</v>
      </c>
    </row>
    <row r="13" spans="1:8" ht="15.75" thickBot="1" x14ac:dyDescent="0.3">
      <c r="E13" s="83" t="s">
        <v>22</v>
      </c>
      <c r="F13" s="84">
        <f>SUM(F6:F12)</f>
        <v>7700000</v>
      </c>
      <c r="H13" s="21"/>
    </row>
    <row r="14" spans="1:8" x14ac:dyDescent="0.25">
      <c r="D14" s="92" t="s">
        <v>166</v>
      </c>
      <c r="E14" s="92"/>
    </row>
    <row r="15" spans="1:8" x14ac:dyDescent="0.25">
      <c r="D15" s="77" t="s">
        <v>58</v>
      </c>
      <c r="E15" s="12"/>
    </row>
    <row r="16" spans="1:8" x14ac:dyDescent="0.25">
      <c r="D16" s="77" t="s">
        <v>59</v>
      </c>
      <c r="E16" s="1"/>
    </row>
    <row r="17" spans="4:10" x14ac:dyDescent="0.25">
      <c r="D17" s="78" t="s">
        <v>60</v>
      </c>
      <c r="E17" s="76"/>
      <c r="F17" s="76" t="s">
        <v>193</v>
      </c>
      <c r="G17" s="76"/>
      <c r="H17" s="76"/>
      <c r="I17" s="76"/>
      <c r="J17" s="76"/>
    </row>
    <row r="18" spans="4:10" x14ac:dyDescent="0.25">
      <c r="D18" s="79" t="s">
        <v>61</v>
      </c>
      <c r="E18" s="30"/>
      <c r="F18" s="67" t="s">
        <v>168</v>
      </c>
      <c r="G18" s="67"/>
      <c r="H18" s="67"/>
      <c r="I18" s="67"/>
      <c r="J18" s="67"/>
    </row>
    <row r="19" spans="4:10" x14ac:dyDescent="0.25">
      <c r="D19" s="77" t="s">
        <v>62</v>
      </c>
      <c r="E19" s="13"/>
    </row>
    <row r="20" spans="4:10" x14ac:dyDescent="0.25">
      <c r="D20" s="77" t="s">
        <v>63</v>
      </c>
      <c r="E20" s="13"/>
    </row>
    <row r="22" spans="4:10" x14ac:dyDescent="0.25">
      <c r="D22" s="92" t="s">
        <v>167</v>
      </c>
      <c r="E22" s="92"/>
    </row>
    <row r="23" spans="4:10" x14ac:dyDescent="0.25">
      <c r="D23" s="10" t="s">
        <v>58</v>
      </c>
      <c r="E23" s="12"/>
    </row>
    <row r="24" spans="4:10" x14ac:dyDescent="0.25">
      <c r="D24" s="10" t="s">
        <v>59</v>
      </c>
      <c r="E24" s="1"/>
    </row>
    <row r="25" spans="4:10" x14ac:dyDescent="0.25">
      <c r="D25" s="10" t="s">
        <v>60</v>
      </c>
      <c r="E25" s="1"/>
    </row>
    <row r="26" spans="4:10" x14ac:dyDescent="0.25">
      <c r="D26" s="32" t="s">
        <v>61</v>
      </c>
      <c r="E26" s="30"/>
      <c r="F26" s="111" t="s">
        <v>168</v>
      </c>
      <c r="G26" s="95"/>
      <c r="H26" s="95"/>
      <c r="I26" s="95"/>
      <c r="J26" s="95"/>
    </row>
    <row r="27" spans="4:10" x14ac:dyDescent="0.25">
      <c r="D27" s="10" t="s">
        <v>62</v>
      </c>
      <c r="E27" s="13"/>
    </row>
    <row r="28" spans="4:10" x14ac:dyDescent="0.25">
      <c r="D28" s="10" t="s">
        <v>63</v>
      </c>
      <c r="E28" s="13"/>
    </row>
  </sheetData>
  <mergeCells count="4">
    <mergeCell ref="A1:G1"/>
    <mergeCell ref="D14:E14"/>
    <mergeCell ref="D22:E22"/>
    <mergeCell ref="F26:J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Realisasi'!$L$8:$L$9</xm:f>
          </x14:formula1>
          <xm:sqref>E6</xm:sqref>
        </x14:dataValidation>
        <x14:dataValidation type="list" allowBlank="1" showInputMessage="1" showErrorMessage="1">
          <x14:formula1>
            <xm:f>KUO!$D$6:$D$8</xm:f>
          </x14:formula1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workbookViewId="0">
      <selection activeCell="I7" sqref="I7:I9"/>
    </sheetView>
  </sheetViews>
  <sheetFormatPr defaultRowHeight="15" x14ac:dyDescent="0.25"/>
  <cols>
    <col min="5" max="5" width="10.85546875" bestFit="1" customWidth="1"/>
    <col min="7" max="7" width="11.7109375" bestFit="1" customWidth="1"/>
    <col min="8" max="8" width="7.28515625" bestFit="1" customWidth="1"/>
  </cols>
  <sheetData>
    <row r="4" spans="3:9" x14ac:dyDescent="0.25">
      <c r="C4" s="2"/>
      <c r="D4" t="s">
        <v>19</v>
      </c>
    </row>
    <row r="5" spans="3:9" x14ac:dyDescent="0.25">
      <c r="C5" s="2" t="s">
        <v>20</v>
      </c>
      <c r="D5" s="2"/>
    </row>
    <row r="6" spans="3:9" x14ac:dyDescent="0.25">
      <c r="C6" s="3" t="s">
        <v>4</v>
      </c>
      <c r="D6" s="4" t="s">
        <v>18</v>
      </c>
      <c r="E6" s="1" t="s">
        <v>21</v>
      </c>
      <c r="F6" s="4" t="s">
        <v>23</v>
      </c>
      <c r="G6" s="4" t="s">
        <v>17</v>
      </c>
      <c r="H6" s="1" t="s">
        <v>6</v>
      </c>
      <c r="I6" s="4" t="s">
        <v>30</v>
      </c>
    </row>
    <row r="7" spans="3:9" x14ac:dyDescent="0.25">
      <c r="C7" s="3">
        <v>1</v>
      </c>
      <c r="D7" s="3"/>
      <c r="E7" s="1"/>
      <c r="F7" s="1"/>
      <c r="G7" s="1" t="s">
        <v>24</v>
      </c>
      <c r="H7" s="1">
        <v>111</v>
      </c>
      <c r="I7" s="1" t="s">
        <v>28</v>
      </c>
    </row>
    <row r="8" spans="3:9" x14ac:dyDescent="0.25">
      <c r="C8" s="3">
        <v>2</v>
      </c>
      <c r="D8" s="3"/>
      <c r="E8" s="1"/>
      <c r="F8" s="1"/>
      <c r="G8" s="1" t="s">
        <v>25</v>
      </c>
      <c r="H8" s="1">
        <v>222</v>
      </c>
      <c r="I8" s="1" t="s">
        <v>28</v>
      </c>
    </row>
    <row r="9" spans="3:9" x14ac:dyDescent="0.25">
      <c r="C9" s="3">
        <v>3</v>
      </c>
      <c r="D9" s="3"/>
      <c r="E9" s="1"/>
      <c r="F9" s="1"/>
      <c r="G9" s="1" t="s">
        <v>26</v>
      </c>
      <c r="H9" s="1">
        <v>333</v>
      </c>
      <c r="I9" s="1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"/>
  <sheetViews>
    <sheetView workbookViewId="0">
      <selection activeCell="D6" sqref="D6:E9"/>
    </sheetView>
  </sheetViews>
  <sheetFormatPr defaultRowHeight="15" x14ac:dyDescent="0.25"/>
  <cols>
    <col min="3" max="3" width="16.28515625" style="2" bestFit="1" customWidth="1"/>
    <col min="4" max="4" width="11.7109375" style="2" bestFit="1" customWidth="1"/>
    <col min="5" max="5" width="15.28515625" bestFit="1" customWidth="1"/>
    <col min="6" max="6" width="16" bestFit="1" customWidth="1"/>
  </cols>
  <sheetData>
    <row r="4" spans="3:7" x14ac:dyDescent="0.25">
      <c r="D4" t="s">
        <v>19</v>
      </c>
    </row>
    <row r="5" spans="3:7" x14ac:dyDescent="0.25">
      <c r="C5" s="2" t="s">
        <v>29</v>
      </c>
    </row>
    <row r="6" spans="3:7" x14ac:dyDescent="0.25">
      <c r="C6" s="3" t="s">
        <v>4</v>
      </c>
      <c r="D6" s="4" t="s">
        <v>17</v>
      </c>
      <c r="E6" s="1" t="s">
        <v>6</v>
      </c>
      <c r="F6" s="4" t="s">
        <v>27</v>
      </c>
      <c r="G6" s="4" t="s">
        <v>30</v>
      </c>
    </row>
    <row r="7" spans="3:7" x14ac:dyDescent="0.25">
      <c r="C7" s="3">
        <v>1</v>
      </c>
      <c r="D7" s="1" t="s">
        <v>24</v>
      </c>
      <c r="E7" s="1">
        <v>111</v>
      </c>
      <c r="F7" s="1"/>
      <c r="G7" s="1" t="s">
        <v>28</v>
      </c>
    </row>
    <row r="8" spans="3:7" x14ac:dyDescent="0.25">
      <c r="C8" s="3">
        <v>2</v>
      </c>
      <c r="D8" s="1" t="s">
        <v>25</v>
      </c>
      <c r="E8" s="1">
        <v>222</v>
      </c>
      <c r="F8" s="1"/>
      <c r="G8" s="1" t="s">
        <v>28</v>
      </c>
    </row>
    <row r="9" spans="3:7" x14ac:dyDescent="0.25">
      <c r="C9" s="3">
        <v>3</v>
      </c>
      <c r="D9" s="1" t="s">
        <v>26</v>
      </c>
      <c r="E9" s="1">
        <v>333</v>
      </c>
      <c r="F9" s="1"/>
      <c r="G9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workbookViewId="0">
      <selection activeCell="D21" sqref="D21"/>
    </sheetView>
  </sheetViews>
  <sheetFormatPr defaultRowHeight="15" x14ac:dyDescent="0.25"/>
  <cols>
    <col min="3" max="3" width="9.140625" style="2"/>
    <col min="4" max="4" width="15.28515625" bestFit="1" customWidth="1"/>
    <col min="7" max="7" width="15.140625" bestFit="1" customWidth="1"/>
    <col min="10" max="10" width="16.140625" customWidth="1"/>
    <col min="11" max="11" width="17" customWidth="1"/>
  </cols>
  <sheetData>
    <row r="4" spans="3:11" x14ac:dyDescent="0.25">
      <c r="C4" t="s">
        <v>42</v>
      </c>
    </row>
    <row r="5" spans="3:11" x14ac:dyDescent="0.25">
      <c r="C5" s="57" t="s">
        <v>43</v>
      </c>
    </row>
    <row r="6" spans="3:11" x14ac:dyDescent="0.25">
      <c r="C6" s="3" t="s">
        <v>4</v>
      </c>
      <c r="D6" s="1" t="s">
        <v>0</v>
      </c>
      <c r="E6" s="1" t="s">
        <v>1</v>
      </c>
      <c r="F6" s="1" t="s">
        <v>2</v>
      </c>
      <c r="G6" s="1" t="s">
        <v>3</v>
      </c>
      <c r="H6" s="4" t="s">
        <v>30</v>
      </c>
      <c r="J6" s="92" t="s">
        <v>138</v>
      </c>
      <c r="K6" s="92"/>
    </row>
    <row r="7" spans="3:11" x14ac:dyDescent="0.25">
      <c r="C7" s="3">
        <v>1</v>
      </c>
      <c r="D7" s="1"/>
      <c r="E7" s="1"/>
      <c r="F7" s="1"/>
      <c r="G7" s="1"/>
      <c r="H7" s="1" t="s">
        <v>28</v>
      </c>
      <c r="J7" s="1" t="s">
        <v>0</v>
      </c>
      <c r="K7" s="1"/>
    </row>
    <row r="8" spans="3:11" x14ac:dyDescent="0.25">
      <c r="C8" s="3">
        <v>2</v>
      </c>
      <c r="D8" s="1"/>
      <c r="E8" s="1"/>
      <c r="F8" s="1"/>
      <c r="G8" s="1"/>
      <c r="H8" s="1" t="s">
        <v>28</v>
      </c>
      <c r="J8" s="1" t="s">
        <v>1</v>
      </c>
      <c r="K8" s="1"/>
    </row>
    <row r="9" spans="3:11" x14ac:dyDescent="0.25">
      <c r="C9" s="3">
        <v>3</v>
      </c>
      <c r="D9" s="1"/>
      <c r="E9" s="1"/>
      <c r="F9" s="1"/>
      <c r="G9" s="1"/>
      <c r="H9" s="1" t="s">
        <v>28</v>
      </c>
      <c r="J9" s="1" t="s">
        <v>2</v>
      </c>
      <c r="K9" s="1"/>
    </row>
    <row r="10" spans="3:11" x14ac:dyDescent="0.25">
      <c r="J10" s="1" t="s">
        <v>3</v>
      </c>
      <c r="K10" s="1"/>
    </row>
    <row r="12" spans="3:11" x14ac:dyDescent="0.25">
      <c r="J12" s="92" t="s">
        <v>139</v>
      </c>
      <c r="K12" s="92"/>
    </row>
    <row r="13" spans="3:11" x14ac:dyDescent="0.25">
      <c r="J13" s="1" t="s">
        <v>0</v>
      </c>
      <c r="K13" s="1"/>
    </row>
    <row r="14" spans="3:11" x14ac:dyDescent="0.25">
      <c r="J14" s="1" t="s">
        <v>1</v>
      </c>
      <c r="K14" s="1"/>
    </row>
    <row r="15" spans="3:11" x14ac:dyDescent="0.25">
      <c r="J15" s="1" t="s">
        <v>2</v>
      </c>
      <c r="K15" s="1"/>
    </row>
    <row r="16" spans="3:11" x14ac:dyDescent="0.25">
      <c r="J16" s="1" t="s">
        <v>3</v>
      </c>
      <c r="K16" s="1"/>
    </row>
  </sheetData>
  <mergeCells count="2">
    <mergeCell ref="J6:K6"/>
    <mergeCell ref="J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7"/>
  <sheetViews>
    <sheetView workbookViewId="0">
      <selection activeCell="D26" sqref="D26"/>
    </sheetView>
  </sheetViews>
  <sheetFormatPr defaultRowHeight="15" x14ac:dyDescent="0.25"/>
  <cols>
    <col min="3" max="3" width="9.140625" style="2"/>
    <col min="4" max="4" width="15.28515625" bestFit="1" customWidth="1"/>
    <col min="7" max="7" width="15.140625" bestFit="1" customWidth="1"/>
    <col min="10" max="10" width="15.140625" bestFit="1" customWidth="1"/>
    <col min="11" max="11" width="20.28515625" customWidth="1"/>
  </cols>
  <sheetData>
    <row r="4" spans="3:11" x14ac:dyDescent="0.25">
      <c r="C4" t="s">
        <v>44</v>
      </c>
    </row>
    <row r="5" spans="3:11" x14ac:dyDescent="0.25">
      <c r="C5" s="22" t="s">
        <v>43</v>
      </c>
    </row>
    <row r="6" spans="3:11" x14ac:dyDescent="0.25">
      <c r="C6" s="3" t="s">
        <v>4</v>
      </c>
      <c r="D6" s="1" t="s">
        <v>45</v>
      </c>
      <c r="E6" s="1" t="s">
        <v>1</v>
      </c>
      <c r="F6" s="1" t="s">
        <v>2</v>
      </c>
      <c r="G6" s="1" t="s">
        <v>3</v>
      </c>
      <c r="H6" s="4" t="s">
        <v>30</v>
      </c>
      <c r="J6" s="92" t="s">
        <v>140</v>
      </c>
      <c r="K6" s="92"/>
    </row>
    <row r="7" spans="3:11" x14ac:dyDescent="0.25">
      <c r="C7" s="3">
        <v>1</v>
      </c>
      <c r="D7" s="1"/>
      <c r="E7" s="1"/>
      <c r="F7" s="1"/>
      <c r="G7" s="1"/>
      <c r="H7" s="1" t="s">
        <v>28</v>
      </c>
      <c r="J7" s="1" t="s">
        <v>45</v>
      </c>
      <c r="K7" s="1"/>
    </row>
    <row r="8" spans="3:11" x14ac:dyDescent="0.25">
      <c r="C8" s="3">
        <v>2</v>
      </c>
      <c r="D8" s="1"/>
      <c r="E8" s="1"/>
      <c r="F8" s="1"/>
      <c r="G8" s="1"/>
      <c r="H8" s="1" t="s">
        <v>28</v>
      </c>
      <c r="J8" s="1" t="s">
        <v>1</v>
      </c>
      <c r="K8" s="1"/>
    </row>
    <row r="9" spans="3:11" x14ac:dyDescent="0.25">
      <c r="C9" s="3">
        <v>3</v>
      </c>
      <c r="D9" s="1"/>
      <c r="E9" s="1"/>
      <c r="F9" s="1"/>
      <c r="G9" s="1"/>
      <c r="H9" s="1" t="s">
        <v>28</v>
      </c>
      <c r="J9" s="1" t="s">
        <v>2</v>
      </c>
      <c r="K9" s="1"/>
    </row>
    <row r="10" spans="3:11" x14ac:dyDescent="0.25">
      <c r="J10" s="1" t="s">
        <v>3</v>
      </c>
      <c r="K10" s="1"/>
    </row>
    <row r="13" spans="3:11" x14ac:dyDescent="0.25">
      <c r="J13" s="92" t="s">
        <v>141</v>
      </c>
      <c r="K13" s="92"/>
    </row>
    <row r="14" spans="3:11" x14ac:dyDescent="0.25">
      <c r="J14" s="1" t="s">
        <v>45</v>
      </c>
      <c r="K14" s="1"/>
    </row>
    <row r="15" spans="3:11" x14ac:dyDescent="0.25">
      <c r="J15" s="1" t="s">
        <v>1</v>
      </c>
      <c r="K15" s="1"/>
    </row>
    <row r="16" spans="3:11" x14ac:dyDescent="0.25">
      <c r="J16" s="1" t="s">
        <v>2</v>
      </c>
      <c r="K16" s="1"/>
    </row>
    <row r="17" spans="10:11" x14ac:dyDescent="0.25">
      <c r="J17" s="1" t="s">
        <v>3</v>
      </c>
      <c r="K17" s="1"/>
    </row>
  </sheetData>
  <mergeCells count="2">
    <mergeCell ref="J6:K6"/>
    <mergeCell ref="J13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6"/>
  <sheetViews>
    <sheetView topLeftCell="C1" workbookViewId="0">
      <selection activeCell="Q8" sqref="Q8"/>
    </sheetView>
  </sheetViews>
  <sheetFormatPr defaultRowHeight="15" x14ac:dyDescent="0.25"/>
  <cols>
    <col min="1" max="1" width="9.140625" style="2"/>
    <col min="2" max="2" width="15.28515625" bestFit="1" customWidth="1"/>
    <col min="3" max="3" width="15.42578125" customWidth="1"/>
    <col min="4" max="5" width="15.28515625" bestFit="1" customWidth="1"/>
    <col min="6" max="6" width="13.140625" bestFit="1" customWidth="1"/>
    <col min="8" max="8" width="15.28515625" bestFit="1" customWidth="1"/>
    <col min="9" max="9" width="17.7109375" bestFit="1" customWidth="1"/>
    <col min="10" max="10" width="11.140625" bestFit="1" customWidth="1"/>
    <col min="11" max="11" width="15.28515625" bestFit="1" customWidth="1"/>
    <col min="12" max="12" width="17.7109375" bestFit="1" customWidth="1"/>
    <col min="13" max="13" width="5.7109375" bestFit="1" customWidth="1"/>
    <col min="14" max="14" width="3.85546875" bestFit="1" customWidth="1"/>
    <col min="15" max="15" width="4.28515625" bestFit="1" customWidth="1"/>
  </cols>
  <sheetData>
    <row r="4" spans="1:17" x14ac:dyDescent="0.25">
      <c r="A4" s="95" t="s">
        <v>5</v>
      </c>
      <c r="B4" s="95"/>
    </row>
    <row r="5" spans="1:17" x14ac:dyDescent="0.25">
      <c r="A5" s="91" t="s">
        <v>31</v>
      </c>
      <c r="B5" s="91"/>
      <c r="D5" t="s">
        <v>121</v>
      </c>
      <c r="E5" s="1"/>
    </row>
    <row r="6" spans="1:17" x14ac:dyDescent="0.25">
      <c r="A6" s="19"/>
      <c r="B6" s="19"/>
    </row>
    <row r="7" spans="1:17" x14ac:dyDescent="0.25">
      <c r="A7" s="3" t="s">
        <v>4</v>
      </c>
      <c r="B7" s="1" t="s">
        <v>6</v>
      </c>
      <c r="C7" s="4" t="s">
        <v>17</v>
      </c>
      <c r="D7" s="1" t="s">
        <v>7</v>
      </c>
      <c r="E7" s="1" t="s">
        <v>8</v>
      </c>
      <c r="F7" s="4" t="s">
        <v>9</v>
      </c>
      <c r="G7" s="1" t="s">
        <v>10</v>
      </c>
      <c r="H7" s="1" t="s">
        <v>11</v>
      </c>
      <c r="I7" s="1" t="s">
        <v>12</v>
      </c>
      <c r="J7" s="4" t="s">
        <v>33</v>
      </c>
      <c r="K7" s="1" t="s">
        <v>13</v>
      </c>
      <c r="L7" s="4" t="s">
        <v>14</v>
      </c>
      <c r="M7" s="4" t="s">
        <v>15</v>
      </c>
      <c r="N7" s="4" t="s">
        <v>40</v>
      </c>
      <c r="O7" s="4" t="s">
        <v>16</v>
      </c>
      <c r="P7" s="94" t="s">
        <v>30</v>
      </c>
      <c r="Q7" s="94"/>
    </row>
    <row r="8" spans="1:17" x14ac:dyDescent="0.25">
      <c r="A8" s="3">
        <v>1</v>
      </c>
      <c r="B8" s="24" t="s">
        <v>87</v>
      </c>
      <c r="C8" s="1" t="s">
        <v>107</v>
      </c>
      <c r="D8" s="1"/>
      <c r="E8" s="1"/>
      <c r="F8" s="1"/>
      <c r="G8" s="1"/>
      <c r="H8" s="1"/>
      <c r="I8" s="1"/>
      <c r="J8" s="1">
        <f>COUNTA('Data Realisasi'!C8:C10)</f>
        <v>2</v>
      </c>
      <c r="K8" s="1"/>
      <c r="L8" s="1"/>
      <c r="M8" s="1"/>
      <c r="N8" s="1"/>
      <c r="O8" s="1"/>
      <c r="P8" s="4" t="s">
        <v>28</v>
      </c>
      <c r="Q8" s="7" t="s">
        <v>32</v>
      </c>
    </row>
    <row r="9" spans="1:17" x14ac:dyDescent="0.25">
      <c r="A9" s="3">
        <v>2</v>
      </c>
      <c r="B9" s="1" t="s">
        <v>91</v>
      </c>
      <c r="C9" s="1" t="s">
        <v>108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" t="s">
        <v>28</v>
      </c>
      <c r="Q9" s="1" t="s">
        <v>32</v>
      </c>
    </row>
    <row r="10" spans="1:17" x14ac:dyDescent="0.25">
      <c r="A10" s="3">
        <v>3</v>
      </c>
      <c r="B10" s="1" t="s">
        <v>106</v>
      </c>
      <c r="C10" s="1" t="s">
        <v>109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 t="s">
        <v>28</v>
      </c>
      <c r="Q10" s="1" t="s">
        <v>32</v>
      </c>
    </row>
    <row r="12" spans="1:17" x14ac:dyDescent="0.25">
      <c r="H12" s="92" t="s">
        <v>110</v>
      </c>
      <c r="I12" s="92"/>
      <c r="K12" s="92" t="s">
        <v>142</v>
      </c>
      <c r="L12" s="92"/>
    </row>
    <row r="13" spans="1:17" x14ac:dyDescent="0.25">
      <c r="H13" s="1" t="s">
        <v>6</v>
      </c>
      <c r="I13" s="25"/>
      <c r="K13" s="1" t="s">
        <v>6</v>
      </c>
      <c r="L13" s="25"/>
    </row>
    <row r="14" spans="1:17" x14ac:dyDescent="0.25">
      <c r="H14" s="4" t="s">
        <v>17</v>
      </c>
      <c r="I14" s="1"/>
      <c r="K14" s="4" t="s">
        <v>17</v>
      </c>
      <c r="L14" s="1"/>
    </row>
    <row r="15" spans="1:17" x14ac:dyDescent="0.25">
      <c r="H15" s="1" t="s">
        <v>7</v>
      </c>
      <c r="I15" s="1"/>
      <c r="K15" s="1" t="s">
        <v>7</v>
      </c>
      <c r="L15" s="1"/>
    </row>
    <row r="16" spans="1:17" x14ac:dyDescent="0.25">
      <c r="H16" s="1" t="s">
        <v>8</v>
      </c>
      <c r="I16" s="1"/>
      <c r="K16" s="1" t="s">
        <v>8</v>
      </c>
      <c r="L16" s="1"/>
    </row>
    <row r="17" spans="8:12" x14ac:dyDescent="0.25">
      <c r="H17" s="4" t="s">
        <v>9</v>
      </c>
      <c r="I17" s="1"/>
      <c r="K17" s="4" t="s">
        <v>9</v>
      </c>
      <c r="L17" s="1"/>
    </row>
    <row r="18" spans="8:12" x14ac:dyDescent="0.25">
      <c r="H18" s="1" t="s">
        <v>10</v>
      </c>
      <c r="I18" s="1"/>
      <c r="K18" s="1" t="s">
        <v>10</v>
      </c>
      <c r="L18" s="1"/>
    </row>
    <row r="19" spans="8:12" x14ac:dyDescent="0.25">
      <c r="H19" s="1" t="s">
        <v>11</v>
      </c>
      <c r="I19" s="1"/>
      <c r="K19" s="1" t="s">
        <v>11</v>
      </c>
      <c r="L19" s="1"/>
    </row>
    <row r="20" spans="8:12" x14ac:dyDescent="0.25">
      <c r="H20" s="1" t="s">
        <v>12</v>
      </c>
      <c r="I20" s="1"/>
      <c r="K20" s="1" t="s">
        <v>12</v>
      </c>
      <c r="L20" s="1"/>
    </row>
    <row r="21" spans="8:12" x14ac:dyDescent="0.25">
      <c r="H21" s="4" t="s">
        <v>33</v>
      </c>
      <c r="I21" s="1"/>
      <c r="K21" s="4" t="s">
        <v>33</v>
      </c>
      <c r="L21" s="1"/>
    </row>
    <row r="22" spans="8:12" x14ac:dyDescent="0.25">
      <c r="H22" s="1" t="s">
        <v>13</v>
      </c>
      <c r="I22" s="1"/>
      <c r="K22" s="1" t="s">
        <v>13</v>
      </c>
      <c r="L22" s="1"/>
    </row>
    <row r="23" spans="8:12" x14ac:dyDescent="0.25">
      <c r="H23" s="4" t="s">
        <v>14</v>
      </c>
      <c r="I23" s="1"/>
      <c r="K23" s="4" t="s">
        <v>14</v>
      </c>
      <c r="L23" s="1"/>
    </row>
    <row r="24" spans="8:12" x14ac:dyDescent="0.25">
      <c r="H24" s="4" t="s">
        <v>15</v>
      </c>
      <c r="I24" s="1"/>
      <c r="K24" s="4" t="s">
        <v>15</v>
      </c>
      <c r="L24" s="1"/>
    </row>
    <row r="25" spans="8:12" x14ac:dyDescent="0.25">
      <c r="H25" s="27" t="s">
        <v>40</v>
      </c>
      <c r="I25" t="s">
        <v>118</v>
      </c>
      <c r="K25" s="27" t="s">
        <v>40</v>
      </c>
      <c r="L25" t="s">
        <v>118</v>
      </c>
    </row>
    <row r="26" spans="8:12" x14ac:dyDescent="0.25">
      <c r="H26" s="27" t="s">
        <v>41</v>
      </c>
      <c r="I26" t="s">
        <v>117</v>
      </c>
      <c r="K26" s="27" t="s">
        <v>41</v>
      </c>
      <c r="L26" t="s">
        <v>117</v>
      </c>
    </row>
  </sheetData>
  <mergeCells count="5">
    <mergeCell ref="P7:Q7"/>
    <mergeCell ref="A5:B5"/>
    <mergeCell ref="A4:B4"/>
    <mergeCell ref="H12:I12"/>
    <mergeCell ref="K12:L12"/>
  </mergeCells>
  <hyperlinks>
    <hyperlink ref="Q8" location="'Data Realisasi'!D7" display="realisasi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S27"/>
  <sheetViews>
    <sheetView topLeftCell="F1" workbookViewId="0">
      <selection activeCell="S7" sqref="S7"/>
    </sheetView>
  </sheetViews>
  <sheetFormatPr defaultRowHeight="15" x14ac:dyDescent="0.25"/>
  <cols>
    <col min="3" max="3" width="15.28515625" bestFit="1" customWidth="1"/>
    <col min="4" max="4" width="15.28515625" style="60" customWidth="1"/>
    <col min="5" max="5" width="23.7109375" customWidth="1"/>
    <col min="6" max="7" width="15.28515625" bestFit="1" customWidth="1"/>
    <col min="8" max="8" width="15.140625" customWidth="1"/>
    <col min="10" max="10" width="15.28515625" bestFit="1" customWidth="1"/>
    <col min="11" max="11" width="17.7109375" bestFit="1" customWidth="1"/>
    <col min="12" max="12" width="11.140625" bestFit="1" customWidth="1"/>
    <col min="13" max="13" width="13" style="60" customWidth="1"/>
    <col min="14" max="14" width="11.140625" style="60" customWidth="1"/>
    <col min="15" max="15" width="13.140625" customWidth="1"/>
    <col min="16" max="17" width="7.42578125" customWidth="1"/>
  </cols>
  <sheetData>
    <row r="3" spans="2:19" x14ac:dyDescent="0.25">
      <c r="B3" s="95" t="s">
        <v>19</v>
      </c>
      <c r="C3" s="95"/>
      <c r="D3" s="34"/>
      <c r="E3" s="60"/>
      <c r="F3" s="60"/>
      <c r="G3" s="60"/>
      <c r="H3" s="60"/>
      <c r="I3" s="60"/>
      <c r="J3" s="60"/>
      <c r="K3" s="60"/>
      <c r="L3" s="60"/>
      <c r="O3" s="60"/>
      <c r="P3" s="60"/>
      <c r="Q3" s="60"/>
      <c r="R3" s="60"/>
      <c r="S3" s="60"/>
    </row>
    <row r="4" spans="2:19" x14ac:dyDescent="0.25">
      <c r="B4" s="91" t="s">
        <v>194</v>
      </c>
      <c r="C4" s="91"/>
      <c r="D4" s="65"/>
      <c r="E4" s="60"/>
      <c r="F4" s="60" t="s">
        <v>195</v>
      </c>
      <c r="G4" s="61"/>
      <c r="H4" s="60"/>
      <c r="I4" s="60"/>
      <c r="J4" s="60"/>
      <c r="K4" s="60"/>
      <c r="L4" s="60"/>
      <c r="O4" s="60"/>
      <c r="P4" s="60"/>
      <c r="Q4" s="60"/>
      <c r="R4" s="60"/>
      <c r="S4" s="60"/>
    </row>
    <row r="5" spans="2:19" x14ac:dyDescent="0.25">
      <c r="B5" s="33"/>
      <c r="C5" s="33"/>
      <c r="D5" s="65"/>
      <c r="E5" s="60"/>
      <c r="F5" s="60"/>
      <c r="G5" s="60"/>
      <c r="H5" s="60"/>
      <c r="I5" s="60"/>
      <c r="J5" s="60"/>
      <c r="K5" s="60"/>
      <c r="L5" s="60"/>
      <c r="O5" s="60"/>
      <c r="P5" s="60"/>
      <c r="Q5" s="60"/>
      <c r="R5" s="60"/>
      <c r="S5" s="60"/>
    </row>
    <row r="6" spans="2:19" x14ac:dyDescent="0.25">
      <c r="B6" s="62" t="s">
        <v>4</v>
      </c>
      <c r="C6" s="61" t="s">
        <v>196</v>
      </c>
      <c r="D6" s="61" t="s">
        <v>200</v>
      </c>
      <c r="E6" s="63" t="s">
        <v>149</v>
      </c>
      <c r="F6" s="61" t="s">
        <v>1</v>
      </c>
      <c r="G6" s="61" t="s">
        <v>2</v>
      </c>
      <c r="H6" s="63" t="s">
        <v>3</v>
      </c>
      <c r="I6" s="61" t="s">
        <v>10</v>
      </c>
      <c r="J6" s="61" t="s">
        <v>11</v>
      </c>
      <c r="K6" s="61" t="s">
        <v>201</v>
      </c>
      <c r="L6" s="63" t="s">
        <v>192</v>
      </c>
      <c r="M6" s="63" t="s">
        <v>181</v>
      </c>
      <c r="N6" s="61" t="s">
        <v>37</v>
      </c>
      <c r="O6" s="63" t="s">
        <v>205</v>
      </c>
      <c r="P6" s="63" t="s">
        <v>40</v>
      </c>
      <c r="Q6" s="63" t="s">
        <v>16</v>
      </c>
      <c r="R6" s="94" t="s">
        <v>30</v>
      </c>
      <c r="S6" s="94"/>
    </row>
    <row r="7" spans="2:19" x14ac:dyDescent="0.25">
      <c r="B7" s="62">
        <v>1</v>
      </c>
      <c r="C7" s="61" t="s">
        <v>107</v>
      </c>
      <c r="D7" s="61"/>
      <c r="E7" s="61" t="s">
        <v>197</v>
      </c>
      <c r="F7" s="61"/>
      <c r="G7" s="61"/>
      <c r="H7" s="61"/>
      <c r="I7" s="61"/>
      <c r="J7" s="61"/>
      <c r="K7" s="61"/>
      <c r="L7" s="61">
        <f>COUNTA('Data Realisasi'!D7:D9)</f>
        <v>3</v>
      </c>
      <c r="M7" s="61"/>
      <c r="N7" s="61"/>
      <c r="O7" s="61"/>
      <c r="P7" s="61"/>
      <c r="Q7" s="61"/>
      <c r="R7" s="63" t="s">
        <v>28</v>
      </c>
      <c r="S7" s="7" t="s">
        <v>32</v>
      </c>
    </row>
    <row r="8" spans="2:19" x14ac:dyDescent="0.25">
      <c r="B8" s="62">
        <v>2</v>
      </c>
      <c r="C8" s="61" t="s">
        <v>108</v>
      </c>
      <c r="D8" s="61"/>
      <c r="E8" s="61" t="s">
        <v>198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3" t="s">
        <v>28</v>
      </c>
      <c r="S8" s="61" t="s">
        <v>32</v>
      </c>
    </row>
    <row r="9" spans="2:19" x14ac:dyDescent="0.25">
      <c r="B9" s="62">
        <v>3</v>
      </c>
      <c r="C9" s="61" t="s">
        <v>109</v>
      </c>
      <c r="D9" s="61"/>
      <c r="E9" s="61" t="s">
        <v>199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3" t="s">
        <v>28</v>
      </c>
      <c r="S9" s="61" t="s">
        <v>32</v>
      </c>
    </row>
    <row r="10" spans="2:19" x14ac:dyDescent="0.25">
      <c r="B10" s="35"/>
      <c r="C10" s="60"/>
      <c r="E10" s="60"/>
      <c r="F10" s="60"/>
      <c r="G10" s="60"/>
      <c r="H10" s="60"/>
      <c r="I10" s="60"/>
      <c r="J10" s="60"/>
      <c r="K10" s="60"/>
      <c r="L10" s="60"/>
      <c r="O10" s="60"/>
      <c r="P10" s="60"/>
      <c r="Q10" s="60"/>
      <c r="R10" s="60"/>
      <c r="S10" s="60"/>
    </row>
    <row r="11" spans="2:19" x14ac:dyDescent="0.25">
      <c r="B11" s="35"/>
      <c r="C11" s="60"/>
      <c r="E11" s="60"/>
      <c r="F11" s="60"/>
      <c r="G11" s="92" t="s">
        <v>206</v>
      </c>
      <c r="H11" s="92"/>
      <c r="I11" s="60"/>
      <c r="J11" s="92" t="s">
        <v>142</v>
      </c>
      <c r="K11" s="92"/>
      <c r="O11" s="60"/>
      <c r="P11" s="60"/>
      <c r="Q11" s="60"/>
    </row>
    <row r="12" spans="2:19" x14ac:dyDescent="0.25">
      <c r="B12" s="35"/>
      <c r="C12" s="60"/>
      <c r="E12" s="60"/>
      <c r="F12" s="60"/>
      <c r="G12" s="63" t="s">
        <v>17</v>
      </c>
      <c r="H12" s="61"/>
      <c r="I12" s="60"/>
      <c r="J12" s="63" t="s">
        <v>17</v>
      </c>
      <c r="K12" s="61"/>
      <c r="O12" s="60"/>
      <c r="P12" s="60"/>
      <c r="Q12" s="60"/>
    </row>
    <row r="13" spans="2:19" x14ac:dyDescent="0.25">
      <c r="B13" s="35"/>
      <c r="C13" s="60"/>
      <c r="E13" s="60"/>
      <c r="F13" s="60"/>
      <c r="G13" s="61" t="s">
        <v>200</v>
      </c>
      <c r="H13" s="61"/>
      <c r="I13" s="60"/>
      <c r="J13" s="61" t="s">
        <v>200</v>
      </c>
      <c r="K13" s="61"/>
      <c r="O13" s="60"/>
      <c r="P13" s="60"/>
      <c r="Q13" s="60"/>
    </row>
    <row r="14" spans="2:19" x14ac:dyDescent="0.25">
      <c r="B14" s="35"/>
      <c r="C14" s="60"/>
      <c r="E14" s="60"/>
      <c r="F14" s="60"/>
      <c r="G14" s="61" t="s">
        <v>149</v>
      </c>
      <c r="H14" s="61"/>
      <c r="I14" s="60"/>
      <c r="J14" s="61" t="s">
        <v>149</v>
      </c>
      <c r="K14" s="61"/>
      <c r="O14" s="60"/>
      <c r="P14" s="60"/>
      <c r="Q14" s="60"/>
    </row>
    <row r="15" spans="2:19" x14ac:dyDescent="0.25">
      <c r="B15" s="35"/>
      <c r="C15" s="60"/>
      <c r="E15" s="60"/>
      <c r="F15" s="60"/>
      <c r="G15" s="63" t="s">
        <v>1</v>
      </c>
      <c r="H15" s="61"/>
      <c r="I15" s="60"/>
      <c r="J15" s="63" t="s">
        <v>1</v>
      </c>
      <c r="K15" s="61"/>
      <c r="O15" s="60"/>
      <c r="P15" s="60"/>
      <c r="Q15" s="60"/>
    </row>
    <row r="16" spans="2:19" x14ac:dyDescent="0.25">
      <c r="B16" s="35"/>
      <c r="C16" s="60"/>
      <c r="E16" s="60"/>
      <c r="F16" s="60"/>
      <c r="G16" s="61" t="s">
        <v>2</v>
      </c>
      <c r="H16" s="61"/>
      <c r="I16" s="60"/>
      <c r="J16" s="61" t="s">
        <v>2</v>
      </c>
      <c r="K16" s="61"/>
      <c r="O16" s="60"/>
      <c r="P16" s="60"/>
      <c r="Q16" s="60"/>
    </row>
    <row r="17" spans="2:17" x14ac:dyDescent="0.25">
      <c r="B17" s="35"/>
      <c r="C17" s="60"/>
      <c r="E17" s="60"/>
      <c r="F17" s="60"/>
      <c r="G17" s="61" t="s">
        <v>3</v>
      </c>
      <c r="H17" s="61"/>
      <c r="I17" s="60"/>
      <c r="J17" s="61" t="s">
        <v>3</v>
      </c>
      <c r="K17" s="61"/>
      <c r="O17" s="60"/>
      <c r="P17" s="60"/>
      <c r="Q17" s="60"/>
    </row>
    <row r="18" spans="2:17" x14ac:dyDescent="0.25">
      <c r="B18" s="35"/>
      <c r="C18" s="60"/>
      <c r="E18" s="60"/>
      <c r="F18" s="60"/>
      <c r="G18" s="61" t="s">
        <v>10</v>
      </c>
      <c r="H18" s="61"/>
      <c r="I18" s="60"/>
      <c r="J18" s="61" t="s">
        <v>10</v>
      </c>
      <c r="K18" s="61"/>
      <c r="O18" s="60"/>
      <c r="P18" s="60"/>
      <c r="Q18" s="60"/>
    </row>
    <row r="19" spans="2:17" x14ac:dyDescent="0.25">
      <c r="B19" s="35"/>
      <c r="C19" s="60"/>
      <c r="E19" s="60"/>
      <c r="F19" s="60"/>
      <c r="G19" s="63" t="s">
        <v>11</v>
      </c>
      <c r="H19" s="61"/>
      <c r="I19" s="60"/>
      <c r="J19" s="63" t="s">
        <v>11</v>
      </c>
      <c r="K19" s="61"/>
      <c r="O19" s="60"/>
      <c r="P19" s="60"/>
      <c r="Q19" s="60"/>
    </row>
    <row r="20" spans="2:17" x14ac:dyDescent="0.25">
      <c r="B20" s="35"/>
      <c r="C20" s="60"/>
      <c r="E20" s="60"/>
      <c r="F20" s="60"/>
      <c r="G20" s="61" t="s">
        <v>201</v>
      </c>
      <c r="H20" s="61"/>
      <c r="I20" s="60"/>
      <c r="J20" s="61" t="s">
        <v>201</v>
      </c>
      <c r="K20" s="61"/>
      <c r="O20" s="60"/>
      <c r="P20" s="60"/>
      <c r="Q20" s="60"/>
    </row>
    <row r="21" spans="2:17" s="60" customFormat="1" x14ac:dyDescent="0.25">
      <c r="B21" s="35"/>
      <c r="G21" s="61" t="s">
        <v>192</v>
      </c>
      <c r="H21" s="61"/>
      <c r="J21" s="61" t="s">
        <v>192</v>
      </c>
      <c r="K21" s="61"/>
    </row>
    <row r="22" spans="2:17" s="60" customFormat="1" x14ac:dyDescent="0.25">
      <c r="B22" s="35"/>
      <c r="G22" s="61" t="s">
        <v>181</v>
      </c>
      <c r="H22" s="61"/>
      <c r="J22" s="61" t="s">
        <v>181</v>
      </c>
      <c r="K22" s="61"/>
    </row>
    <row r="23" spans="2:17" x14ac:dyDescent="0.25">
      <c r="B23" s="35"/>
      <c r="C23" s="60"/>
      <c r="E23" s="60"/>
      <c r="F23" s="60"/>
      <c r="G23" s="63" t="s">
        <v>37</v>
      </c>
      <c r="H23" s="61"/>
      <c r="I23" s="60"/>
      <c r="J23" s="63" t="s">
        <v>37</v>
      </c>
      <c r="K23" s="61"/>
      <c r="O23" s="60"/>
      <c r="P23" s="60"/>
      <c r="Q23" s="60"/>
    </row>
    <row r="24" spans="2:17" x14ac:dyDescent="0.25">
      <c r="B24" s="35"/>
      <c r="C24" s="60"/>
      <c r="E24" s="60"/>
      <c r="F24" s="60"/>
      <c r="G24" s="27" t="s">
        <v>40</v>
      </c>
      <c r="H24" s="60" t="s">
        <v>118</v>
      </c>
      <c r="I24" s="60"/>
      <c r="J24" s="27" t="s">
        <v>40</v>
      </c>
      <c r="K24" s="60" t="s">
        <v>118</v>
      </c>
      <c r="O24" s="60"/>
      <c r="P24" s="60"/>
      <c r="Q24" s="60"/>
    </row>
    <row r="25" spans="2:17" x14ac:dyDescent="0.25">
      <c r="B25" s="35"/>
      <c r="C25" s="60"/>
      <c r="E25" s="60"/>
      <c r="F25" s="60"/>
      <c r="G25" s="27" t="s">
        <v>41</v>
      </c>
      <c r="H25" s="60" t="s">
        <v>117</v>
      </c>
      <c r="I25" s="60"/>
      <c r="J25" s="27" t="s">
        <v>41</v>
      </c>
      <c r="K25" s="60" t="s">
        <v>117</v>
      </c>
      <c r="O25" s="60"/>
      <c r="P25" s="60"/>
      <c r="Q25" s="60"/>
    </row>
    <row r="26" spans="2:17" x14ac:dyDescent="0.25">
      <c r="B26" s="35"/>
      <c r="C26" s="60"/>
      <c r="E26" s="60"/>
      <c r="F26" s="60"/>
      <c r="G26" s="60"/>
      <c r="H26" s="60"/>
      <c r="I26" s="60"/>
      <c r="J26" s="60"/>
      <c r="K26" s="60"/>
      <c r="O26" s="60"/>
      <c r="P26" s="60"/>
      <c r="Q26" s="60"/>
    </row>
    <row r="27" spans="2:17" x14ac:dyDescent="0.25">
      <c r="B27" s="35"/>
      <c r="C27" s="60"/>
      <c r="E27" s="60"/>
      <c r="F27" s="60"/>
      <c r="G27" s="60"/>
      <c r="H27" s="60"/>
      <c r="I27" s="60"/>
      <c r="J27" s="85"/>
      <c r="K27" s="60"/>
      <c r="O27" s="60"/>
      <c r="P27" s="60"/>
      <c r="Q27" s="60"/>
    </row>
  </sheetData>
  <mergeCells count="5">
    <mergeCell ref="B3:C3"/>
    <mergeCell ref="B4:C4"/>
    <mergeCell ref="R6:S6"/>
    <mergeCell ref="G11:H11"/>
    <mergeCell ref="J11:K11"/>
  </mergeCells>
  <hyperlinks>
    <hyperlink ref="S7" location="'Data Realisasi'!D7" display="realisasi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8"/>
  <sheetViews>
    <sheetView tabSelected="1" topLeftCell="A2" zoomScale="89" zoomScaleNormal="89" workbookViewId="0">
      <selection activeCell="D7" sqref="D7"/>
    </sheetView>
  </sheetViews>
  <sheetFormatPr defaultRowHeight="15" x14ac:dyDescent="0.25"/>
  <cols>
    <col min="3" max="3" width="9.140625" style="2"/>
    <col min="4" max="4" width="15.5703125" bestFit="1" customWidth="1"/>
    <col min="5" max="5" width="17.7109375" bestFit="1" customWidth="1"/>
    <col min="6" max="6" width="17.7109375" style="60" customWidth="1"/>
    <col min="7" max="7" width="15.5703125" bestFit="1" customWidth="1"/>
    <col min="8" max="8" width="17.28515625" bestFit="1" customWidth="1"/>
    <col min="9" max="9" width="10.140625" style="60" bestFit="1" customWidth="1"/>
    <col min="10" max="10" width="7" style="60" bestFit="1" customWidth="1"/>
    <col min="11" max="11" width="15.28515625" bestFit="1" customWidth="1"/>
    <col min="12" max="12" width="13.5703125" bestFit="1" customWidth="1"/>
    <col min="13" max="13" width="13.140625" bestFit="1" customWidth="1"/>
    <col min="14" max="14" width="12" bestFit="1" customWidth="1"/>
    <col min="15" max="15" width="12" style="60" customWidth="1"/>
    <col min="16" max="16" width="12.28515625" bestFit="1" customWidth="1"/>
    <col min="17" max="17" width="12.5703125" bestFit="1" customWidth="1"/>
    <col min="18" max="18" width="10.85546875" bestFit="1" customWidth="1"/>
    <col min="19" max="19" width="14.28515625" bestFit="1" customWidth="1"/>
  </cols>
  <sheetData>
    <row r="4" spans="3:19" x14ac:dyDescent="0.25">
      <c r="C4" s="96" t="s">
        <v>105</v>
      </c>
      <c r="D4" s="96"/>
      <c r="E4" s="96"/>
      <c r="F4" s="69"/>
    </row>
    <row r="5" spans="3:19" x14ac:dyDescent="0.25">
      <c r="C5" s="6" t="s">
        <v>34</v>
      </c>
      <c r="H5" t="s">
        <v>122</v>
      </c>
      <c r="I5" s="1"/>
      <c r="J5" s="17" t="s">
        <v>123</v>
      </c>
      <c r="K5" s="1" t="s">
        <v>124</v>
      </c>
      <c r="L5" s="28" t="s">
        <v>125</v>
      </c>
      <c r="M5" s="1" t="s">
        <v>126</v>
      </c>
      <c r="Q5" s="37"/>
      <c r="R5" s="37"/>
    </row>
    <row r="6" spans="3:19" x14ac:dyDescent="0.25">
      <c r="C6" s="22"/>
    </row>
    <row r="7" spans="3:19" x14ac:dyDescent="0.25">
      <c r="C7" s="3" t="s">
        <v>4</v>
      </c>
      <c r="D7" s="1" t="s">
        <v>35</v>
      </c>
      <c r="E7" s="4" t="s">
        <v>180</v>
      </c>
      <c r="F7" s="63" t="s">
        <v>80</v>
      </c>
      <c r="G7" s="4" t="s">
        <v>10</v>
      </c>
      <c r="H7" s="1" t="s">
        <v>11</v>
      </c>
      <c r="I7" s="61" t="s">
        <v>191</v>
      </c>
      <c r="J7" s="61" t="s">
        <v>192</v>
      </c>
      <c r="K7" s="1" t="s">
        <v>36</v>
      </c>
      <c r="L7" s="1" t="s">
        <v>38</v>
      </c>
      <c r="M7" s="4" t="s">
        <v>181</v>
      </c>
      <c r="N7" s="1" t="s">
        <v>37</v>
      </c>
      <c r="O7" s="61" t="s">
        <v>205</v>
      </c>
      <c r="P7" s="1" t="s">
        <v>39</v>
      </c>
      <c r="Q7" s="4" t="s">
        <v>40</v>
      </c>
      <c r="R7" s="4" t="s">
        <v>16</v>
      </c>
      <c r="S7" s="5" t="s">
        <v>30</v>
      </c>
    </row>
    <row r="8" spans="3:19" x14ac:dyDescent="0.25">
      <c r="C8" s="3">
        <v>1</v>
      </c>
      <c r="D8" s="8">
        <v>43193</v>
      </c>
      <c r="E8" s="1" t="s">
        <v>46</v>
      </c>
      <c r="F8" s="61" t="s">
        <v>87</v>
      </c>
      <c r="G8" s="1" t="s">
        <v>88</v>
      </c>
      <c r="H8" s="1" t="s">
        <v>89</v>
      </c>
      <c r="I8" s="61"/>
      <c r="J8" s="61"/>
      <c r="K8" s="1" t="s">
        <v>95</v>
      </c>
      <c r="L8" s="16" t="s">
        <v>101</v>
      </c>
      <c r="M8" s="13">
        <v>4500000</v>
      </c>
      <c r="N8" s="13">
        <v>100000</v>
      </c>
      <c r="O8" s="13">
        <f>M8+N8</f>
        <v>4600000</v>
      </c>
      <c r="P8" s="13">
        <v>5800000</v>
      </c>
      <c r="Q8" s="13">
        <f>P8-O8</f>
        <v>1200000</v>
      </c>
      <c r="R8" s="9">
        <f>Q8/P8</f>
        <v>0.20689655172413793</v>
      </c>
      <c r="S8" s="4" t="s">
        <v>28</v>
      </c>
    </row>
    <row r="9" spans="3:19" x14ac:dyDescent="0.25">
      <c r="C9" s="3">
        <v>2</v>
      </c>
      <c r="D9" s="8">
        <v>43193</v>
      </c>
      <c r="E9" s="1" t="s">
        <v>46</v>
      </c>
      <c r="F9" s="61" t="s">
        <v>87</v>
      </c>
      <c r="G9" s="1" t="s">
        <v>88</v>
      </c>
      <c r="H9" s="1" t="s">
        <v>90</v>
      </c>
      <c r="I9" s="61"/>
      <c r="J9" s="61"/>
      <c r="K9" s="1" t="s">
        <v>96</v>
      </c>
      <c r="L9" s="16" t="s">
        <v>102</v>
      </c>
      <c r="M9" s="13">
        <v>3000000</v>
      </c>
      <c r="N9" s="13">
        <v>100000</v>
      </c>
      <c r="O9" s="13">
        <f t="shared" ref="O9:O10" si="0">M9+N9</f>
        <v>3100000</v>
      </c>
      <c r="P9" s="13">
        <v>4200000</v>
      </c>
      <c r="Q9" s="13">
        <f t="shared" ref="Q9:Q10" si="1">P9-O9</f>
        <v>1100000</v>
      </c>
      <c r="R9" s="9">
        <f t="shared" ref="R9" si="2">Q9/P9</f>
        <v>0.26190476190476192</v>
      </c>
      <c r="S9" s="4" t="s">
        <v>28</v>
      </c>
    </row>
    <row r="10" spans="3:19" x14ac:dyDescent="0.25">
      <c r="K10" s="36"/>
      <c r="L10" s="1" t="s">
        <v>22</v>
      </c>
      <c r="M10" s="14">
        <f>SUM(M8:M9)</f>
        <v>7500000</v>
      </c>
      <c r="N10" s="14">
        <f>SUM(N8:N9)</f>
        <v>200000</v>
      </c>
      <c r="O10" s="13">
        <f t="shared" si="0"/>
        <v>7700000</v>
      </c>
      <c r="P10" s="14">
        <f>SUM(P8:P9)</f>
        <v>10000000</v>
      </c>
      <c r="Q10" s="13">
        <f t="shared" si="1"/>
        <v>2300000</v>
      </c>
      <c r="R10" s="9">
        <f>Q10/P10</f>
        <v>0.23</v>
      </c>
    </row>
    <row r="12" spans="3:19" x14ac:dyDescent="0.25">
      <c r="D12" s="92" t="s">
        <v>111</v>
      </c>
      <c r="E12" s="92"/>
      <c r="F12" s="65"/>
      <c r="G12" s="92" t="s">
        <v>143</v>
      </c>
      <c r="H12" s="92"/>
      <c r="I12" s="65"/>
      <c r="J12" s="65"/>
    </row>
    <row r="13" spans="3:19" x14ac:dyDescent="0.25">
      <c r="D13" s="112" t="s">
        <v>35</v>
      </c>
      <c r="E13" s="113"/>
      <c r="F13" s="40"/>
      <c r="G13" s="1" t="s">
        <v>35</v>
      </c>
      <c r="H13" s="8"/>
      <c r="I13" s="40"/>
      <c r="J13" s="40"/>
    </row>
    <row r="14" spans="3:19" x14ac:dyDescent="0.25">
      <c r="D14" s="112" t="s">
        <v>180</v>
      </c>
      <c r="E14" s="112"/>
      <c r="F14" s="70"/>
      <c r="G14" s="4" t="s">
        <v>180</v>
      </c>
      <c r="H14" s="1"/>
      <c r="I14" s="70"/>
      <c r="J14" s="70"/>
    </row>
    <row r="15" spans="3:19" s="60" customFormat="1" x14ac:dyDescent="0.25">
      <c r="C15" s="35"/>
      <c r="D15" s="112" t="s">
        <v>80</v>
      </c>
      <c r="E15" s="112"/>
      <c r="F15" s="70"/>
      <c r="G15" s="63" t="s">
        <v>80</v>
      </c>
      <c r="H15" s="61"/>
      <c r="I15" s="70"/>
      <c r="J15" s="70"/>
    </row>
    <row r="16" spans="3:19" x14ac:dyDescent="0.25">
      <c r="D16" s="112" t="s">
        <v>10</v>
      </c>
      <c r="E16" s="112"/>
      <c r="F16" s="70"/>
      <c r="G16" s="4" t="s">
        <v>10</v>
      </c>
      <c r="H16" s="1"/>
      <c r="I16" s="70"/>
      <c r="J16" s="70"/>
    </row>
    <row r="17" spans="3:10" x14ac:dyDescent="0.25">
      <c r="D17" s="112" t="s">
        <v>11</v>
      </c>
      <c r="E17" s="112"/>
      <c r="F17" s="70"/>
      <c r="G17" s="1" t="s">
        <v>11</v>
      </c>
      <c r="H17" s="1"/>
      <c r="I17" s="70"/>
      <c r="J17" s="70"/>
    </row>
    <row r="18" spans="3:10" s="60" customFormat="1" x14ac:dyDescent="0.25">
      <c r="C18" s="35"/>
      <c r="D18" s="112" t="s">
        <v>201</v>
      </c>
      <c r="E18" s="112"/>
      <c r="F18" s="70"/>
      <c r="G18" s="61" t="s">
        <v>201</v>
      </c>
      <c r="H18" s="61"/>
      <c r="I18" s="70"/>
      <c r="J18" s="70"/>
    </row>
    <row r="19" spans="3:10" s="60" customFormat="1" x14ac:dyDescent="0.25">
      <c r="C19" s="35"/>
      <c r="D19" s="112" t="s">
        <v>192</v>
      </c>
      <c r="E19" s="112"/>
      <c r="F19" s="70"/>
      <c r="G19" s="61" t="s">
        <v>192</v>
      </c>
      <c r="H19" s="61"/>
      <c r="I19" s="70"/>
      <c r="J19" s="70"/>
    </row>
    <row r="20" spans="3:10" x14ac:dyDescent="0.25">
      <c r="D20" s="112" t="s">
        <v>36</v>
      </c>
      <c r="E20" s="112"/>
      <c r="F20" s="70"/>
      <c r="G20" s="1" t="s">
        <v>36</v>
      </c>
      <c r="H20" s="1"/>
      <c r="I20" s="70"/>
      <c r="J20" s="70"/>
    </row>
    <row r="21" spans="3:10" x14ac:dyDescent="0.25">
      <c r="D21" s="112" t="s">
        <v>181</v>
      </c>
      <c r="E21" s="114"/>
      <c r="F21" s="41"/>
      <c r="G21" s="63" t="s">
        <v>181</v>
      </c>
      <c r="H21" s="13"/>
      <c r="I21" s="41"/>
      <c r="J21" s="41"/>
    </row>
    <row r="22" spans="3:10" x14ac:dyDescent="0.25">
      <c r="D22" s="112" t="s">
        <v>37</v>
      </c>
      <c r="E22" s="114"/>
      <c r="F22" s="41"/>
      <c r="G22" s="1" t="s">
        <v>37</v>
      </c>
      <c r="H22" s="13"/>
      <c r="I22" s="41"/>
      <c r="J22" s="41"/>
    </row>
    <row r="23" spans="3:10" s="60" customFormat="1" x14ac:dyDescent="0.25">
      <c r="C23" s="35"/>
      <c r="D23" s="112" t="s">
        <v>205</v>
      </c>
      <c r="E23" s="114"/>
      <c r="F23" s="41"/>
      <c r="G23" s="61" t="s">
        <v>205</v>
      </c>
      <c r="H23" s="13"/>
      <c r="I23" s="41"/>
      <c r="J23" s="41"/>
    </row>
    <row r="24" spans="3:10" s="60" customFormat="1" x14ac:dyDescent="0.25">
      <c r="C24" s="35"/>
      <c r="D24" s="112" t="s">
        <v>39</v>
      </c>
      <c r="E24" s="114"/>
      <c r="F24" s="41"/>
      <c r="G24" s="61" t="s">
        <v>39</v>
      </c>
      <c r="H24" s="13"/>
      <c r="I24" s="41"/>
      <c r="J24" s="41"/>
    </row>
    <row r="25" spans="3:10" s="60" customFormat="1" x14ac:dyDescent="0.25">
      <c r="C25" s="35"/>
      <c r="D25" s="115" t="s">
        <v>40</v>
      </c>
      <c r="E25" s="116"/>
      <c r="F25" s="41"/>
      <c r="G25" s="61" t="s">
        <v>40</v>
      </c>
      <c r="H25" s="13"/>
      <c r="I25" s="41"/>
      <c r="J25" s="41"/>
    </row>
    <row r="26" spans="3:10" s="60" customFormat="1" x14ac:dyDescent="0.25">
      <c r="C26" s="35"/>
      <c r="D26" s="115" t="s">
        <v>41</v>
      </c>
      <c r="E26" s="116"/>
      <c r="F26" s="41"/>
      <c r="G26" s="61" t="s">
        <v>41</v>
      </c>
      <c r="H26" s="13"/>
      <c r="I26" s="41"/>
      <c r="J26" s="41"/>
    </row>
    <row r="27" spans="3:10" x14ac:dyDescent="0.25">
      <c r="D27" s="27" t="s">
        <v>40</v>
      </c>
      <c r="E27" t="s">
        <v>118</v>
      </c>
      <c r="G27" s="27" t="s">
        <v>169</v>
      </c>
      <c r="H27" t="s">
        <v>118</v>
      </c>
    </row>
    <row r="28" spans="3:10" x14ac:dyDescent="0.25">
      <c r="D28" s="27" t="s">
        <v>41</v>
      </c>
      <c r="E28" t="s">
        <v>117</v>
      </c>
      <c r="G28" s="27" t="s">
        <v>41</v>
      </c>
      <c r="H28" t="s">
        <v>117</v>
      </c>
    </row>
  </sheetData>
  <mergeCells count="3">
    <mergeCell ref="C4:E4"/>
    <mergeCell ref="D12:E12"/>
    <mergeCell ref="G12:H1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"/>
  <sheetViews>
    <sheetView workbookViewId="0">
      <selection activeCell="G6" sqref="G6"/>
    </sheetView>
  </sheetViews>
  <sheetFormatPr defaultRowHeight="15" x14ac:dyDescent="0.25"/>
  <cols>
    <col min="3" max="3" width="16.28515625" bestFit="1" customWidth="1"/>
    <col min="4" max="4" width="21.42578125" customWidth="1"/>
    <col min="5" max="5" width="17.7109375" bestFit="1" customWidth="1"/>
    <col min="6" max="6" width="17.7109375" customWidth="1"/>
    <col min="7" max="7" width="7.28515625" customWidth="1"/>
    <col min="8" max="8" width="10.5703125" bestFit="1" customWidth="1"/>
    <col min="9" max="9" width="22.140625" style="60" bestFit="1" customWidth="1"/>
    <col min="11" max="11" width="12" bestFit="1" customWidth="1"/>
    <col min="13" max="13" width="12.28515625" bestFit="1" customWidth="1"/>
  </cols>
  <sheetData>
    <row r="2" spans="2:19" x14ac:dyDescent="0.25">
      <c r="B2" s="97" t="s">
        <v>72</v>
      </c>
      <c r="C2" s="97"/>
    </row>
    <row r="3" spans="2:19" x14ac:dyDescent="0.25">
      <c r="B3" s="98" t="s">
        <v>73</v>
      </c>
      <c r="C3" s="98"/>
      <c r="N3" t="s">
        <v>127</v>
      </c>
      <c r="O3" s="1"/>
      <c r="P3" s="17" t="s">
        <v>123</v>
      </c>
      <c r="Q3" s="1" t="s">
        <v>124</v>
      </c>
      <c r="R3" s="28" t="s">
        <v>125</v>
      </c>
      <c r="S3" s="1" t="s">
        <v>126</v>
      </c>
    </row>
    <row r="4" spans="2:19" x14ac:dyDescent="0.25">
      <c r="B4" s="38"/>
      <c r="C4" s="38"/>
      <c r="D4" s="37"/>
      <c r="E4" s="37"/>
      <c r="F4" s="37"/>
      <c r="G4" s="37"/>
      <c r="H4" s="37"/>
      <c r="I4" s="70"/>
      <c r="J4" s="38"/>
      <c r="K4" s="37"/>
      <c r="L4" s="28"/>
      <c r="M4" s="37"/>
    </row>
    <row r="5" spans="2:19" s="2" customFormat="1" x14ac:dyDescent="0.25">
      <c r="B5" s="11" t="s">
        <v>71</v>
      </c>
      <c r="C5" s="11" t="s">
        <v>113</v>
      </c>
      <c r="D5" s="11" t="s">
        <v>60</v>
      </c>
      <c r="E5" s="42" t="s">
        <v>22</v>
      </c>
      <c r="F5" s="99" t="s">
        <v>145</v>
      </c>
      <c r="G5" s="99"/>
      <c r="H5" s="11" t="s">
        <v>144</v>
      </c>
      <c r="I5" s="62" t="s">
        <v>182</v>
      </c>
      <c r="J5" s="11" t="s">
        <v>30</v>
      </c>
    </row>
    <row r="6" spans="2:19" x14ac:dyDescent="0.25">
      <c r="B6" s="1">
        <v>1</v>
      </c>
      <c r="C6" s="12">
        <v>43192</v>
      </c>
      <c r="D6" s="1" t="s">
        <v>66</v>
      </c>
      <c r="E6" s="13">
        <v>20000000</v>
      </c>
      <c r="F6" s="13">
        <f>KUO!E20</f>
        <v>16400000</v>
      </c>
      <c r="G6" s="18" t="s">
        <v>56</v>
      </c>
      <c r="H6" s="43">
        <f>E6-F6</f>
        <v>3600000</v>
      </c>
      <c r="I6" s="71"/>
      <c r="J6" s="11" t="s">
        <v>28</v>
      </c>
    </row>
    <row r="7" spans="2:19" x14ac:dyDescent="0.25">
      <c r="B7" s="1">
        <v>2</v>
      </c>
      <c r="C7" s="12">
        <v>43193</v>
      </c>
      <c r="D7" s="1" t="s">
        <v>74</v>
      </c>
      <c r="E7" s="13">
        <v>25000000</v>
      </c>
      <c r="F7" s="13"/>
      <c r="G7" s="11" t="s">
        <v>56</v>
      </c>
      <c r="H7" s="11"/>
      <c r="I7" s="62"/>
      <c r="J7" s="11" t="s">
        <v>28</v>
      </c>
    </row>
    <row r="8" spans="2:19" x14ac:dyDescent="0.25">
      <c r="B8" s="1">
        <v>3</v>
      </c>
      <c r="C8" s="12">
        <v>43194</v>
      </c>
      <c r="D8" s="1" t="s">
        <v>75</v>
      </c>
      <c r="E8" s="13">
        <v>40000000</v>
      </c>
      <c r="F8" s="13"/>
      <c r="G8" s="11" t="s">
        <v>56</v>
      </c>
      <c r="H8" s="11"/>
      <c r="I8" s="62"/>
      <c r="J8" s="11" t="s">
        <v>28</v>
      </c>
    </row>
    <row r="9" spans="2:19" x14ac:dyDescent="0.25">
      <c r="B9" s="1">
        <v>4</v>
      </c>
      <c r="C9" s="12">
        <v>43195</v>
      </c>
      <c r="D9" s="1" t="s">
        <v>76</v>
      </c>
      <c r="E9" s="13">
        <v>20000000</v>
      </c>
      <c r="F9" s="13"/>
      <c r="G9" s="11" t="s">
        <v>56</v>
      </c>
      <c r="H9" s="11"/>
      <c r="I9" s="62"/>
      <c r="J9" s="11" t="s">
        <v>28</v>
      </c>
    </row>
    <row r="10" spans="2:19" x14ac:dyDescent="0.25">
      <c r="B10" s="1">
        <v>5</v>
      </c>
      <c r="C10" s="12">
        <v>43196</v>
      </c>
      <c r="D10" s="1" t="s">
        <v>77</v>
      </c>
      <c r="E10" s="13">
        <v>60000000</v>
      </c>
      <c r="F10" s="13"/>
      <c r="G10" s="11" t="s">
        <v>56</v>
      </c>
      <c r="H10" s="11"/>
      <c r="I10" s="62"/>
      <c r="J10" s="11" t="s">
        <v>28</v>
      </c>
    </row>
    <row r="13" spans="2:19" x14ac:dyDescent="0.25">
      <c r="C13" s="92" t="s">
        <v>112</v>
      </c>
      <c r="D13" s="92"/>
    </row>
    <row r="14" spans="2:19" x14ac:dyDescent="0.25">
      <c r="C14" s="26" t="s">
        <v>113</v>
      </c>
      <c r="D14" s="12"/>
    </row>
    <row r="15" spans="2:19" x14ac:dyDescent="0.25">
      <c r="C15" s="26" t="s">
        <v>60</v>
      </c>
      <c r="D15" s="1"/>
    </row>
    <row r="16" spans="2:19" x14ac:dyDescent="0.25">
      <c r="C16" s="26" t="s">
        <v>22</v>
      </c>
      <c r="D16" s="13"/>
    </row>
  </sheetData>
  <mergeCells count="4">
    <mergeCell ref="B2:C2"/>
    <mergeCell ref="B3:C3"/>
    <mergeCell ref="C13:D13"/>
    <mergeCell ref="F5:G5"/>
  </mergeCells>
  <hyperlinks>
    <hyperlink ref="G6" location="KUO!B6" display="KUO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topLeftCell="A2" workbookViewId="0">
      <selection activeCell="B6" sqref="B6"/>
    </sheetView>
  </sheetViews>
  <sheetFormatPr defaultRowHeight="15" x14ac:dyDescent="0.25"/>
  <cols>
    <col min="2" max="2" width="4.7109375" customWidth="1"/>
    <col min="3" max="3" width="10.7109375" customWidth="1"/>
    <col min="4" max="4" width="20.42578125" bestFit="1" customWidth="1"/>
    <col min="5" max="5" width="15.140625" customWidth="1"/>
    <col min="6" max="6" width="48.7109375" bestFit="1" customWidth="1"/>
    <col min="7" max="7" width="10.42578125" bestFit="1" customWidth="1"/>
    <col min="8" max="8" width="10.42578125" style="60" customWidth="1"/>
    <col min="10" max="10" width="12" bestFit="1" customWidth="1"/>
    <col min="11" max="11" width="9.5703125" bestFit="1" customWidth="1"/>
    <col min="12" max="12" width="12.28515625" bestFit="1" customWidth="1"/>
    <col min="13" max="13" width="4.7109375" bestFit="1" customWidth="1"/>
  </cols>
  <sheetData>
    <row r="2" spans="2:13" x14ac:dyDescent="0.25">
      <c r="B2" s="95" t="s">
        <v>86</v>
      </c>
      <c r="C2" s="95"/>
      <c r="D2" s="95"/>
      <c r="E2" s="95"/>
    </row>
    <row r="3" spans="2:13" x14ac:dyDescent="0.25">
      <c r="B3" t="s">
        <v>73</v>
      </c>
      <c r="F3" t="s">
        <v>129</v>
      </c>
      <c r="G3" s="1"/>
      <c r="H3" s="70"/>
      <c r="I3" s="17" t="s">
        <v>123</v>
      </c>
      <c r="J3" s="1" t="s">
        <v>124</v>
      </c>
      <c r="K3" s="28" t="s">
        <v>125</v>
      </c>
      <c r="L3" s="1" t="s">
        <v>126</v>
      </c>
    </row>
    <row r="5" spans="2:13" x14ac:dyDescent="0.25">
      <c r="B5" s="81" t="s">
        <v>4</v>
      </c>
      <c r="C5" s="81" t="s">
        <v>58</v>
      </c>
      <c r="D5" s="81" t="s">
        <v>78</v>
      </c>
      <c r="E5" s="81" t="s">
        <v>22</v>
      </c>
      <c r="F5" s="81" t="s">
        <v>59</v>
      </c>
      <c r="G5" s="81" t="s">
        <v>79</v>
      </c>
      <c r="H5" s="81" t="s">
        <v>18</v>
      </c>
      <c r="I5" s="81" t="s">
        <v>80</v>
      </c>
      <c r="J5" s="81" t="s">
        <v>10</v>
      </c>
      <c r="K5" s="81" t="s">
        <v>11</v>
      </c>
      <c r="L5" s="81" t="s">
        <v>49</v>
      </c>
      <c r="M5" s="81" t="s">
        <v>30</v>
      </c>
    </row>
    <row r="6" spans="2:13" x14ac:dyDescent="0.25">
      <c r="B6" s="1"/>
      <c r="C6" s="12">
        <v>43193</v>
      </c>
      <c r="D6" s="16" t="s">
        <v>68</v>
      </c>
      <c r="E6" s="48">
        <v>1600000</v>
      </c>
      <c r="F6" s="23" t="s">
        <v>67</v>
      </c>
      <c r="G6" s="16" t="s">
        <v>101</v>
      </c>
      <c r="H6" s="16"/>
      <c r="I6" s="1" t="s">
        <v>87</v>
      </c>
      <c r="J6" s="1" t="s">
        <v>88</v>
      </c>
      <c r="K6" s="1" t="s">
        <v>89</v>
      </c>
      <c r="L6" s="1" t="s">
        <v>95</v>
      </c>
      <c r="M6" s="1" t="s">
        <v>28</v>
      </c>
    </row>
    <row r="7" spans="2:13" x14ac:dyDescent="0.25">
      <c r="B7" s="1"/>
      <c r="C7" s="12">
        <v>43194</v>
      </c>
      <c r="D7" s="16" t="s">
        <v>81</v>
      </c>
      <c r="E7" s="48">
        <v>1500000</v>
      </c>
      <c r="F7" s="23" t="s">
        <v>67</v>
      </c>
      <c r="G7" s="16" t="s">
        <v>101</v>
      </c>
      <c r="H7" s="16"/>
      <c r="I7" s="1" t="s">
        <v>87</v>
      </c>
      <c r="J7" s="1" t="s">
        <v>88</v>
      </c>
      <c r="K7" s="1" t="s">
        <v>89</v>
      </c>
      <c r="L7" s="1" t="s">
        <v>95</v>
      </c>
      <c r="M7" s="1" t="s">
        <v>28</v>
      </c>
    </row>
    <row r="8" spans="2:13" x14ac:dyDescent="0.25">
      <c r="B8" s="1"/>
      <c r="C8" s="12">
        <v>43195</v>
      </c>
      <c r="D8" s="16" t="s">
        <v>82</v>
      </c>
      <c r="E8" s="48">
        <v>1500000</v>
      </c>
      <c r="F8" s="23" t="s">
        <v>67</v>
      </c>
      <c r="G8" s="16" t="s">
        <v>101</v>
      </c>
      <c r="H8" s="16"/>
      <c r="I8" s="1" t="s">
        <v>87</v>
      </c>
      <c r="J8" s="1" t="s">
        <v>88</v>
      </c>
      <c r="K8" s="1" t="s">
        <v>89</v>
      </c>
      <c r="L8" s="1" t="s">
        <v>95</v>
      </c>
      <c r="M8" s="1" t="s">
        <v>28</v>
      </c>
    </row>
    <row r="9" spans="2:13" x14ac:dyDescent="0.25">
      <c r="B9" s="1"/>
      <c r="C9" s="12">
        <v>43193</v>
      </c>
      <c r="D9" s="16" t="s">
        <v>69</v>
      </c>
      <c r="E9" s="48">
        <v>850000</v>
      </c>
      <c r="F9" s="23" t="s">
        <v>70</v>
      </c>
      <c r="G9" s="16" t="s">
        <v>102</v>
      </c>
      <c r="H9" s="16"/>
      <c r="I9" s="1" t="s">
        <v>87</v>
      </c>
      <c r="J9" s="1" t="s">
        <v>88</v>
      </c>
      <c r="K9" s="1" t="s">
        <v>90</v>
      </c>
      <c r="L9" s="1" t="s">
        <v>96</v>
      </c>
      <c r="M9" s="1" t="s">
        <v>28</v>
      </c>
    </row>
    <row r="10" spans="2:13" x14ac:dyDescent="0.25">
      <c r="B10" s="1"/>
      <c r="C10" s="12">
        <v>43194</v>
      </c>
      <c r="D10" s="16" t="s">
        <v>83</v>
      </c>
      <c r="E10" s="48">
        <v>750000</v>
      </c>
      <c r="F10" s="23" t="s">
        <v>70</v>
      </c>
      <c r="G10" s="16" t="s">
        <v>102</v>
      </c>
      <c r="H10" s="16"/>
      <c r="I10" s="1" t="s">
        <v>87</v>
      </c>
      <c r="J10" s="1" t="s">
        <v>88</v>
      </c>
      <c r="K10" s="1" t="s">
        <v>90</v>
      </c>
      <c r="L10" s="1" t="s">
        <v>96</v>
      </c>
      <c r="M10" s="1" t="s">
        <v>28</v>
      </c>
    </row>
    <row r="11" spans="2:13" x14ac:dyDescent="0.25">
      <c r="B11" s="1"/>
      <c r="C11" s="12">
        <v>43195</v>
      </c>
      <c r="D11" s="16" t="s">
        <v>84</v>
      </c>
      <c r="E11" s="48">
        <v>750000</v>
      </c>
      <c r="F11" s="23" t="s">
        <v>70</v>
      </c>
      <c r="G11" s="16" t="s">
        <v>102</v>
      </c>
      <c r="H11" s="16"/>
      <c r="I11" s="1" t="s">
        <v>87</v>
      </c>
      <c r="J11" s="1" t="s">
        <v>88</v>
      </c>
      <c r="K11" s="1" t="s">
        <v>90</v>
      </c>
      <c r="L11" s="1" t="s">
        <v>96</v>
      </c>
      <c r="M11" s="1" t="s">
        <v>28</v>
      </c>
    </row>
    <row r="12" spans="2:13" x14ac:dyDescent="0.25">
      <c r="B12" s="1"/>
      <c r="C12" s="12">
        <v>43196</v>
      </c>
      <c r="D12" s="16" t="s">
        <v>85</v>
      </c>
      <c r="E12" s="48">
        <v>750000</v>
      </c>
      <c r="F12" s="23" t="s">
        <v>70</v>
      </c>
      <c r="G12" s="16" t="s">
        <v>102</v>
      </c>
      <c r="H12" s="16"/>
      <c r="I12" s="1" t="s">
        <v>87</v>
      </c>
      <c r="J12" s="1" t="s">
        <v>88</v>
      </c>
      <c r="K12" s="1" t="s">
        <v>90</v>
      </c>
      <c r="L12" s="1" t="s">
        <v>96</v>
      </c>
      <c r="M12" s="1" t="s">
        <v>28</v>
      </c>
    </row>
    <row r="13" spans="2:13" x14ac:dyDescent="0.25">
      <c r="B13" s="1"/>
      <c r="C13" s="12">
        <v>43193</v>
      </c>
      <c r="D13" s="16" t="s">
        <v>184</v>
      </c>
      <c r="E13" s="13">
        <v>1600000</v>
      </c>
      <c r="F13" s="23" t="s">
        <v>99</v>
      </c>
      <c r="G13" s="16" t="s">
        <v>103</v>
      </c>
      <c r="H13" s="16"/>
      <c r="I13" s="1" t="s">
        <v>91</v>
      </c>
      <c r="J13" s="1" t="s">
        <v>92</v>
      </c>
      <c r="K13" s="1" t="s">
        <v>93</v>
      </c>
      <c r="L13" s="1" t="s">
        <v>97</v>
      </c>
      <c r="M13" s="1" t="s">
        <v>28</v>
      </c>
    </row>
    <row r="14" spans="2:13" x14ac:dyDescent="0.25">
      <c r="B14" s="1"/>
      <c r="C14" s="12">
        <v>43194</v>
      </c>
      <c r="D14" s="16" t="s">
        <v>185</v>
      </c>
      <c r="E14" s="13">
        <v>1500000</v>
      </c>
      <c r="F14" s="23" t="s">
        <v>99</v>
      </c>
      <c r="G14" s="16" t="s">
        <v>103</v>
      </c>
      <c r="H14" s="16"/>
      <c r="I14" s="1" t="s">
        <v>91</v>
      </c>
      <c r="J14" s="1" t="s">
        <v>92</v>
      </c>
      <c r="K14" s="1" t="s">
        <v>93</v>
      </c>
      <c r="L14" s="1" t="s">
        <v>97</v>
      </c>
      <c r="M14" s="1" t="s">
        <v>28</v>
      </c>
    </row>
    <row r="15" spans="2:13" x14ac:dyDescent="0.25">
      <c r="B15" s="1"/>
      <c r="C15" s="12">
        <v>43195</v>
      </c>
      <c r="D15" s="16" t="s">
        <v>186</v>
      </c>
      <c r="E15" s="13">
        <v>1500000</v>
      </c>
      <c r="F15" s="23" t="s">
        <v>99</v>
      </c>
      <c r="G15" s="16" t="s">
        <v>103</v>
      </c>
      <c r="H15" s="16"/>
      <c r="I15" s="1" t="s">
        <v>91</v>
      </c>
      <c r="J15" s="1" t="s">
        <v>92</v>
      </c>
      <c r="K15" s="1" t="s">
        <v>93</v>
      </c>
      <c r="L15" s="1" t="s">
        <v>97</v>
      </c>
      <c r="M15" s="1" t="s">
        <v>28</v>
      </c>
    </row>
    <row r="16" spans="2:13" x14ac:dyDescent="0.25">
      <c r="B16" s="1"/>
      <c r="C16" s="12">
        <v>43193</v>
      </c>
      <c r="D16" s="16" t="s">
        <v>187</v>
      </c>
      <c r="E16" s="13">
        <v>1100000</v>
      </c>
      <c r="F16" s="23" t="s">
        <v>100</v>
      </c>
      <c r="G16" s="16" t="s">
        <v>104</v>
      </c>
      <c r="H16" s="16"/>
      <c r="I16" s="1" t="s">
        <v>91</v>
      </c>
      <c r="J16" s="1" t="s">
        <v>92</v>
      </c>
      <c r="K16" s="1" t="s">
        <v>94</v>
      </c>
      <c r="L16" s="1" t="s">
        <v>98</v>
      </c>
      <c r="M16" s="1" t="s">
        <v>28</v>
      </c>
    </row>
    <row r="17" spans="2:14" x14ac:dyDescent="0.25">
      <c r="B17" s="1"/>
      <c r="C17" s="12">
        <v>43194</v>
      </c>
      <c r="D17" s="16" t="s">
        <v>188</v>
      </c>
      <c r="E17" s="13">
        <v>1000000</v>
      </c>
      <c r="F17" s="23" t="s">
        <v>100</v>
      </c>
      <c r="G17" s="16" t="s">
        <v>104</v>
      </c>
      <c r="H17" s="16"/>
      <c r="I17" s="1" t="s">
        <v>91</v>
      </c>
      <c r="J17" s="1" t="s">
        <v>92</v>
      </c>
      <c r="K17" s="1" t="s">
        <v>94</v>
      </c>
      <c r="L17" s="1" t="s">
        <v>98</v>
      </c>
      <c r="M17" s="1" t="s">
        <v>28</v>
      </c>
    </row>
    <row r="18" spans="2:14" x14ac:dyDescent="0.25">
      <c r="B18" s="1"/>
      <c r="C18" s="12">
        <v>43195</v>
      </c>
      <c r="D18" s="16" t="s">
        <v>189</v>
      </c>
      <c r="E18" s="13">
        <v>1000000</v>
      </c>
      <c r="F18" s="23" t="s">
        <v>100</v>
      </c>
      <c r="G18" s="16" t="s">
        <v>104</v>
      </c>
      <c r="H18" s="16"/>
      <c r="I18" s="1" t="s">
        <v>91</v>
      </c>
      <c r="J18" s="1" t="s">
        <v>92</v>
      </c>
      <c r="K18" s="1" t="s">
        <v>94</v>
      </c>
      <c r="L18" s="1" t="s">
        <v>98</v>
      </c>
      <c r="M18" s="1" t="s">
        <v>28</v>
      </c>
    </row>
    <row r="19" spans="2:14" x14ac:dyDescent="0.25">
      <c r="B19" s="1"/>
      <c r="C19" s="12">
        <v>43196</v>
      </c>
      <c r="D19" s="16" t="s">
        <v>190</v>
      </c>
      <c r="E19" s="13">
        <v>1000000</v>
      </c>
      <c r="F19" s="23" t="s">
        <v>100</v>
      </c>
      <c r="G19" s="16" t="s">
        <v>104</v>
      </c>
      <c r="H19" s="16"/>
      <c r="I19" s="1" t="s">
        <v>91</v>
      </c>
      <c r="J19" s="1" t="s">
        <v>92</v>
      </c>
      <c r="K19" s="1" t="s">
        <v>94</v>
      </c>
      <c r="L19" s="1" t="s">
        <v>98</v>
      </c>
      <c r="M19" s="1" t="s">
        <v>28</v>
      </c>
    </row>
    <row r="20" spans="2:14" x14ac:dyDescent="0.25">
      <c r="D20" s="44" t="s">
        <v>146</v>
      </c>
      <c r="E20" s="45">
        <f>SUM(E6:E19)</f>
        <v>16400000</v>
      </c>
    </row>
    <row r="21" spans="2:14" x14ac:dyDescent="0.25">
      <c r="D21" s="46"/>
      <c r="E21" s="47"/>
    </row>
    <row r="22" spans="2:14" x14ac:dyDescent="0.25">
      <c r="F22" s="92" t="s">
        <v>114</v>
      </c>
      <c r="G22" s="92"/>
      <c r="H22" s="80"/>
    </row>
    <row r="23" spans="2:14" x14ac:dyDescent="0.25">
      <c r="F23" s="1" t="s">
        <v>58</v>
      </c>
      <c r="G23" s="12"/>
      <c r="H23" s="86"/>
    </row>
    <row r="24" spans="2:14" x14ac:dyDescent="0.25">
      <c r="F24" s="1" t="s">
        <v>78</v>
      </c>
      <c r="G24" s="16"/>
      <c r="H24" s="87"/>
    </row>
    <row r="25" spans="2:14" x14ac:dyDescent="0.25">
      <c r="F25" s="1" t="s">
        <v>22</v>
      </c>
      <c r="G25" s="13"/>
      <c r="H25" s="41"/>
    </row>
    <row r="26" spans="2:14" x14ac:dyDescent="0.25">
      <c r="F26" s="1" t="s">
        <v>59</v>
      </c>
      <c r="G26" s="23"/>
      <c r="H26" s="88"/>
    </row>
    <row r="27" spans="2:14" x14ac:dyDescent="0.25">
      <c r="F27" s="30" t="s">
        <v>79</v>
      </c>
      <c r="G27" s="31"/>
      <c r="H27" s="68"/>
      <c r="I27" s="67" t="s">
        <v>120</v>
      </c>
      <c r="J27" s="67"/>
      <c r="K27" s="67"/>
      <c r="L27" s="67"/>
      <c r="M27" s="67"/>
      <c r="N27" s="67"/>
    </row>
    <row r="28" spans="2:14" x14ac:dyDescent="0.25">
      <c r="F28" s="66" t="s">
        <v>80</v>
      </c>
      <c r="G28" s="59"/>
      <c r="H28" s="89"/>
      <c r="I28" s="100" t="s">
        <v>119</v>
      </c>
      <c r="J28" s="101"/>
      <c r="K28" s="101"/>
      <c r="L28" s="101"/>
      <c r="M28" s="101"/>
      <c r="N28" s="101"/>
    </row>
    <row r="29" spans="2:14" ht="15" customHeight="1" x14ac:dyDescent="0.25">
      <c r="F29" s="29" t="s">
        <v>10</v>
      </c>
      <c r="G29" s="29"/>
      <c r="H29" s="90"/>
      <c r="I29" s="100"/>
      <c r="J29" s="101"/>
      <c r="K29" s="101"/>
      <c r="L29" s="101"/>
      <c r="M29" s="101"/>
      <c r="N29" s="101"/>
    </row>
    <row r="30" spans="2:14" x14ac:dyDescent="0.25">
      <c r="F30" s="29" t="s">
        <v>11</v>
      </c>
      <c r="G30" s="29"/>
      <c r="H30" s="90"/>
      <c r="I30" s="100"/>
      <c r="J30" s="101"/>
      <c r="K30" s="101"/>
      <c r="L30" s="101"/>
      <c r="M30" s="101"/>
      <c r="N30" s="101"/>
    </row>
    <row r="31" spans="2:14" x14ac:dyDescent="0.25">
      <c r="F31" s="29" t="s">
        <v>49</v>
      </c>
      <c r="G31" s="29"/>
      <c r="H31" s="90"/>
      <c r="I31" s="100"/>
      <c r="J31" s="101"/>
      <c r="K31" s="101"/>
      <c r="L31" s="101"/>
      <c r="M31" s="101"/>
      <c r="N31" s="101"/>
    </row>
    <row r="33" spans="6:14" x14ac:dyDescent="0.25">
      <c r="F33" s="92" t="s">
        <v>147</v>
      </c>
      <c r="G33" s="92"/>
      <c r="H33" s="80"/>
    </row>
    <row r="34" spans="6:14" x14ac:dyDescent="0.25">
      <c r="F34" s="1" t="s">
        <v>58</v>
      </c>
      <c r="G34" s="12"/>
      <c r="H34" s="86"/>
    </row>
    <row r="35" spans="6:14" x14ac:dyDescent="0.25">
      <c r="F35" s="1" t="s">
        <v>78</v>
      </c>
      <c r="G35" s="16"/>
      <c r="H35" s="87"/>
    </row>
    <row r="36" spans="6:14" x14ac:dyDescent="0.25">
      <c r="F36" s="1" t="s">
        <v>22</v>
      </c>
      <c r="G36" s="13"/>
      <c r="H36" s="41"/>
    </row>
    <row r="37" spans="6:14" x14ac:dyDescent="0.25">
      <c r="F37" s="1" t="s">
        <v>59</v>
      </c>
      <c r="G37" s="23"/>
      <c r="H37" s="88"/>
    </row>
    <row r="38" spans="6:14" x14ac:dyDescent="0.25">
      <c r="F38" s="67" t="s">
        <v>79</v>
      </c>
      <c r="G38" s="68"/>
      <c r="H38" s="68"/>
      <c r="I38" s="67" t="s">
        <v>120</v>
      </c>
      <c r="J38" s="67"/>
      <c r="K38" s="67"/>
      <c r="L38" s="67"/>
      <c r="M38" s="67"/>
      <c r="N38" s="67"/>
    </row>
    <row r="39" spans="6:14" x14ac:dyDescent="0.25">
      <c r="F39" s="66" t="s">
        <v>80</v>
      </c>
      <c r="G39" s="59"/>
      <c r="H39" s="89"/>
      <c r="I39" s="100" t="s">
        <v>119</v>
      </c>
      <c r="J39" s="101"/>
      <c r="K39" s="101"/>
      <c r="L39" s="101"/>
      <c r="M39" s="101"/>
      <c r="N39" s="101"/>
    </row>
    <row r="40" spans="6:14" ht="15" customHeight="1" x14ac:dyDescent="0.25">
      <c r="F40" s="66" t="s">
        <v>10</v>
      </c>
      <c r="G40" s="66"/>
      <c r="H40" s="90"/>
      <c r="I40" s="100"/>
      <c r="J40" s="101"/>
      <c r="K40" s="101"/>
      <c r="L40" s="101"/>
      <c r="M40" s="101"/>
      <c r="N40" s="101"/>
    </row>
    <row r="41" spans="6:14" x14ac:dyDescent="0.25">
      <c r="F41" s="66" t="s">
        <v>11</v>
      </c>
      <c r="G41" s="66"/>
      <c r="H41" s="90"/>
      <c r="I41" s="100"/>
      <c r="J41" s="101"/>
      <c r="K41" s="101"/>
      <c r="L41" s="101"/>
      <c r="M41" s="101"/>
      <c r="N41" s="101"/>
    </row>
    <row r="42" spans="6:14" x14ac:dyDescent="0.25">
      <c r="F42" s="66" t="s">
        <v>49</v>
      </c>
      <c r="G42" s="66"/>
      <c r="H42" s="90"/>
      <c r="I42" s="100"/>
      <c r="J42" s="101"/>
      <c r="K42" s="101"/>
      <c r="L42" s="101"/>
      <c r="M42" s="101"/>
      <c r="N42" s="101"/>
    </row>
  </sheetData>
  <mergeCells count="5">
    <mergeCell ref="I28:N31"/>
    <mergeCell ref="I39:N42"/>
    <mergeCell ref="B2:E2"/>
    <mergeCell ref="F22:G22"/>
    <mergeCell ref="F33:G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Realisasi'!$L$8:$L$9</xm:f>
          </x14:formula1>
          <xm:sqref>G6:H6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H5" sqref="H5"/>
    </sheetView>
  </sheetViews>
  <sheetFormatPr defaultRowHeight="15" x14ac:dyDescent="0.25"/>
  <cols>
    <col min="3" max="3" width="22.5703125" bestFit="1" customWidth="1"/>
    <col min="4" max="4" width="22.5703125" style="60" customWidth="1"/>
    <col min="5" max="5" width="10.85546875" bestFit="1" customWidth="1"/>
    <col min="6" max="6" width="16.42578125" customWidth="1"/>
    <col min="7" max="7" width="11.5703125" bestFit="1" customWidth="1"/>
    <col min="8" max="8" width="10.85546875" bestFit="1" customWidth="1"/>
    <col min="9" max="9" width="15.85546875" customWidth="1"/>
    <col min="11" max="11" width="12.28515625" bestFit="1" customWidth="1"/>
    <col min="13" max="13" width="10.85546875" hidden="1" customWidth="1"/>
    <col min="14" max="14" width="85.28515625" hidden="1" customWidth="1"/>
    <col min="15" max="15" width="18.42578125" hidden="1" customWidth="1"/>
    <col min="16" max="16" width="12.42578125" bestFit="1" customWidth="1"/>
    <col min="17" max="17" width="10.5703125" bestFit="1" customWidth="1"/>
    <col min="18" max="18" width="14.28515625" bestFit="1" customWidth="1"/>
    <col min="19" max="19" width="11.5703125" bestFit="1" customWidth="1"/>
  </cols>
  <sheetData>
    <row r="1" spans="1:15" ht="15.75" thickBot="1" x14ac:dyDescent="0.3">
      <c r="A1" s="91" t="s">
        <v>54</v>
      </c>
      <c r="B1" s="91"/>
      <c r="C1" s="91"/>
      <c r="D1" s="91"/>
      <c r="E1" s="91"/>
      <c r="F1" s="91"/>
      <c r="G1" s="91"/>
    </row>
    <row r="2" spans="1:15" ht="15.75" thickBot="1" x14ac:dyDescent="0.3">
      <c r="A2" s="91" t="s">
        <v>73</v>
      </c>
      <c r="B2" s="91"/>
      <c r="C2" s="20"/>
      <c r="D2" s="65"/>
      <c r="E2" s="20"/>
      <c r="F2" t="s">
        <v>128</v>
      </c>
      <c r="G2" s="1"/>
      <c r="H2" s="17" t="s">
        <v>123</v>
      </c>
      <c r="I2" s="1" t="s">
        <v>124</v>
      </c>
      <c r="J2" s="28" t="s">
        <v>125</v>
      </c>
      <c r="K2" s="1" t="s">
        <v>126</v>
      </c>
      <c r="M2" s="102" t="s">
        <v>151</v>
      </c>
      <c r="N2" s="103"/>
      <c r="O2" s="104"/>
    </row>
    <row r="3" spans="1:15" ht="15.75" thickBot="1" x14ac:dyDescent="0.3">
      <c r="A3" s="19"/>
      <c r="B3" s="19"/>
      <c r="C3" s="19"/>
      <c r="D3" s="33"/>
      <c r="E3" s="19"/>
      <c r="F3" s="19"/>
      <c r="G3" s="20"/>
      <c r="M3" s="105" t="s">
        <v>18</v>
      </c>
      <c r="N3" s="106"/>
      <c r="O3" s="107"/>
    </row>
    <row r="4" spans="1:15" ht="15.75" thickBot="1" x14ac:dyDescent="0.3">
      <c r="A4" s="3" t="s">
        <v>4</v>
      </c>
      <c r="B4" s="3" t="s">
        <v>18</v>
      </c>
      <c r="C4" s="11" t="s">
        <v>149</v>
      </c>
      <c r="D4" s="62" t="s">
        <v>80</v>
      </c>
      <c r="E4" s="3" t="s">
        <v>21</v>
      </c>
      <c r="F4" s="3" t="s">
        <v>55</v>
      </c>
      <c r="G4" s="99" t="s">
        <v>15</v>
      </c>
      <c r="H4" s="99"/>
      <c r="I4" s="3" t="s">
        <v>40</v>
      </c>
      <c r="J4" s="3" t="s">
        <v>41</v>
      </c>
      <c r="K4" s="3" t="s">
        <v>30</v>
      </c>
      <c r="M4" s="108" t="s">
        <v>163</v>
      </c>
      <c r="N4" s="109"/>
      <c r="O4" s="110"/>
    </row>
    <row r="5" spans="1:15" ht="15.75" thickBot="1" x14ac:dyDescent="0.3">
      <c r="A5" s="1">
        <v>1</v>
      </c>
      <c r="B5" s="1">
        <v>18001</v>
      </c>
      <c r="C5" s="74" t="s">
        <v>150</v>
      </c>
      <c r="D5" s="74"/>
      <c r="E5" s="12">
        <v>43219</v>
      </c>
      <c r="F5" s="13">
        <v>10000000</v>
      </c>
      <c r="G5" s="13">
        <v>7700000</v>
      </c>
      <c r="H5" s="7" t="s">
        <v>56</v>
      </c>
      <c r="I5" s="14">
        <f>F5-G5</f>
        <v>2300000</v>
      </c>
      <c r="J5" s="9">
        <f>I5/F5</f>
        <v>0.23</v>
      </c>
      <c r="K5" s="1" t="s">
        <v>28</v>
      </c>
      <c r="M5" s="108" t="s">
        <v>162</v>
      </c>
      <c r="N5" s="109"/>
      <c r="O5" s="110"/>
    </row>
    <row r="6" spans="1:15" x14ac:dyDescent="0.25">
      <c r="A6" s="1">
        <v>2</v>
      </c>
      <c r="B6" s="1">
        <v>18002</v>
      </c>
      <c r="C6" s="1"/>
      <c r="D6" s="61"/>
      <c r="E6" s="12">
        <v>43220</v>
      </c>
      <c r="F6" s="13">
        <v>15000000</v>
      </c>
      <c r="G6" s="13">
        <v>12000000</v>
      </c>
      <c r="H6" s="1" t="s">
        <v>56</v>
      </c>
      <c r="I6" s="14">
        <f t="shared" ref="I6:I12" si="0">F6-G6</f>
        <v>3000000</v>
      </c>
      <c r="J6" s="9">
        <f t="shared" ref="J6:J12" si="1">I6/F6</f>
        <v>0.2</v>
      </c>
      <c r="K6" s="1" t="s">
        <v>28</v>
      </c>
      <c r="M6" s="52"/>
      <c r="N6" s="52"/>
      <c r="O6" s="52"/>
    </row>
    <row r="7" spans="1:15" x14ac:dyDescent="0.25">
      <c r="A7" s="1">
        <v>3</v>
      </c>
      <c r="B7" s="1">
        <v>18003</v>
      </c>
      <c r="C7" s="1"/>
      <c r="D7" s="61"/>
      <c r="E7" s="12">
        <v>43221</v>
      </c>
      <c r="F7" s="13">
        <v>20000000</v>
      </c>
      <c r="G7" s="13">
        <v>16500000</v>
      </c>
      <c r="H7" s="1" t="s">
        <v>56</v>
      </c>
      <c r="I7" s="14">
        <f t="shared" si="0"/>
        <v>3500000</v>
      </c>
      <c r="J7" s="9">
        <f t="shared" si="1"/>
        <v>0.17499999999999999</v>
      </c>
      <c r="K7" s="1" t="s">
        <v>28</v>
      </c>
      <c r="M7" s="55" t="s">
        <v>4</v>
      </c>
      <c r="N7" s="55" t="s">
        <v>152</v>
      </c>
      <c r="O7" s="55" t="s">
        <v>153</v>
      </c>
    </row>
    <row r="8" spans="1:15" x14ac:dyDescent="0.25">
      <c r="A8" s="1">
        <v>4</v>
      </c>
      <c r="B8" s="1">
        <v>18004</v>
      </c>
      <c r="C8" s="1"/>
      <c r="D8" s="61"/>
      <c r="E8" s="12">
        <v>43222</v>
      </c>
      <c r="F8" s="13">
        <v>25000000</v>
      </c>
      <c r="G8" s="13">
        <v>21000000</v>
      </c>
      <c r="H8" s="1" t="s">
        <v>56</v>
      </c>
      <c r="I8" s="14">
        <f t="shared" si="0"/>
        <v>4000000</v>
      </c>
      <c r="J8" s="9">
        <f t="shared" si="1"/>
        <v>0.16</v>
      </c>
      <c r="K8" s="1" t="s">
        <v>28</v>
      </c>
      <c r="M8" s="56"/>
      <c r="N8" s="56"/>
      <c r="O8" s="56"/>
    </row>
    <row r="9" spans="1:15" x14ac:dyDescent="0.25">
      <c r="A9" s="1">
        <v>5</v>
      </c>
      <c r="B9" s="1">
        <v>18005</v>
      </c>
      <c r="C9" s="1"/>
      <c r="D9" s="61"/>
      <c r="E9" s="12">
        <v>43223</v>
      </c>
      <c r="F9" s="13">
        <v>30000000</v>
      </c>
      <c r="G9" s="13">
        <v>25500000</v>
      </c>
      <c r="H9" s="1" t="s">
        <v>56</v>
      </c>
      <c r="I9" s="14">
        <f t="shared" si="0"/>
        <v>4500000</v>
      </c>
      <c r="J9" s="9">
        <f t="shared" si="1"/>
        <v>0.15</v>
      </c>
      <c r="K9" s="1" t="s">
        <v>28</v>
      </c>
      <c r="M9" s="1"/>
      <c r="N9" s="56"/>
      <c r="O9" s="56"/>
    </row>
    <row r="10" spans="1:15" x14ac:dyDescent="0.25">
      <c r="A10" s="1">
        <v>6</v>
      </c>
      <c r="B10" s="1">
        <v>18006</v>
      </c>
      <c r="C10" s="1"/>
      <c r="D10" s="61"/>
      <c r="E10" s="12">
        <v>43224</v>
      </c>
      <c r="F10" s="13">
        <v>35000000</v>
      </c>
      <c r="G10" s="13">
        <v>28000000</v>
      </c>
      <c r="H10" s="1" t="s">
        <v>56</v>
      </c>
      <c r="I10" s="14">
        <f t="shared" si="0"/>
        <v>7000000</v>
      </c>
      <c r="J10" s="9">
        <f t="shared" si="1"/>
        <v>0.2</v>
      </c>
      <c r="K10" s="1" t="s">
        <v>28</v>
      </c>
      <c r="M10" s="1"/>
      <c r="N10" s="56" t="s">
        <v>164</v>
      </c>
      <c r="O10" s="56"/>
    </row>
    <row r="11" spans="1:15" x14ac:dyDescent="0.25">
      <c r="A11" s="1">
        <v>7</v>
      </c>
      <c r="B11" s="1">
        <v>18007</v>
      </c>
      <c r="C11" s="1"/>
      <c r="D11" s="61"/>
      <c r="E11" s="12">
        <v>43225</v>
      </c>
      <c r="F11" s="13">
        <v>40000000</v>
      </c>
      <c r="G11" s="13">
        <v>34500000</v>
      </c>
      <c r="H11" s="1" t="s">
        <v>56</v>
      </c>
      <c r="I11" s="14">
        <f t="shared" si="0"/>
        <v>5500000</v>
      </c>
      <c r="J11" s="9">
        <f t="shared" si="1"/>
        <v>0.13750000000000001</v>
      </c>
      <c r="K11" s="1" t="s">
        <v>28</v>
      </c>
      <c r="M11" s="1"/>
      <c r="N11" s="56" t="s">
        <v>165</v>
      </c>
      <c r="O11" s="56"/>
    </row>
    <row r="12" spans="1:15" x14ac:dyDescent="0.25">
      <c r="A12" s="1">
        <v>8</v>
      </c>
      <c r="B12" s="1">
        <v>18008</v>
      </c>
      <c r="C12" s="1"/>
      <c r="D12" s="61"/>
      <c r="E12" s="12">
        <v>43226</v>
      </c>
      <c r="F12" s="13">
        <v>45000000</v>
      </c>
      <c r="G12" s="13">
        <v>35000000</v>
      </c>
      <c r="H12" s="1" t="s">
        <v>56</v>
      </c>
      <c r="I12" s="14">
        <f t="shared" si="0"/>
        <v>10000000</v>
      </c>
      <c r="J12" s="9">
        <f t="shared" si="1"/>
        <v>0.22222222222222221</v>
      </c>
      <c r="K12" s="1" t="s">
        <v>28</v>
      </c>
      <c r="M12" s="1"/>
      <c r="N12" s="56"/>
      <c r="O12" s="56"/>
    </row>
    <row r="13" spans="1:15" x14ac:dyDescent="0.25">
      <c r="M13" s="1"/>
      <c r="N13" s="56"/>
      <c r="O13" s="56"/>
    </row>
    <row r="14" spans="1:15" x14ac:dyDescent="0.25">
      <c r="M14" s="1"/>
      <c r="N14" s="56"/>
      <c r="O14" s="56"/>
    </row>
    <row r="15" spans="1:15" x14ac:dyDescent="0.25">
      <c r="E15" s="92" t="s">
        <v>115</v>
      </c>
      <c r="F15" s="92"/>
      <c r="H15" s="92" t="s">
        <v>148</v>
      </c>
      <c r="I15" s="92"/>
      <c r="M15" s="56"/>
      <c r="N15" s="56"/>
      <c r="O15" s="56"/>
    </row>
    <row r="16" spans="1:15" x14ac:dyDescent="0.25">
      <c r="E16" s="26" t="s">
        <v>18</v>
      </c>
      <c r="F16" s="1"/>
      <c r="H16" s="26" t="s">
        <v>18</v>
      </c>
      <c r="I16" s="1"/>
      <c r="M16" s="56"/>
      <c r="N16" s="56"/>
      <c r="O16" s="56"/>
    </row>
    <row r="17" spans="5:15" s="60" customFormat="1" x14ac:dyDescent="0.25">
      <c r="E17" s="73" t="s">
        <v>149</v>
      </c>
      <c r="F17" s="74"/>
      <c r="H17" s="73" t="s">
        <v>149</v>
      </c>
      <c r="I17" s="74"/>
      <c r="J17" s="75" t="s">
        <v>183</v>
      </c>
      <c r="K17" s="75"/>
      <c r="L17" s="75"/>
      <c r="M17" s="72"/>
      <c r="N17" s="72"/>
      <c r="O17" s="72"/>
    </row>
    <row r="18" spans="5:15" s="60" customFormat="1" x14ac:dyDescent="0.25">
      <c r="E18" s="73" t="s">
        <v>80</v>
      </c>
      <c r="F18" s="74"/>
      <c r="H18" s="73" t="s">
        <v>80</v>
      </c>
      <c r="I18" s="74"/>
      <c r="J18" s="75" t="s">
        <v>204</v>
      </c>
      <c r="K18" s="75"/>
      <c r="L18" s="75"/>
      <c r="M18" s="72"/>
      <c r="N18" s="72"/>
      <c r="O18" s="72"/>
    </row>
    <row r="19" spans="5:15" x14ac:dyDescent="0.25">
      <c r="E19" s="26" t="s">
        <v>21</v>
      </c>
      <c r="F19" s="12"/>
      <c r="H19" s="26" t="s">
        <v>21</v>
      </c>
      <c r="I19" s="12"/>
      <c r="M19" s="56"/>
      <c r="N19" s="56"/>
      <c r="O19" s="56"/>
    </row>
    <row r="20" spans="5:15" x14ac:dyDescent="0.25">
      <c r="E20" s="26" t="s">
        <v>55</v>
      </c>
      <c r="F20" s="13"/>
      <c r="H20" s="26" t="s">
        <v>55</v>
      </c>
      <c r="I20" s="13"/>
      <c r="M20" s="56"/>
      <c r="N20" s="56"/>
      <c r="O20" s="56"/>
    </row>
    <row r="21" spans="5:15" x14ac:dyDescent="0.25">
      <c r="E21" s="26" t="s">
        <v>15</v>
      </c>
      <c r="F21" s="13"/>
      <c r="H21" s="26" t="s">
        <v>15</v>
      </c>
      <c r="I21" s="13"/>
      <c r="M21" s="56"/>
      <c r="N21" s="56"/>
      <c r="O21" s="56"/>
    </row>
    <row r="22" spans="5:15" x14ac:dyDescent="0.25">
      <c r="E22" s="27" t="s">
        <v>40</v>
      </c>
      <c r="F22" t="s">
        <v>116</v>
      </c>
      <c r="H22" s="27" t="s">
        <v>40</v>
      </c>
      <c r="I22" t="s">
        <v>116</v>
      </c>
      <c r="M22" s="56"/>
      <c r="N22" s="56"/>
      <c r="O22" s="56"/>
    </row>
    <row r="23" spans="5:15" x14ac:dyDescent="0.25">
      <c r="E23" s="27" t="s">
        <v>41</v>
      </c>
      <c r="F23" t="s">
        <v>117</v>
      </c>
      <c r="H23" s="27" t="s">
        <v>41</v>
      </c>
      <c r="I23" t="s">
        <v>117</v>
      </c>
      <c r="M23" s="56"/>
      <c r="N23" s="56"/>
      <c r="O23" s="56"/>
    </row>
    <row r="24" spans="5:15" x14ac:dyDescent="0.25">
      <c r="M24" s="56"/>
      <c r="N24" s="55" t="s">
        <v>154</v>
      </c>
      <c r="O24" s="56"/>
    </row>
    <row r="25" spans="5:15" ht="15.75" thickBot="1" x14ac:dyDescent="0.3">
      <c r="M25" s="53" t="s">
        <v>155</v>
      </c>
      <c r="N25" s="54"/>
      <c r="O25" s="54"/>
    </row>
    <row r="26" spans="5:15" ht="15.75" thickBot="1" x14ac:dyDescent="0.3">
      <c r="M26" s="50"/>
      <c r="N26" s="50"/>
      <c r="O26" s="50"/>
    </row>
    <row r="27" spans="5:15" ht="15.75" thickBot="1" x14ac:dyDescent="0.3">
      <c r="M27" s="50"/>
      <c r="N27" s="50"/>
      <c r="O27" s="50"/>
    </row>
    <row r="28" spans="5:15" ht="45.75" thickBot="1" x14ac:dyDescent="0.3">
      <c r="M28" s="49" t="s">
        <v>156</v>
      </c>
      <c r="N28" s="50"/>
      <c r="O28" s="51" t="s">
        <v>157</v>
      </c>
    </row>
    <row r="29" spans="5:15" ht="15.75" thickBot="1" x14ac:dyDescent="0.3">
      <c r="M29" s="50"/>
      <c r="N29" s="50" t="s">
        <v>158</v>
      </c>
      <c r="O29" s="50"/>
    </row>
    <row r="30" spans="5:15" ht="15.75" thickBot="1" x14ac:dyDescent="0.3">
      <c r="M30" s="50"/>
      <c r="N30" s="50" t="s">
        <v>159</v>
      </c>
      <c r="O30" s="50"/>
    </row>
    <row r="31" spans="5:15" ht="15.75" thickBot="1" x14ac:dyDescent="0.3">
      <c r="M31" s="50"/>
      <c r="N31" s="50"/>
      <c r="O31" s="50"/>
    </row>
    <row r="32" spans="5:15" ht="30.75" thickBot="1" x14ac:dyDescent="0.3">
      <c r="M32" s="50"/>
      <c r="N32" s="50"/>
      <c r="O32" s="51" t="s">
        <v>160</v>
      </c>
    </row>
    <row r="33" spans="13:15" ht="15.75" thickBot="1" x14ac:dyDescent="0.3">
      <c r="M33" s="50"/>
      <c r="N33" s="50"/>
      <c r="O33" s="51" t="s">
        <v>161</v>
      </c>
    </row>
  </sheetData>
  <mergeCells count="9">
    <mergeCell ref="E15:F15"/>
    <mergeCell ref="H15:I15"/>
    <mergeCell ref="M2:O2"/>
    <mergeCell ref="M3:O3"/>
    <mergeCell ref="M4:O4"/>
    <mergeCell ref="M5:O5"/>
    <mergeCell ref="A1:G1"/>
    <mergeCell ref="G4:H4"/>
    <mergeCell ref="A2:B2"/>
  </mergeCells>
  <hyperlinks>
    <hyperlink ref="H5" location="'datail biaya DN'!A1" display="Det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master truck milik</vt:lpstr>
      <vt:lpstr>Data Master Customer</vt:lpstr>
      <vt:lpstr>Data Master Vendor</vt:lpstr>
      <vt:lpstr>Data SPK</vt:lpstr>
      <vt:lpstr>proposal</vt:lpstr>
      <vt:lpstr>Data Realisasi</vt:lpstr>
      <vt:lpstr>Master Dropping keuangan</vt:lpstr>
      <vt:lpstr>KUO</vt:lpstr>
      <vt:lpstr>Master daftar DN</vt:lpstr>
      <vt:lpstr>datail biaya DN</vt:lpstr>
      <vt:lpstr>No DN</vt:lpstr>
      <vt:lpstr>Data Proposal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KOSWARA</cp:lastModifiedBy>
  <dcterms:created xsi:type="dcterms:W3CDTF">2018-05-09T03:06:03Z</dcterms:created>
  <dcterms:modified xsi:type="dcterms:W3CDTF">2018-05-19T15:05:11Z</dcterms:modified>
</cp:coreProperties>
</file>