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anjess/Desktop/MP_DarkGame/DarkGameProject/Assets/Resources/Excel/"/>
    </mc:Choice>
  </mc:AlternateContent>
  <xr:revisionPtr revIDLastSave="0" documentId="13_ncr:1_{033BA7C5-0C3C-1D47-9CBC-ED553DF4C9BB}" xr6:coauthVersionLast="47" xr6:coauthVersionMax="47" xr10:uidLastSave="{00000000-0000-0000-0000-000000000000}"/>
  <bookViews>
    <workbookView xWindow="0" yWindow="500" windowWidth="28800" windowHeight="17500" activeTab="1" xr2:uid="{340A7935-8C9A-6041-96F0-1FEBE449ED49}"/>
  </bookViews>
  <sheets>
    <sheet name="gameTask" sheetId="1" r:id="rId1"/>
    <sheet name="gameGuide" sheetId="3" r:id="rId2"/>
    <sheet name="Sheet1" sheetId="4" r:id="rId3"/>
  </sheets>
  <definedNames>
    <definedName name="_xlnm._FilterDatabase" localSheetId="1" hidden="1">gameGuide!$A$3:$H$40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4" i="1"/>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 i="3"/>
  <c r="E5" i="3"/>
  <c r="E6" i="3"/>
  <c r="E7" i="3"/>
  <c r="D7" i="3" s="1"/>
  <c r="E8" i="3"/>
  <c r="D8" i="3" s="1"/>
  <c r="E9" i="3"/>
  <c r="C9" i="3" s="1"/>
  <c r="E10" i="3"/>
  <c r="D10" i="3" s="1"/>
  <c r="E11" i="3"/>
  <c r="D11" i="3" s="1"/>
  <c r="E12" i="3"/>
  <c r="D12" i="3" s="1"/>
  <c r="E13" i="3"/>
  <c r="E14" i="3"/>
  <c r="E15" i="3"/>
  <c r="D15" i="3" s="1"/>
  <c r="E16" i="3"/>
  <c r="D16" i="3" s="1"/>
  <c r="E17" i="3"/>
  <c r="C17" i="3" s="1"/>
  <c r="E18" i="3"/>
  <c r="D18" i="3" s="1"/>
  <c r="E19" i="3"/>
  <c r="D19" i="3" s="1"/>
  <c r="E20" i="3"/>
  <c r="D20" i="3" s="1"/>
  <c r="E21" i="3"/>
  <c r="E22" i="3"/>
  <c r="E23" i="3"/>
  <c r="E24" i="3"/>
  <c r="E25" i="3"/>
  <c r="C25" i="3" s="1"/>
  <c r="E26" i="3"/>
  <c r="D26" i="3" s="1"/>
  <c r="E27" i="3"/>
  <c r="D27" i="3" s="1"/>
  <c r="E28" i="3"/>
  <c r="D28" i="3" s="1"/>
  <c r="E29" i="3"/>
  <c r="E30" i="3"/>
  <c r="E31" i="3"/>
  <c r="E32" i="3"/>
  <c r="E33" i="3"/>
  <c r="C33" i="3" s="1"/>
  <c r="E34" i="3"/>
  <c r="D34" i="3" s="1"/>
  <c r="E35" i="3"/>
  <c r="D35" i="3" s="1"/>
  <c r="E36" i="3"/>
  <c r="D36" i="3" s="1"/>
  <c r="E37" i="3"/>
  <c r="E38" i="3"/>
  <c r="E39" i="3"/>
  <c r="E40" i="3"/>
  <c r="E4" i="3"/>
  <c r="D4" i="3" s="1"/>
  <c r="J22" i="4"/>
  <c r="N22" i="4" s="1"/>
  <c r="I22" i="4"/>
  <c r="M22" i="4" s="1"/>
  <c r="H22" i="4"/>
  <c r="L22" i="4" s="1"/>
  <c r="G22" i="4"/>
  <c r="K22" i="4" s="1"/>
  <c r="J21" i="4"/>
  <c r="N21" i="4" s="1"/>
  <c r="I21" i="4"/>
  <c r="M21" i="4" s="1"/>
  <c r="H21" i="4"/>
  <c r="L21" i="4" s="1"/>
  <c r="G21" i="4"/>
  <c r="K21" i="4" s="1"/>
  <c r="J20" i="4"/>
  <c r="N20" i="4" s="1"/>
  <c r="I20" i="4"/>
  <c r="M20" i="4" s="1"/>
  <c r="H20" i="4"/>
  <c r="L20" i="4" s="1"/>
  <c r="G20" i="4"/>
  <c r="K20" i="4" s="1"/>
  <c r="J19" i="4"/>
  <c r="N19" i="4" s="1"/>
  <c r="I19" i="4"/>
  <c r="M19" i="4" s="1"/>
  <c r="H19" i="4"/>
  <c r="G19" i="4"/>
  <c r="K19" i="4" s="1"/>
  <c r="J18" i="4"/>
  <c r="N18" i="4" s="1"/>
  <c r="I18" i="4"/>
  <c r="H18" i="4"/>
  <c r="G18" i="4"/>
  <c r="K18" i="4" s="1"/>
  <c r="J17" i="4"/>
  <c r="N17" i="4" s="1"/>
  <c r="I17" i="4"/>
  <c r="M17" i="4" s="1"/>
  <c r="H17" i="4"/>
  <c r="L17" i="4" s="1"/>
  <c r="G17" i="4"/>
  <c r="K17" i="4" s="1"/>
  <c r="J16" i="4"/>
  <c r="N16" i="4" s="1"/>
  <c r="I16" i="4"/>
  <c r="M16" i="4" s="1"/>
  <c r="H16" i="4"/>
  <c r="G16" i="4"/>
  <c r="K16" i="4" s="1"/>
  <c r="J15" i="4"/>
  <c r="N15" i="4" s="1"/>
  <c r="I15" i="4"/>
  <c r="M15" i="4" s="1"/>
  <c r="H15" i="4"/>
  <c r="G15" i="4"/>
  <c r="K15" i="4" s="1"/>
  <c r="J14" i="4"/>
  <c r="N14" i="4" s="1"/>
  <c r="I14" i="4"/>
  <c r="M14" i="4" s="1"/>
  <c r="H14" i="4"/>
  <c r="G14" i="4"/>
  <c r="K14" i="4" s="1"/>
  <c r="J13" i="4"/>
  <c r="N13" i="4" s="1"/>
  <c r="I13" i="4"/>
  <c r="M13" i="4" s="1"/>
  <c r="H13" i="4"/>
  <c r="L13" i="4" s="1"/>
  <c r="G13" i="4"/>
  <c r="K13" i="4" s="1"/>
  <c r="J12" i="4"/>
  <c r="N12" i="4" s="1"/>
  <c r="I12" i="4"/>
  <c r="M12" i="4" s="1"/>
  <c r="H12" i="4"/>
  <c r="G12" i="4"/>
  <c r="K12" i="4" s="1"/>
  <c r="J11" i="4"/>
  <c r="N11" i="4" s="1"/>
  <c r="I11" i="4"/>
  <c r="M11" i="4" s="1"/>
  <c r="H11" i="4"/>
  <c r="L11" i="4" s="1"/>
  <c r="G11" i="4"/>
  <c r="K11" i="4" s="1"/>
  <c r="J10" i="4"/>
  <c r="N10" i="4" s="1"/>
  <c r="I10" i="4"/>
  <c r="H10" i="4"/>
  <c r="G10" i="4"/>
  <c r="K10" i="4" s="1"/>
  <c r="J9" i="4"/>
  <c r="N9" i="4" s="1"/>
  <c r="I9" i="4"/>
  <c r="H9" i="4"/>
  <c r="G9" i="4"/>
  <c r="K9" i="4" s="1"/>
  <c r="J8" i="4"/>
  <c r="N8" i="4" s="1"/>
  <c r="I8" i="4"/>
  <c r="M8" i="4" s="1"/>
  <c r="H8" i="4"/>
  <c r="L8" i="4" s="1"/>
  <c r="G8" i="4"/>
  <c r="K8" i="4" s="1"/>
  <c r="J7" i="4"/>
  <c r="N7" i="4" s="1"/>
  <c r="I7" i="4"/>
  <c r="M7" i="4" s="1"/>
  <c r="H7" i="4"/>
  <c r="L7" i="4" s="1"/>
  <c r="G7" i="4"/>
  <c r="K7" i="4" s="1"/>
  <c r="J6" i="4"/>
  <c r="N6" i="4" s="1"/>
  <c r="I6" i="4"/>
  <c r="M6" i="4" s="1"/>
  <c r="H6" i="4"/>
  <c r="L6" i="4" s="1"/>
  <c r="G6" i="4"/>
  <c r="K6" i="4" s="1"/>
  <c r="J5" i="4"/>
  <c r="N5" i="4" s="1"/>
  <c r="I5" i="4"/>
  <c r="M5" i="4" s="1"/>
  <c r="H5" i="4"/>
  <c r="G5" i="4"/>
  <c r="K5" i="4" s="1"/>
  <c r="J4" i="4"/>
  <c r="I4" i="4"/>
  <c r="H4" i="4"/>
  <c r="G4" i="4"/>
  <c r="K4" i="4" s="1"/>
  <c r="J3" i="4"/>
  <c r="N3" i="4" s="1"/>
  <c r="I3" i="4"/>
  <c r="M3" i="4" s="1"/>
  <c r="H3" i="4"/>
  <c r="G3" i="4"/>
  <c r="K3" i="4" s="1"/>
  <c r="J2" i="4"/>
  <c r="N2" i="4" s="1"/>
  <c r="I2" i="4"/>
  <c r="M2" i="4" s="1"/>
  <c r="H2" i="4"/>
  <c r="L2" i="4" s="1"/>
  <c r="G2" i="4"/>
  <c r="K2" i="4" s="1"/>
  <c r="H5" i="1"/>
  <c r="H6" i="1" s="1"/>
  <c r="H7" i="1" s="1"/>
  <c r="H8" i="1" s="1"/>
  <c r="H9" i="1" s="1"/>
  <c r="H10" i="1" s="1"/>
  <c r="H11" i="1" s="1"/>
  <c r="H12" i="1" s="1"/>
  <c r="H13" i="1" s="1"/>
  <c r="H14" i="1" s="1"/>
  <c r="H15" i="1" s="1"/>
  <c r="H16" i="1" s="1"/>
  <c r="H17" i="1" s="1"/>
  <c r="H18" i="1" s="1"/>
  <c r="H19" i="1" s="1"/>
  <c r="H20" i="1" s="1"/>
  <c r="H21" i="1" s="1"/>
  <c r="H22" i="1" s="1"/>
  <c r="H23" i="1" s="1"/>
  <c r="G5" i="1"/>
  <c r="G6" i="1"/>
  <c r="G7" i="1"/>
  <c r="G8" i="1"/>
  <c r="G9" i="1"/>
  <c r="G10" i="1"/>
  <c r="G11" i="1"/>
  <c r="G12" i="1"/>
  <c r="G13" i="1"/>
  <c r="G14" i="1"/>
  <c r="G15" i="1"/>
  <c r="G16" i="1"/>
  <c r="G17" i="1"/>
  <c r="G18" i="1"/>
  <c r="G19" i="1"/>
  <c r="G20" i="1"/>
  <c r="G21" i="1"/>
  <c r="G22" i="1"/>
  <c r="G4" i="1"/>
  <c r="U6" i="1"/>
  <c r="U8" i="1"/>
  <c r="U9" i="1"/>
  <c r="U10" i="1"/>
  <c r="U11" i="1"/>
  <c r="U12" i="1"/>
  <c r="U13" i="1"/>
  <c r="U16" i="1"/>
  <c r="U17" i="1"/>
  <c r="U18" i="1"/>
  <c r="U5" i="1"/>
  <c r="C40" i="3" l="1"/>
  <c r="C31" i="3"/>
  <c r="C24" i="3"/>
  <c r="C32" i="3"/>
  <c r="C39" i="3"/>
  <c r="C23" i="3"/>
  <c r="C38" i="3"/>
  <c r="C22" i="3"/>
  <c r="C14" i="3"/>
  <c r="C6" i="3"/>
  <c r="C30" i="3"/>
  <c r="D25" i="3"/>
  <c r="L10" i="1"/>
  <c r="O10" i="1" s="1"/>
  <c r="D17" i="3"/>
  <c r="C15" i="3"/>
  <c r="D33" i="3"/>
  <c r="D9" i="3"/>
  <c r="C16" i="3"/>
  <c r="C8" i="3"/>
  <c r="C29" i="3"/>
  <c r="C28" i="3"/>
  <c r="C20" i="3"/>
  <c r="L17" i="1"/>
  <c r="O17" i="1" s="1"/>
  <c r="C7" i="3"/>
  <c r="D40" i="3"/>
  <c r="D32" i="3"/>
  <c r="D24" i="3"/>
  <c r="C13" i="3"/>
  <c r="C27" i="3"/>
  <c r="C19" i="3"/>
  <c r="C11" i="3"/>
  <c r="L18" i="1"/>
  <c r="O18" i="1" s="1"/>
  <c r="D39" i="3"/>
  <c r="D31" i="3"/>
  <c r="D23" i="3"/>
  <c r="C21" i="3"/>
  <c r="C36" i="3"/>
  <c r="C35" i="3"/>
  <c r="C34" i="3"/>
  <c r="C26" i="3"/>
  <c r="C18" i="3"/>
  <c r="C10" i="3"/>
  <c r="D38" i="3"/>
  <c r="D30" i="3"/>
  <c r="D22" i="3"/>
  <c r="D14" i="3"/>
  <c r="D6" i="3"/>
  <c r="C37" i="3"/>
  <c r="C5" i="3"/>
  <c r="L11" i="1"/>
  <c r="O11" i="1" s="1"/>
  <c r="D37" i="3"/>
  <c r="D29" i="3"/>
  <c r="D21" i="3"/>
  <c r="D13" i="3"/>
  <c r="D5" i="3"/>
  <c r="L4" i="1"/>
  <c r="N4" i="1" s="1"/>
  <c r="L16" i="1"/>
  <c r="O16" i="1" s="1"/>
  <c r="L8" i="1"/>
  <c r="O8" i="1" s="1"/>
  <c r="L23" i="1"/>
  <c r="N23" i="1" s="1"/>
  <c r="L15" i="1"/>
  <c r="N15" i="1" s="1"/>
  <c r="L7" i="1"/>
  <c r="N7" i="1" s="1"/>
  <c r="C12" i="3"/>
  <c r="L22" i="1"/>
  <c r="N22" i="1" s="1"/>
  <c r="L14" i="1"/>
  <c r="N14" i="1" s="1"/>
  <c r="L6" i="1"/>
  <c r="N6" i="1" s="1"/>
  <c r="C4" i="3"/>
  <c r="L21" i="1"/>
  <c r="O21" i="1" s="1"/>
  <c r="L13" i="1"/>
  <c r="O13" i="1" s="1"/>
  <c r="L5" i="1"/>
  <c r="O5" i="1" s="1"/>
  <c r="L9" i="1"/>
  <c r="O9" i="1" s="1"/>
  <c r="L20" i="1"/>
  <c r="P20" i="1" s="1"/>
  <c r="L12" i="1"/>
  <c r="N12" i="1" s="1"/>
  <c r="L19" i="1"/>
  <c r="O19" i="1" s="1"/>
  <c r="N11" i="1"/>
  <c r="N10" i="1"/>
  <c r="P15" i="1"/>
  <c r="O15" i="1"/>
  <c r="O7" i="1"/>
  <c r="P10" i="1"/>
  <c r="L15" i="4"/>
  <c r="L19" i="4"/>
  <c r="M10" i="4"/>
  <c r="L10" i="4"/>
  <c r="M4" i="4"/>
  <c r="M18" i="4"/>
  <c r="N4" i="4"/>
  <c r="L18" i="4"/>
  <c r="L14" i="4"/>
  <c r="L16" i="4"/>
  <c r="L3" i="4"/>
  <c r="L4" i="4"/>
  <c r="L12" i="4"/>
  <c r="L5" i="4"/>
  <c r="L9" i="4"/>
  <c r="M9" i="4"/>
  <c r="N17" i="1" l="1"/>
  <c r="P17" i="1"/>
  <c r="J17" i="1" s="1"/>
  <c r="N18" i="1"/>
  <c r="J18" i="1" s="1"/>
  <c r="P18" i="1"/>
  <c r="N21" i="1"/>
  <c r="P23" i="1"/>
  <c r="J10" i="1"/>
  <c r="P21" i="1"/>
  <c r="J21" i="1" s="1"/>
  <c r="O6" i="1"/>
  <c r="O23" i="1"/>
  <c r="O4" i="1"/>
  <c r="P6" i="1"/>
  <c r="P11" i="1"/>
  <c r="J11" i="1" s="1"/>
  <c r="O12" i="1"/>
  <c r="O14" i="1"/>
  <c r="J14" i="1" s="1"/>
  <c r="N19" i="1"/>
  <c r="P14" i="1"/>
  <c r="P19" i="1"/>
  <c r="P4" i="1"/>
  <c r="O22" i="1"/>
  <c r="J15" i="1"/>
  <c r="P5" i="1"/>
  <c r="N9" i="1"/>
  <c r="N5" i="1"/>
  <c r="J5" i="1" s="1"/>
  <c r="N13" i="1"/>
  <c r="O20" i="1"/>
  <c r="P9" i="1"/>
  <c r="P13" i="1"/>
  <c r="P7" i="1"/>
  <c r="J7" i="1" s="1"/>
  <c r="N20" i="1"/>
  <c r="N8" i="1"/>
  <c r="P8" i="1"/>
  <c r="P12" i="1"/>
  <c r="N16" i="1"/>
  <c r="P16" i="1"/>
  <c r="P22" i="1"/>
  <c r="J4" i="1" l="1"/>
  <c r="J6" i="1"/>
  <c r="J12" i="1"/>
  <c r="J23" i="1"/>
  <c r="J22" i="1"/>
  <c r="J8" i="1"/>
  <c r="J20" i="1"/>
  <c r="J19" i="1"/>
  <c r="J9" i="1"/>
  <c r="J16" i="1"/>
  <c r="J13" i="1"/>
</calcChain>
</file>

<file path=xl/sharedStrings.xml><?xml version="1.0" encoding="utf-8"?>
<sst xmlns="http://schemas.openxmlformats.org/spreadsheetml/2006/main" count="329" uniqueCount="164">
  <si>
    <t>id</t>
  </si>
  <si>
    <t>int</t>
  </si>
  <si>
    <t>string</t>
  </si>
  <si>
    <t>float</t>
  </si>
  <si>
    <t>desc</t>
  </si>
  <si>
    <t>描述</t>
  </si>
  <si>
    <t>场上拥有某dark pattern X个</t>
  </si>
  <si>
    <t>场上共计有dark patterns X个</t>
  </si>
  <si>
    <t>提高留存到x</t>
  </si>
  <si>
    <t>提高付费率到x</t>
  </si>
  <si>
    <t>提高clv到x</t>
  </si>
  <si>
    <t>进行promotion x次</t>
  </si>
  <si>
    <t>升级dark pattern x次</t>
  </si>
  <si>
    <t>达到x等级</t>
  </si>
  <si>
    <t>放置基础funtion到x个</t>
  </si>
  <si>
    <t>查看x次运营报告</t>
  </si>
  <si>
    <t>查看x次玩家报告</t>
  </si>
  <si>
    <t>func</t>
  </si>
  <si>
    <t>funcValue</t>
  </si>
  <si>
    <t>next</t>
  </si>
  <si>
    <t>funcTarget</t>
  </si>
  <si>
    <t>功能</t>
  </si>
  <si>
    <t>功能对象</t>
  </si>
  <si>
    <t>功能参数</t>
  </si>
  <si>
    <t>下一个</t>
  </si>
  <si>
    <t>Have 2 Basic Functions or Gameplay on the blueprint scenario</t>
  </si>
  <si>
    <t>Have 1 Pay-to-Skip Pattern on the blueprint scenario</t>
  </si>
  <si>
    <t>Reach Level 5</t>
  </si>
  <si>
    <t>Have 1 In-App Advertising Pattern on the blueprint scenario</t>
  </si>
  <si>
    <t>Have 4 Basic Functions or Gameplay on the blueprint scenario</t>
  </si>
  <si>
    <t>Have at least 5 Design Patterns on the blueprint scenario</t>
  </si>
  <si>
    <t>Increase the Average Payment Conversion Rate to 30%</t>
  </si>
  <si>
    <t>Increase the Average Retention Rate to 30%</t>
  </si>
  <si>
    <t>Check the Operation Report 1 time</t>
  </si>
  <si>
    <t>Upgrade any Design Patterns for a total of 5 times</t>
  </si>
  <si>
    <t>Have at least 10 Design Patterns on the blueprint scenario</t>
  </si>
  <si>
    <t>Increase the Customer Lifetime Value to 3.1</t>
  </si>
  <si>
    <t>Performe the Game Promotion 1 time</t>
  </si>
  <si>
    <t>Check the Player Reviews 1 time</t>
  </si>
  <si>
    <t>Have at least 3 Design Patterns on the blueprint scenario</t>
  </si>
  <si>
    <t>reward</t>
  </si>
  <si>
    <t>奖励</t>
  </si>
  <si>
    <t>newGuide</t>
  </si>
  <si>
    <t>引导步骤</t>
  </si>
  <si>
    <t>image</t>
  </si>
  <si>
    <t>图片</t>
  </si>
  <si>
    <t>game-design-3693549-3079928</t>
  </si>
  <si>
    <t>star</t>
  </si>
  <si>
    <t>promotionBtn</t>
  </si>
  <si>
    <t>rating</t>
  </si>
  <si>
    <t>report</t>
  </si>
  <si>
    <t>Have 1 Grinding Pattern on the blueprint scenario</t>
  </si>
  <si>
    <t>Reach Level 10</t>
  </si>
  <si>
    <t>Reach Level 15</t>
  </si>
  <si>
    <t>Performe the Game Promotion 3 time</t>
  </si>
  <si>
    <t>Upgrade any Design Patterns for a total of 15 times</t>
  </si>
  <si>
    <t>Performe the Game Promotion 5 times</t>
  </si>
  <si>
    <t>Increase the Customer Lifetime Value to 8</t>
  </si>
  <si>
    <t>Have at least 18 Design Patterns on the blueprint scenario</t>
  </si>
  <si>
    <t>Increase the Customer Lifetime Value to 2.0</t>
  </si>
  <si>
    <t>Increase the Average Retention Rate to 60%</t>
  </si>
  <si>
    <t>Increase the Average Payment Conversion Rate to 70%</t>
  </si>
  <si>
    <t>Connect the Basic Functions and Gameplay to form game loops!</t>
  </si>
  <si>
    <t>serial number</t>
  </si>
  <si>
    <t>quest description</t>
  </si>
  <si>
    <t>page 1</t>
  </si>
  <si>
    <t>page 2</t>
  </si>
  <si>
    <t>page 3</t>
  </si>
  <si>
    <t>page 4</t>
  </si>
  <si>
    <t>Game start (appear when game starts)</t>
  </si>
  <si>
    <r>
      <t>Here you can find the current quest assigned by your company. You can </t>
    </r>
    <r>
      <rPr>
        <b/>
        <sz val="10"/>
        <color theme="1"/>
        <rFont val="Arial"/>
        <family val="2"/>
      </rPr>
      <t>left click</t>
    </r>
    <r>
      <rPr>
        <sz val="10"/>
        <color theme="1"/>
        <rFont val="Arial"/>
        <family val="2"/>
      </rPr>
      <t> on the quest to see the detailed imformation and instructions.</t>
    </r>
  </si>
  <si>
    <t>/</t>
  </si>
  <si>
    <t>2 basic functions</t>
  </si>
  <si>
    <t>Here you can find Basic Functions or Gameplays &amp; Design Patterns.</t>
  </si>
  <si>
    <r>
      <t>You can </t>
    </r>
    <r>
      <rPr>
        <b/>
        <sz val="10"/>
        <color theme="1"/>
        <rFont val="Arial"/>
        <family val="2"/>
      </rPr>
      <t>drag</t>
    </r>
    <r>
      <rPr>
        <sz val="10"/>
        <color theme="1"/>
        <rFont val="Arial"/>
        <family val="2"/>
      </rPr>
      <t> Basic Functions to anywere you want on the map. Please note that you can only do dragging &amp; rotating on </t>
    </r>
    <r>
      <rPr>
        <b/>
        <sz val="10"/>
        <color theme="1"/>
        <rFont val="Arial"/>
        <family val="2"/>
      </rPr>
      <t>design page</t>
    </r>
    <r>
      <rPr>
        <sz val="10"/>
        <color theme="1"/>
        <rFont val="Arial"/>
        <family val="2"/>
      </rPr>
      <t>.</t>
    </r>
  </si>
  <si>
    <t>connecting functions to form a loop</t>
  </si>
  <si>
    <r>
      <t>Drag</t>
    </r>
    <r>
      <rPr>
        <sz val="10"/>
        <color theme="1"/>
        <rFont val="Arial"/>
        <family val="2"/>
      </rPr>
      <t> the arrow from App Store module to the Basic Function or Gameplay module you want to connect with.</t>
    </r>
  </si>
  <si>
    <t>Drag the arrow from one module to anothor module to connect two modules.</t>
  </si>
  <si>
    <t>Drag to connect all modules to form a loop.</t>
  </si>
  <si>
    <t>Now you have a game ready for your to play. Welcome your players!</t>
  </si>
  <si>
    <t>1 grinding</t>
  </si>
  <si>
    <r>
      <t>You can </t>
    </r>
    <r>
      <rPr>
        <b/>
        <sz val="10"/>
        <color theme="1"/>
        <rFont val="Arial"/>
        <family val="2"/>
      </rPr>
      <t>scroll</t>
    </r>
    <r>
      <rPr>
        <sz val="10"/>
        <color theme="1"/>
        <rFont val="Arial"/>
        <family val="2"/>
      </rPr>
      <t> to find different design patterns. Find and </t>
    </r>
    <r>
      <rPr>
        <b/>
        <sz val="10"/>
        <color theme="1"/>
        <rFont val="Arial"/>
        <family val="2"/>
      </rPr>
      <t>drag</t>
    </r>
    <r>
      <rPr>
        <sz val="10"/>
        <color theme="1"/>
        <rFont val="Arial"/>
        <family val="2"/>
      </rPr>
      <t>the Grinding design pattern to the PVE module. </t>
    </r>
  </si>
  <si>
    <r>
      <t>You can </t>
    </r>
    <r>
      <rPr>
        <b/>
        <sz val="10"/>
        <color theme="1"/>
        <rFont val="Arial"/>
        <family val="2"/>
      </rPr>
      <t>click</t>
    </r>
    <r>
      <rPr>
        <sz val="10"/>
        <color theme="1"/>
        <rFont val="Arial"/>
        <family val="2"/>
      </rPr>
      <t> on the </t>
    </r>
    <r>
      <rPr>
        <b/>
        <sz val="10"/>
        <color theme="1"/>
        <rFont val="Arial"/>
        <family val="2"/>
      </rPr>
      <t>Name </t>
    </r>
    <r>
      <rPr>
        <sz val="10"/>
        <color theme="1"/>
        <rFont val="Arial"/>
        <family val="2"/>
      </rPr>
      <t>to check detailed description and information of different design pattern and gameplays.</t>
    </r>
  </si>
  <si>
    <t>reach lv5</t>
  </si>
  <si>
    <t>Here shows your level, your level experience gradually growing as your players play your game. You can also gain experience while complete quests.</t>
  </si>
  <si>
    <t>1 Advertising</t>
  </si>
  <si>
    <r>
      <t>Drag</t>
    </r>
    <r>
      <rPr>
        <sz val="10"/>
        <color theme="1"/>
        <rFont val="Arial"/>
        <family val="2"/>
      </rPr>
      <t> the ADs pattern to System module. Please note that some design patterns can only be added on certain modules.</t>
    </r>
  </si>
  <si>
    <t>3 design patterns</t>
  </si>
  <si>
    <r>
      <t>Drag </t>
    </r>
    <r>
      <rPr>
        <sz val="10"/>
        <color theme="1"/>
        <rFont val="Arial"/>
        <family val="2"/>
      </rPr>
      <t>to add 3 or more different design patterns in total on your modules.</t>
    </r>
  </si>
  <si>
    <t>check operation report</t>
  </si>
  <si>
    <r>
      <t>Left click</t>
    </r>
    <r>
      <rPr>
        <sz val="10"/>
        <color theme="1"/>
        <rFont val="Arial"/>
        <family val="2"/>
      </rPr>
      <t> here to check your operation report.</t>
    </r>
  </si>
  <si>
    <r>
      <t>You can </t>
    </r>
    <r>
      <rPr>
        <b/>
        <sz val="10"/>
        <color theme="1"/>
        <rFont val="Arial"/>
        <family val="2"/>
      </rPr>
      <t>scroll down</t>
    </r>
    <r>
      <rPr>
        <sz val="10"/>
        <color theme="1"/>
        <rFont val="Arial"/>
        <family val="2"/>
      </rPr>
      <t> to view more data.</t>
    </r>
  </si>
  <si>
    <r>
      <t>Left click</t>
    </r>
    <r>
      <rPr>
        <sz val="10"/>
        <color theme="1"/>
        <rFont val="Arial"/>
        <family val="2"/>
      </rPr>
      <t> the report icon again to back to your game.</t>
    </r>
  </si>
  <si>
    <t>4 basic functions</t>
  </si>
  <si>
    <r>
      <t>Drag</t>
    </r>
    <r>
      <rPr>
        <sz val="10"/>
        <color theme="1"/>
        <rFont val="Arial"/>
        <family val="2"/>
      </rPr>
      <t> the modules from the Design page to where you want to put them on the map.</t>
    </r>
  </si>
  <si>
    <r>
      <t>Drag</t>
    </r>
    <r>
      <rPr>
        <sz val="10"/>
        <color theme="1"/>
        <rFont val="Arial"/>
        <family val="2"/>
      </rPr>
      <t> the arrow from privious module to the new module you want to connect with. And </t>
    </r>
    <r>
      <rPr>
        <b/>
        <sz val="10"/>
        <color theme="1"/>
        <rFont val="Arial"/>
        <family val="2"/>
      </rPr>
      <t>Drag</t>
    </r>
    <r>
      <rPr>
        <sz val="10"/>
        <color theme="1"/>
        <rFont val="Arial"/>
        <family val="2"/>
      </rPr>
      <t> the arrow beteen your new modules.</t>
    </r>
  </si>
  <si>
    <t>Form a new loop.</t>
  </si>
  <si>
    <t>5 design patterns</t>
  </si>
  <si>
    <r>
      <t>Drag</t>
    </r>
    <r>
      <rPr>
        <sz val="10"/>
        <color theme="1"/>
        <rFont val="Arial"/>
        <family val="2"/>
      </rPr>
      <t> to add 5 or more different design patterns in total on your modules.</t>
    </r>
  </si>
  <si>
    <t>1 game promotion</t>
  </si>
  <si>
    <r>
      <t>Now you can promote to get more players to your game. </t>
    </r>
    <r>
      <rPr>
        <b/>
        <sz val="10"/>
        <color theme="1"/>
        <rFont val="Arial"/>
        <family val="2"/>
      </rPr>
      <t>Left click</t>
    </r>
    <r>
      <rPr>
        <sz val="10"/>
        <color theme="1"/>
        <rFont val="Arial"/>
        <family val="2"/>
      </rPr>
      <t> the promotion icon.</t>
    </r>
  </si>
  <si>
    <r>
      <t>Then </t>
    </r>
    <r>
      <rPr>
        <b/>
        <sz val="10"/>
        <color theme="1"/>
        <rFont val="Arial"/>
        <family val="2"/>
      </rPr>
      <t>left click</t>
    </r>
    <r>
      <rPr>
        <sz val="10"/>
        <color theme="1"/>
        <rFont val="Arial"/>
        <family val="2"/>
      </rPr>
      <t> the promote button.</t>
    </r>
  </si>
  <si>
    <t>reach lv10</t>
  </si>
  <si>
    <t>Please reach level 10.</t>
  </si>
  <si>
    <t>increase average retention rate to 40%</t>
  </si>
  <si>
    <t>You can find your players' retention rate here on the operation report page.</t>
  </si>
  <si>
    <r>
      <t>Click </t>
    </r>
    <r>
      <rPr>
        <sz val="10"/>
        <color theme="1"/>
        <rFont val="Arial"/>
        <family val="2"/>
      </rPr>
      <t>on the name of design patterns on the design page to check their detailed functions. Find which of those suits your need.</t>
    </r>
  </si>
  <si>
    <t>increase average payment conversion rate to 50%</t>
  </si>
  <si>
    <t>You can find your players' payment conversion rate here on the operation report page.</t>
  </si>
  <si>
    <r>
      <t>Click</t>
    </r>
    <r>
      <rPr>
        <sz val="10"/>
        <color theme="1"/>
        <rFont val="Arial"/>
        <family val="2"/>
      </rPr>
      <t> on the name of design patterns on the design page to check their detailed functions. Find which of those suits your need.</t>
    </r>
  </si>
  <si>
    <t>upgrade design patterns 5 times</t>
  </si>
  <si>
    <t>Click on any of these design pattern's name on the design page.</t>
  </si>
  <si>
    <t>Click on the green button to upgrade your design pattern.</t>
  </si>
  <si>
    <t>10 design patterns</t>
  </si>
  <si>
    <r>
      <t>Drag</t>
    </r>
    <r>
      <rPr>
        <sz val="10"/>
        <color theme="1"/>
        <rFont val="Arial"/>
        <family val="2"/>
      </rPr>
      <t> to add 10 or more different design patterns in total on your modules.</t>
    </r>
  </si>
  <si>
    <t>check player reviews</t>
  </si>
  <si>
    <r>
      <t>By </t>
    </r>
    <r>
      <rPr>
        <b/>
        <sz val="10"/>
        <color theme="1"/>
        <rFont val="Arial"/>
        <family val="2"/>
      </rPr>
      <t>left click</t>
    </r>
    <r>
      <rPr>
        <sz val="10"/>
        <color theme="1"/>
        <rFont val="Arial"/>
        <family val="2"/>
      </rPr>
      <t> on the review icon here, you can go to the players' review &amp; rating page.</t>
    </r>
  </si>
  <si>
    <r>
      <t>You can </t>
    </r>
    <r>
      <rPr>
        <b/>
        <sz val="10"/>
        <color theme="1"/>
        <rFont val="Arial"/>
        <family val="2"/>
      </rPr>
      <t>scroll down</t>
    </r>
    <r>
      <rPr>
        <sz val="10"/>
        <color theme="1"/>
        <rFont val="Arial"/>
        <family val="2"/>
      </rPr>
      <t> to view more players' comments. And you can </t>
    </r>
    <r>
      <rPr>
        <b/>
        <sz val="10"/>
        <color theme="1"/>
        <rFont val="Arial"/>
        <family val="2"/>
      </rPr>
      <t>left click</t>
    </r>
    <r>
      <rPr>
        <sz val="10"/>
        <color theme="1"/>
        <rFont val="Arial"/>
        <family val="2"/>
      </rPr>
      <t> on the HELPFUL button to see those comments that are more specific.</t>
    </r>
  </si>
  <si>
    <r>
      <t>Left click</t>
    </r>
    <r>
      <rPr>
        <sz val="10"/>
        <color theme="1"/>
        <rFont val="Arial"/>
        <family val="2"/>
      </rPr>
      <t> the players' review &amp; rating icon again to back to your game.</t>
    </r>
  </si>
  <si>
    <t>increase customer lifetime value to 3</t>
  </si>
  <si>
    <t>Here on the operation report page you can find your players' customer lifetime value records.</t>
  </si>
  <si>
    <t>Increase your players' CLV by increase your players' retention rate and payment conversion rate. You can achive these goals by add more design patterns to your module or upgrade more design patterns.</t>
  </si>
  <si>
    <t>3 game promotion</t>
  </si>
  <si>
    <r>
      <t>Make 3 times in total game promotion by </t>
    </r>
    <r>
      <rPr>
        <b/>
        <sz val="10"/>
        <color theme="1"/>
        <rFont val="Arial"/>
        <family val="2"/>
      </rPr>
      <t>left click</t>
    </r>
    <r>
      <rPr>
        <sz val="10"/>
        <color theme="1"/>
        <rFont val="Arial"/>
        <family val="2"/>
      </rPr>
      <t> the promotion icon and then </t>
    </r>
    <r>
      <rPr>
        <b/>
        <sz val="10"/>
        <color theme="1"/>
        <rFont val="Arial"/>
        <family val="2"/>
      </rPr>
      <t>left click</t>
    </r>
    <r>
      <rPr>
        <sz val="10"/>
        <color theme="1"/>
        <rFont val="Arial"/>
        <family val="2"/>
      </rPr>
      <t> the promote button.</t>
    </r>
  </si>
  <si>
    <t>reach lv15</t>
  </si>
  <si>
    <t>Please reach level 15.</t>
  </si>
  <si>
    <t>ending scene (appear when all quests finished)</t>
  </si>
  <si>
    <t>You have finished all the quests. If you don't want to continue playing, you can now click on the annual summary to view the ending scene.</t>
  </si>
  <si>
    <r>
      <t>Drag </t>
    </r>
    <r>
      <rPr>
        <sz val="10"/>
        <color theme="1"/>
        <rFont val="Arial"/>
        <family val="2"/>
      </rPr>
      <t>to add more different design patterns on your modules.</t>
    </r>
  </si>
  <si>
    <t>1021,1022,1023,1024</t>
  </si>
  <si>
    <t>1011,1012</t>
  </si>
  <si>
    <t>1031,1032</t>
  </si>
  <si>
    <t>1101,1102</t>
  </si>
  <si>
    <t>1041</t>
  </si>
  <si>
    <t>1061</t>
  </si>
  <si>
    <t>1071,1072,1073</t>
  </si>
  <si>
    <t>1171,1172</t>
  </si>
  <si>
    <t>1141,1142</t>
  </si>
  <si>
    <t>1161,1162,1163</t>
  </si>
  <si>
    <t>1051</t>
  </si>
  <si>
    <t>1121,1122</t>
  </si>
  <si>
    <t>1131,1132</t>
  </si>
  <si>
    <t>Here on the operation report page you can find your players' Customer Lifetime Value records. A higher CLV means a higher profit return for each new player.</t>
  </si>
  <si>
    <t>Click on the green button to upgrade your design pattern. Higher levels mean stronger effects (more enticing  login rewards or more insidious loot box drop rates?)</t>
  </si>
  <si>
    <t>Here you can find &lt;color=blue&gt;Basic Functions or Gameplays&lt;/color&gt; &amp; &lt;color=red&gt;Design Patterns&lt;/color&gt;.</t>
  </si>
  <si>
    <r>
      <t>You can &lt;b&gt;</t>
    </r>
    <r>
      <rPr>
        <b/>
        <sz val="10"/>
        <color theme="1"/>
        <rFont val="Arial"/>
        <family val="2"/>
      </rPr>
      <t>drag&lt;/b&gt;</t>
    </r>
    <r>
      <rPr>
        <sz val="10"/>
        <color theme="1"/>
        <rFont val="Arial"/>
        <family val="2"/>
      </rPr>
      <t> Basic Functions to anywere you want on the map. Please note that you can only do dragging &amp; rotating on &lt;b&gt;</t>
    </r>
    <r>
      <rPr>
        <b/>
        <sz val="10"/>
        <color theme="1"/>
        <rFont val="Arial"/>
        <family val="2"/>
      </rPr>
      <t>design page&lt;/b&gt;</t>
    </r>
    <r>
      <rPr>
        <sz val="10"/>
        <color theme="1"/>
        <rFont val="Arial"/>
        <family val="2"/>
      </rPr>
      <t>.</t>
    </r>
  </si>
  <si>
    <r>
      <t>You can &lt;b&gt;</t>
    </r>
    <r>
      <rPr>
        <b/>
        <sz val="10"/>
        <color theme="1"/>
        <rFont val="Arial"/>
        <family val="2"/>
      </rPr>
      <t>click&lt;/b&gt;</t>
    </r>
    <r>
      <rPr>
        <sz val="10"/>
        <color theme="1"/>
        <rFont val="Arial"/>
        <family val="2"/>
      </rPr>
      <t> on the &lt;b&gt;</t>
    </r>
    <r>
      <rPr>
        <b/>
        <sz val="10"/>
        <color theme="1"/>
        <rFont val="Arial"/>
        <family val="2"/>
      </rPr>
      <t>Name&lt;/b&gt; </t>
    </r>
    <r>
      <rPr>
        <sz val="10"/>
        <color theme="1"/>
        <rFont val="Arial"/>
        <family val="2"/>
      </rPr>
      <t>to check detailed description and information of different design pattern and gameplays.</t>
    </r>
  </si>
  <si>
    <t>Here shows your level, your level experience gradually growing as your players play your game. You can also gain experience while complete quests.  &lt;color=red&gt;(Tips: Game Promotion can generate a lot of EXP!)&lt;/color&gt;</t>
  </si>
  <si>
    <r>
      <t>&lt;b&gt;Drag&lt;/b&gt; </t>
    </r>
    <r>
      <rPr>
        <sz val="10"/>
        <color theme="1"/>
        <rFont val="Arial"/>
        <family val="2"/>
      </rPr>
      <t>to add more different design patterns on your modules.</t>
    </r>
  </si>
  <si>
    <r>
      <t>&lt;b&gt;Left click&lt;/b&gt;</t>
    </r>
    <r>
      <rPr>
        <sz val="10"/>
        <color theme="1"/>
        <rFont val="Arial"/>
        <family val="2"/>
      </rPr>
      <t> here to check your operation report. Always keep an eye on your financial statements, which is an important part of your mission as a game producer.</t>
    </r>
  </si>
  <si>
    <r>
      <t>You can &lt;b&gt;</t>
    </r>
    <r>
      <rPr>
        <b/>
        <sz val="10"/>
        <color theme="1"/>
        <rFont val="Arial"/>
        <family val="2"/>
      </rPr>
      <t>scroll down&lt;/b&gt;</t>
    </r>
    <r>
      <rPr>
        <sz val="10"/>
        <color theme="1"/>
        <rFont val="Arial"/>
        <family val="2"/>
      </rPr>
      <t> to view more data.</t>
    </r>
  </si>
  <si>
    <r>
      <t>&lt;b&gt;Left click&lt;/b&gt;</t>
    </r>
    <r>
      <rPr>
        <sz val="10"/>
        <color theme="1"/>
        <rFont val="Arial"/>
        <family val="2"/>
      </rPr>
      <t> the report icon again to back to your game.</t>
    </r>
  </si>
  <si>
    <r>
      <t>Game Promotion will be unlocked at Level 4. &lt;b&gt;</t>
    </r>
    <r>
      <rPr>
        <b/>
        <sz val="10"/>
        <color theme="1"/>
        <rFont val="Arial"/>
        <family val="2"/>
      </rPr>
      <t>Left click&lt;/b&gt;</t>
    </r>
    <r>
      <rPr>
        <sz val="10"/>
        <color theme="1"/>
        <rFont val="Arial"/>
        <family val="2"/>
      </rPr>
      <t> the promotion icon. &lt;color=red&gt;(Tips: Game Promotion can bring in a lot of players and generate a lot of EXP)&lt;/color&gt;</t>
    </r>
  </si>
  <si>
    <r>
      <t>Then &lt;b&gt;</t>
    </r>
    <r>
      <rPr>
        <b/>
        <sz val="10"/>
        <color theme="1"/>
        <rFont val="Arial"/>
        <family val="2"/>
      </rPr>
      <t>left click&lt;/b&gt;</t>
    </r>
    <r>
      <rPr>
        <sz val="10"/>
        <color theme="1"/>
        <rFont val="Arial"/>
        <family val="2"/>
      </rPr>
      <t> the promote button.</t>
    </r>
  </si>
  <si>
    <t>You can find your players' Retention Rate here on the operation report page. A high retention rate means players spend more time on your game, which is a good thing.</t>
  </si>
  <si>
    <r>
      <t>&lt;b&gt;Click&lt;/b&gt; </t>
    </r>
    <r>
      <rPr>
        <sz val="10"/>
        <color theme="1"/>
        <rFont val="Arial"/>
        <family val="2"/>
      </rPr>
      <t>on the name of design patterns on the design page to check their detailed functions. Find which of those suits your need.</t>
    </r>
  </si>
  <si>
    <t>You can find your players' Payment Conversion Rate here on the operation report page. A high  conversion rate means more players are paying in your game, which is something our company loves to see.</t>
  </si>
  <si>
    <r>
      <t>&lt;b&gt;Click&lt;/b&gt;</t>
    </r>
    <r>
      <rPr>
        <sz val="10"/>
        <color theme="1"/>
        <rFont val="Arial"/>
        <family val="2"/>
      </rPr>
      <t> on the name of design patterns on the design page to check their detailed functions. Find which of those suits your need.</t>
    </r>
  </si>
  <si>
    <r>
      <t>By &lt;b&gt;</t>
    </r>
    <r>
      <rPr>
        <b/>
        <sz val="10"/>
        <color theme="1"/>
        <rFont val="Arial"/>
        <family val="2"/>
      </rPr>
      <t>left click&lt;/b&gt;</t>
    </r>
    <r>
      <rPr>
        <sz val="10"/>
        <color theme="1"/>
        <rFont val="Arial"/>
        <family val="2"/>
      </rPr>
      <t> on the review icon here, you can go to the players' review &amp; rating page. You don't have to be overly concerned it. Players are always complaining.</t>
    </r>
  </si>
  <si>
    <r>
      <t>You can &lt;b&gt;</t>
    </r>
    <r>
      <rPr>
        <b/>
        <sz val="10"/>
        <color theme="1"/>
        <rFont val="Arial"/>
        <family val="2"/>
      </rPr>
      <t>scroll down&lt;/b&gt;</t>
    </r>
    <r>
      <rPr>
        <sz val="10"/>
        <color theme="1"/>
        <rFont val="Arial"/>
        <family val="2"/>
      </rPr>
      <t> to view more players' comments. And you can &lt;b&gt;</t>
    </r>
    <r>
      <rPr>
        <b/>
        <sz val="10"/>
        <color theme="1"/>
        <rFont val="Arial"/>
        <family val="2"/>
      </rPr>
      <t>left click&lt;/b&gt;</t>
    </r>
    <r>
      <rPr>
        <sz val="10"/>
        <color theme="1"/>
        <rFont val="Arial"/>
        <family val="2"/>
      </rPr>
      <t> on the HELPFUL button to see those comments that are more specific.</t>
    </r>
  </si>
  <si>
    <r>
      <t>&lt;b&gt;Left click&lt;/b&gt;</t>
    </r>
    <r>
      <rPr>
        <sz val="10"/>
        <color theme="1"/>
        <rFont val="Arial"/>
        <family val="2"/>
      </rPr>
      <t> the players' review &amp; rating icon again to back to your game.</t>
    </r>
  </si>
  <si>
    <r>
      <t>You can &lt;b&gt;</t>
    </r>
    <r>
      <rPr>
        <b/>
        <sz val="10"/>
        <color theme="1"/>
        <rFont val="Arial"/>
        <family val="2"/>
      </rPr>
      <t>scroll&lt;/b&gt;</t>
    </r>
    <r>
      <rPr>
        <sz val="10"/>
        <color theme="1"/>
        <rFont val="Arial"/>
        <family val="2"/>
      </rPr>
      <t> to find different design patterns. Find and &lt;b&gt;</t>
    </r>
    <r>
      <rPr>
        <b/>
        <sz val="10"/>
        <color theme="1"/>
        <rFont val="Arial"/>
        <family val="2"/>
      </rPr>
      <t xml:space="preserve">drag&lt;/b&gt; </t>
    </r>
    <r>
      <rPr>
        <sz val="10"/>
        <color theme="1"/>
        <rFont val="Arial"/>
        <family val="2"/>
      </rPr>
      <t>the &lt;color=red&gt;Grinding&lt;/color&gt; design pattern on the &lt;color=blue&gt;Single-player Gameplay&lt;/color&gt; module. </t>
    </r>
  </si>
  <si>
    <r>
      <t>&lt;b&gt;Drag&lt;/b&gt;</t>
    </r>
    <r>
      <rPr>
        <sz val="10"/>
        <color theme="1"/>
        <rFont val="Arial"/>
        <family val="2"/>
      </rPr>
      <t> the &lt;color=red&gt;Ads&lt;/color&gt; pattern on the &lt;color=blue&gt;System Structure&lt;/color&gt; module. Please note that some design patterns can only be added on certain modules.</t>
    </r>
  </si>
  <si>
    <r>
      <t>&lt;b&gt;Drag&lt;/b&gt;</t>
    </r>
    <r>
      <rPr>
        <sz val="10"/>
        <color theme="1"/>
        <rFont val="Arial"/>
        <family val="2"/>
      </rPr>
      <t> the arrow from &lt;color=green&gt;App Store&lt;/color&gt; module to the &lt;color=blue&gt;Basic Function or Gameplay&lt;/color&gt; module you want to connect with.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</si>
</sst>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theme="1"/>
      <name val="Arial"/>
      <family val="2"/>
    </font>
    <font>
      <sz val="12"/>
      <color theme="1"/>
      <name val="Arial"/>
      <family val="2"/>
    </font>
    <font>
      <b/>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0" fillId="2" borderId="0" xfId="0" applyFill="1"/>
    <xf numFmtId="0" fontId="0" fillId="2" borderId="1" xfId="0" applyFill="1" applyBorder="1"/>
    <xf numFmtId="0" fontId="1" fillId="0" borderId="0" xfId="0" applyFont="1"/>
    <xf numFmtId="0" fontId="2" fillId="0" borderId="0" xfId="0" applyFont="1"/>
    <xf numFmtId="0" fontId="0" fillId="2" borderId="0" xfId="0" quotePrefix="1" applyFill="1"/>
    <xf numFmtId="0" fontId="0" fillId="2" borderId="0" xfId="0" applyFill="1" applyBorder="1"/>
    <xf numFmtId="0" fontId="0" fillId="0" borderId="0" xfId="0" applyFill="1" applyBorder="1"/>
    <xf numFmtId="0" fontId="3" fillId="0" borderId="0" xfId="0" applyFont="1"/>
    <xf numFmtId="0" fontId="1" fillId="2" borderId="0" xfId="0" applyFont="1" applyFill="1"/>
    <xf numFmtId="0" fontId="0" fillId="0" borderId="0" xfId="0" quotePrefix="1" applyFill="1"/>
    <xf numFmtId="0" fontId="0" fillId="0" borderId="0" xfId="0" quotePrefix="1"/>
    <xf numFmtId="0" fontId="1" fillId="3" borderId="0" xfId="0" applyFont="1" applyFill="1"/>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5461B13-608E-1E41-9AF3-FC8A76E5BF2D}">
  <we:reference id="wa104380263" version="1.1.3.0" store="en-US" storeType="OMEX"/>
  <we:alternateReferences>
    <we:reference id="wa104380263" version="1.1.3.0" store="en-US"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35BC-A39D-C54F-A76E-5660B7A59046}">
  <dimension ref="A1:U24"/>
  <sheetViews>
    <sheetView workbookViewId="0">
      <selection activeCell="B29" sqref="B29"/>
    </sheetView>
  </sheetViews>
  <sheetFormatPr baseColWidth="10" defaultRowHeight="16" x14ac:dyDescent="0.2"/>
  <cols>
    <col min="2" max="2" width="55.1640625" bestFit="1" customWidth="1"/>
    <col min="4" max="4" width="27.6640625" bestFit="1" customWidth="1"/>
    <col min="5" max="5" width="10" bestFit="1" customWidth="1"/>
    <col min="6" max="8" width="9.6640625" customWidth="1"/>
    <col min="9" max="9" width="28.6640625" customWidth="1"/>
    <col min="10" max="18" width="18.33203125" customWidth="1"/>
    <col min="20" max="20" width="26" bestFit="1" customWidth="1"/>
  </cols>
  <sheetData>
    <row r="1" spans="1:21" s="1" customFormat="1" x14ac:dyDescent="0.2">
      <c r="A1" s="1" t="s">
        <v>0</v>
      </c>
      <c r="B1" s="1" t="s">
        <v>5</v>
      </c>
      <c r="C1" s="1" t="s">
        <v>21</v>
      </c>
      <c r="D1" s="1" t="s">
        <v>45</v>
      </c>
      <c r="E1" s="1" t="s">
        <v>22</v>
      </c>
      <c r="F1" s="1" t="s">
        <v>23</v>
      </c>
      <c r="G1" s="1" t="s">
        <v>24</v>
      </c>
      <c r="H1" s="1" t="s">
        <v>41</v>
      </c>
      <c r="I1" s="1" t="s">
        <v>43</v>
      </c>
    </row>
    <row r="2" spans="1:21" s="1" customFormat="1" x14ac:dyDescent="0.2">
      <c r="A2" s="1" t="s">
        <v>1</v>
      </c>
      <c r="B2" s="1" t="s">
        <v>2</v>
      </c>
      <c r="C2" s="1" t="s">
        <v>1</v>
      </c>
      <c r="D2" s="1" t="s">
        <v>2</v>
      </c>
      <c r="E2" s="1" t="s">
        <v>1</v>
      </c>
      <c r="F2" s="1" t="s">
        <v>3</v>
      </c>
      <c r="G2" s="1" t="s">
        <v>1</v>
      </c>
      <c r="H2" s="1" t="s">
        <v>1</v>
      </c>
      <c r="I2" s="1" t="s">
        <v>2</v>
      </c>
    </row>
    <row r="3" spans="1:21" s="2" customFormat="1" x14ac:dyDescent="0.2">
      <c r="A3" s="2" t="s">
        <v>0</v>
      </c>
      <c r="B3" s="2" t="s">
        <v>4</v>
      </c>
      <c r="C3" s="2" t="s">
        <v>17</v>
      </c>
      <c r="D3" s="2" t="s">
        <v>44</v>
      </c>
      <c r="E3" s="2" t="s">
        <v>20</v>
      </c>
      <c r="F3" s="2" t="s">
        <v>18</v>
      </c>
      <c r="G3" s="2" t="s">
        <v>19</v>
      </c>
      <c r="H3" s="2" t="s">
        <v>40</v>
      </c>
      <c r="I3" s="2" t="s">
        <v>42</v>
      </c>
    </row>
    <row r="4" spans="1:21" s="7" customFormat="1" x14ac:dyDescent="0.2">
      <c r="A4">
        <v>101</v>
      </c>
      <c r="B4" t="s">
        <v>25</v>
      </c>
      <c r="C4">
        <v>407</v>
      </c>
      <c r="D4" s="1" t="s">
        <v>46</v>
      </c>
      <c r="E4"/>
      <c r="F4">
        <v>2</v>
      </c>
      <c r="G4">
        <f>A5</f>
        <v>102</v>
      </c>
      <c r="H4">
        <v>200</v>
      </c>
      <c r="I4" s="5" t="s">
        <v>130</v>
      </c>
      <c r="J4" s="10" t="str">
        <f>M4&amp;","&amp;N4&amp;","&amp;O4&amp;","&amp;P4</f>
        <v>1011,1012,,</v>
      </c>
      <c r="K4" s="5">
        <v>101</v>
      </c>
      <c r="L4" s="10">
        <f>COUNTIF(gameGuide!E:E,gameTask!K4)</f>
        <v>2</v>
      </c>
      <c r="M4" s="10">
        <f>K4*10+1</f>
        <v>1011</v>
      </c>
      <c r="N4" s="10">
        <f>IF($L4&gt;=2,$K4*10+2,"")</f>
        <v>1012</v>
      </c>
      <c r="O4" s="10" t="str">
        <f>IF($L4&gt;=3,$K4*10+3,"")</f>
        <v/>
      </c>
      <c r="P4" s="10" t="str">
        <f>IF($L4&gt;=4,$K4*10+4,"")</f>
        <v/>
      </c>
      <c r="Q4" s="3">
        <v>100</v>
      </c>
      <c r="R4" s="3" t="s">
        <v>69</v>
      </c>
    </row>
    <row r="5" spans="1:21" x14ac:dyDescent="0.2">
      <c r="A5">
        <v>102</v>
      </c>
      <c r="B5" s="6" t="s">
        <v>62</v>
      </c>
      <c r="C5">
        <v>400</v>
      </c>
      <c r="D5" s="1" t="s">
        <v>46</v>
      </c>
      <c r="F5">
        <v>1</v>
      </c>
      <c r="G5">
        <f t="shared" ref="G5:G23" si="0">A6</f>
        <v>103</v>
      </c>
      <c r="H5">
        <f>H4+150</f>
        <v>350</v>
      </c>
      <c r="I5" s="5" t="s">
        <v>129</v>
      </c>
      <c r="J5" s="10" t="str">
        <f t="shared" ref="J5:J23" si="1">M5&amp;","&amp;N5&amp;","&amp;O5&amp;","&amp;P5</f>
        <v>1021,1022,1023,1024</v>
      </c>
      <c r="K5" s="5">
        <v>102</v>
      </c>
      <c r="L5" s="10">
        <f>COUNTIF(gameGuide!E:E,gameTask!K5)</f>
        <v>4</v>
      </c>
      <c r="M5" s="10">
        <f t="shared" ref="M5:M23" si="2">K5*10+1</f>
        <v>1021</v>
      </c>
      <c r="N5" s="10">
        <f>IF($L5&gt;=2,$K5*10+2,"")</f>
        <v>1022</v>
      </c>
      <c r="O5" s="10">
        <f t="shared" ref="O5:O23" si="3">IF($L5&gt;=3,$K5*10+3,"")</f>
        <v>1023</v>
      </c>
      <c r="P5" s="10">
        <f t="shared" ref="P5:P23" si="4">IF($L5&gt;=4,$K5*10+4,"")</f>
        <v>1024</v>
      </c>
      <c r="Q5" s="3">
        <v>101</v>
      </c>
      <c r="R5" s="3" t="s">
        <v>72</v>
      </c>
      <c r="S5">
        <v>401</v>
      </c>
      <c r="T5" t="s">
        <v>13</v>
      </c>
      <c r="U5">
        <f>COUNTIF(C:C,S5)</f>
        <v>3</v>
      </c>
    </row>
    <row r="6" spans="1:21" x14ac:dyDescent="0.2">
      <c r="A6">
        <v>103</v>
      </c>
      <c r="B6" t="s">
        <v>51</v>
      </c>
      <c r="C6">
        <v>402</v>
      </c>
      <c r="D6" s="1" t="s">
        <v>46</v>
      </c>
      <c r="E6">
        <v>402</v>
      </c>
      <c r="F6">
        <v>1</v>
      </c>
      <c r="G6">
        <f t="shared" si="0"/>
        <v>104</v>
      </c>
      <c r="H6">
        <f t="shared" ref="H6:H23" si="5">H5+150</f>
        <v>500</v>
      </c>
      <c r="I6" s="5" t="s">
        <v>131</v>
      </c>
      <c r="J6" s="10" t="str">
        <f t="shared" si="1"/>
        <v>1031,1032,,</v>
      </c>
      <c r="K6" s="5">
        <v>103</v>
      </c>
      <c r="L6" s="10">
        <f>COUNTIF(gameGuide!E:E,gameTask!K6)</f>
        <v>2</v>
      </c>
      <c r="M6" s="10">
        <f t="shared" si="2"/>
        <v>1031</v>
      </c>
      <c r="N6" s="10">
        <f>IF($L6&gt;=2,$K6*10+2,"")</f>
        <v>1032</v>
      </c>
      <c r="O6" s="10" t="str">
        <f t="shared" si="3"/>
        <v/>
      </c>
      <c r="P6" s="10" t="str">
        <f t="shared" si="4"/>
        <v/>
      </c>
      <c r="Q6" s="3">
        <v>102</v>
      </c>
      <c r="R6" s="3" t="s">
        <v>75</v>
      </c>
      <c r="S6">
        <v>402</v>
      </c>
      <c r="T6" t="s">
        <v>6</v>
      </c>
      <c r="U6">
        <f>COUNTIF(C:C,S6)</f>
        <v>2</v>
      </c>
    </row>
    <row r="7" spans="1:21" x14ac:dyDescent="0.2">
      <c r="A7">
        <v>104</v>
      </c>
      <c r="B7" s="4" t="s">
        <v>37</v>
      </c>
      <c r="C7">
        <v>408</v>
      </c>
      <c r="D7" t="s">
        <v>48</v>
      </c>
      <c r="F7">
        <v>1</v>
      </c>
      <c r="G7">
        <f t="shared" si="0"/>
        <v>105</v>
      </c>
      <c r="H7">
        <f t="shared" si="5"/>
        <v>650</v>
      </c>
      <c r="I7" s="5" t="s">
        <v>132</v>
      </c>
      <c r="J7" s="10" t="str">
        <f t="shared" si="1"/>
        <v>1101,1102,,</v>
      </c>
      <c r="K7" s="3">
        <v>110</v>
      </c>
      <c r="L7" s="10">
        <f>COUNTIF(gameGuide!E:E,gameTask!K7)</f>
        <v>2</v>
      </c>
      <c r="M7" s="10">
        <f t="shared" si="2"/>
        <v>1101</v>
      </c>
      <c r="N7" s="10">
        <f>IF($L7&gt;=2,$K7*10+2,"")</f>
        <v>1102</v>
      </c>
      <c r="O7" s="10" t="str">
        <f t="shared" si="3"/>
        <v/>
      </c>
      <c r="P7" s="10" t="str">
        <f t="shared" si="4"/>
        <v/>
      </c>
      <c r="Q7" s="3">
        <v>103</v>
      </c>
      <c r="R7" s="3" t="s">
        <v>80</v>
      </c>
    </row>
    <row r="8" spans="1:21" x14ac:dyDescent="0.2">
      <c r="A8">
        <v>105</v>
      </c>
      <c r="B8" s="1" t="s">
        <v>27</v>
      </c>
      <c r="C8">
        <v>401</v>
      </c>
      <c r="D8" s="1" t="s">
        <v>47</v>
      </c>
      <c r="F8">
        <v>5</v>
      </c>
      <c r="G8">
        <f t="shared" si="0"/>
        <v>106</v>
      </c>
      <c r="H8">
        <f t="shared" si="5"/>
        <v>800</v>
      </c>
      <c r="I8" s="5" t="s">
        <v>133</v>
      </c>
      <c r="J8" s="10" t="str">
        <f t="shared" si="1"/>
        <v>1041,,,</v>
      </c>
      <c r="K8" s="5">
        <v>104</v>
      </c>
      <c r="L8" s="10">
        <f>COUNTIF(gameGuide!E:E,gameTask!K8)</f>
        <v>1</v>
      </c>
      <c r="M8" s="10">
        <f t="shared" si="2"/>
        <v>1041</v>
      </c>
      <c r="N8" s="10" t="str">
        <f>IF($L8&gt;=2,$K8*10+2,"")</f>
        <v/>
      </c>
      <c r="O8" s="10" t="str">
        <f t="shared" si="3"/>
        <v/>
      </c>
      <c r="P8" s="10" t="str">
        <f t="shared" si="4"/>
        <v/>
      </c>
      <c r="Q8" s="3">
        <v>104</v>
      </c>
      <c r="R8" s="3" t="s">
        <v>83</v>
      </c>
      <c r="S8">
        <v>403</v>
      </c>
      <c r="T8" t="s">
        <v>7</v>
      </c>
      <c r="U8">
        <f>COUNTIF(C:C,S8)</f>
        <v>2</v>
      </c>
    </row>
    <row r="9" spans="1:21" x14ac:dyDescent="0.2">
      <c r="A9">
        <v>106</v>
      </c>
      <c r="B9" s="4" t="s">
        <v>35</v>
      </c>
      <c r="C9">
        <v>403</v>
      </c>
      <c r="D9" s="1" t="s">
        <v>46</v>
      </c>
      <c r="F9">
        <v>10</v>
      </c>
      <c r="G9">
        <f t="shared" si="0"/>
        <v>107</v>
      </c>
      <c r="H9">
        <f t="shared" si="5"/>
        <v>950</v>
      </c>
      <c r="I9" s="11" t="s">
        <v>134</v>
      </c>
      <c r="J9" s="10" t="str">
        <f t="shared" si="1"/>
        <v>1061,,,</v>
      </c>
      <c r="K9" s="1">
        <v>106</v>
      </c>
      <c r="L9" s="10">
        <f>COUNTIF(gameGuide!E:E,gameTask!K9)</f>
        <v>1</v>
      </c>
      <c r="M9" s="10">
        <f t="shared" si="2"/>
        <v>1061</v>
      </c>
      <c r="N9" s="10" t="str">
        <f>IF($L9&gt;=2,$K9*10+2,"")</f>
        <v/>
      </c>
      <c r="O9" s="10" t="str">
        <f t="shared" si="3"/>
        <v/>
      </c>
      <c r="P9" s="10" t="str">
        <f t="shared" si="4"/>
        <v/>
      </c>
      <c r="Q9" s="3">
        <v>105</v>
      </c>
      <c r="R9" s="3" t="s">
        <v>85</v>
      </c>
      <c r="S9">
        <v>404</v>
      </c>
      <c r="T9" t="s">
        <v>8</v>
      </c>
      <c r="U9">
        <f>COUNTIF(C:C,S9)</f>
        <v>1</v>
      </c>
    </row>
    <row r="10" spans="1:21" x14ac:dyDescent="0.2">
      <c r="A10">
        <v>107</v>
      </c>
      <c r="B10" s="4" t="s">
        <v>33</v>
      </c>
      <c r="C10">
        <v>410</v>
      </c>
      <c r="D10" t="s">
        <v>50</v>
      </c>
      <c r="F10">
        <v>1</v>
      </c>
      <c r="G10">
        <f t="shared" si="0"/>
        <v>108</v>
      </c>
      <c r="H10">
        <f t="shared" si="5"/>
        <v>1100</v>
      </c>
      <c r="I10" s="11" t="s">
        <v>135</v>
      </c>
      <c r="J10" s="10" t="str">
        <f t="shared" si="1"/>
        <v>1071,1072,1073,</v>
      </c>
      <c r="K10" s="1">
        <v>107</v>
      </c>
      <c r="L10" s="10">
        <f>COUNTIF(gameGuide!E:E,gameTask!K10)</f>
        <v>3</v>
      </c>
      <c r="M10" s="10">
        <f t="shared" si="2"/>
        <v>1071</v>
      </c>
      <c r="N10" s="10">
        <f>IF($L10&gt;=2,$K10*10+2,"")</f>
        <v>1072</v>
      </c>
      <c r="O10" s="10">
        <f t="shared" si="3"/>
        <v>1073</v>
      </c>
      <c r="P10" s="10" t="str">
        <f t="shared" si="4"/>
        <v/>
      </c>
      <c r="Q10" s="3">
        <v>106</v>
      </c>
      <c r="R10" s="3" t="s">
        <v>87</v>
      </c>
      <c r="S10">
        <v>405</v>
      </c>
      <c r="T10" t="s">
        <v>9</v>
      </c>
      <c r="U10">
        <f>COUNTIF(C:C,S10)</f>
        <v>1</v>
      </c>
    </row>
    <row r="11" spans="1:21" x14ac:dyDescent="0.2">
      <c r="A11">
        <v>108</v>
      </c>
      <c r="B11" s="4" t="s">
        <v>59</v>
      </c>
      <c r="C11">
        <v>406</v>
      </c>
      <c r="D11" t="s">
        <v>50</v>
      </c>
      <c r="F11">
        <v>2</v>
      </c>
      <c r="G11">
        <f t="shared" si="0"/>
        <v>109</v>
      </c>
      <c r="H11">
        <f t="shared" si="5"/>
        <v>1250</v>
      </c>
      <c r="I11" s="11" t="s">
        <v>136</v>
      </c>
      <c r="J11" s="10" t="str">
        <f t="shared" si="1"/>
        <v>1171,1172,,</v>
      </c>
      <c r="K11" s="3">
        <v>117</v>
      </c>
      <c r="L11" s="10">
        <f>COUNTIF(gameGuide!E:E,gameTask!K11)</f>
        <v>2</v>
      </c>
      <c r="M11" s="10">
        <f t="shared" si="2"/>
        <v>1171</v>
      </c>
      <c r="N11" s="10">
        <f>IF($L11&gt;=2,$K11*10+2,"")</f>
        <v>1172</v>
      </c>
      <c r="O11" s="10" t="str">
        <f t="shared" si="3"/>
        <v/>
      </c>
      <c r="P11" s="10" t="str">
        <f t="shared" si="4"/>
        <v/>
      </c>
      <c r="Q11" s="3">
        <v>107</v>
      </c>
      <c r="R11" s="3" t="s">
        <v>89</v>
      </c>
      <c r="S11">
        <v>406</v>
      </c>
      <c r="T11" t="s">
        <v>10</v>
      </c>
      <c r="U11">
        <f>COUNTIF(C:C,S11)</f>
        <v>2</v>
      </c>
    </row>
    <row r="12" spans="1:21" x14ac:dyDescent="0.2">
      <c r="A12">
        <v>109</v>
      </c>
      <c r="B12" s="4" t="s">
        <v>34</v>
      </c>
      <c r="C12">
        <v>409</v>
      </c>
      <c r="D12" t="s">
        <v>47</v>
      </c>
      <c r="F12">
        <v>5</v>
      </c>
      <c r="G12">
        <f t="shared" si="0"/>
        <v>110</v>
      </c>
      <c r="H12">
        <f t="shared" si="5"/>
        <v>1400</v>
      </c>
      <c r="I12" s="11" t="s">
        <v>137</v>
      </c>
      <c r="J12" s="10" t="str">
        <f t="shared" si="1"/>
        <v>1141,1142,,</v>
      </c>
      <c r="K12" s="3">
        <v>114</v>
      </c>
      <c r="L12" s="10">
        <f>COUNTIF(gameGuide!E:E,gameTask!K12)</f>
        <v>2</v>
      </c>
      <c r="M12" s="10">
        <f t="shared" si="2"/>
        <v>1141</v>
      </c>
      <c r="N12" s="10">
        <f>IF($L12&gt;=2,$K12*10+2,"")</f>
        <v>1142</v>
      </c>
      <c r="O12" s="10" t="str">
        <f t="shared" si="3"/>
        <v/>
      </c>
      <c r="P12" s="10" t="str">
        <f t="shared" si="4"/>
        <v/>
      </c>
      <c r="Q12" s="3">
        <v>108</v>
      </c>
      <c r="R12" s="3" t="s">
        <v>93</v>
      </c>
      <c r="S12">
        <v>407</v>
      </c>
      <c r="T12" t="s">
        <v>14</v>
      </c>
      <c r="U12">
        <f>COUNTIF(C:C,S12)</f>
        <v>1</v>
      </c>
    </row>
    <row r="13" spans="1:21" x14ac:dyDescent="0.2">
      <c r="A13">
        <v>110</v>
      </c>
      <c r="B13" s="4" t="s">
        <v>54</v>
      </c>
      <c r="C13">
        <v>408</v>
      </c>
      <c r="D13" t="s">
        <v>48</v>
      </c>
      <c r="F13">
        <v>3</v>
      </c>
      <c r="G13">
        <f t="shared" si="0"/>
        <v>111</v>
      </c>
      <c r="H13">
        <f t="shared" si="5"/>
        <v>1550</v>
      </c>
      <c r="I13" s="11" t="s">
        <v>132</v>
      </c>
      <c r="J13" s="10" t="str">
        <f t="shared" si="1"/>
        <v>1101,1102,,</v>
      </c>
      <c r="K13" s="3">
        <v>110</v>
      </c>
      <c r="L13" s="10">
        <f>COUNTIF(gameGuide!E:E,gameTask!K13)</f>
        <v>2</v>
      </c>
      <c r="M13" s="10">
        <f t="shared" si="2"/>
        <v>1101</v>
      </c>
      <c r="N13" s="10">
        <f>IF($L13&gt;=2,$K13*10+2,"")</f>
        <v>1102</v>
      </c>
      <c r="O13" s="10" t="str">
        <f t="shared" si="3"/>
        <v/>
      </c>
      <c r="P13" s="10" t="str">
        <f t="shared" si="4"/>
        <v/>
      </c>
      <c r="Q13" s="3">
        <v>109</v>
      </c>
      <c r="R13" s="3" t="s">
        <v>97</v>
      </c>
      <c r="S13">
        <v>408</v>
      </c>
      <c r="T13" t="s">
        <v>11</v>
      </c>
      <c r="U13">
        <f>COUNTIF(C:C,S13)</f>
        <v>3</v>
      </c>
    </row>
    <row r="14" spans="1:21" x14ac:dyDescent="0.2">
      <c r="A14">
        <v>111</v>
      </c>
      <c r="B14" s="4" t="s">
        <v>38</v>
      </c>
      <c r="C14">
        <v>411</v>
      </c>
      <c r="D14" t="s">
        <v>49</v>
      </c>
      <c r="F14">
        <v>1</v>
      </c>
      <c r="G14">
        <f t="shared" si="0"/>
        <v>112</v>
      </c>
      <c r="H14">
        <f t="shared" si="5"/>
        <v>1700</v>
      </c>
      <c r="I14" s="11" t="s">
        <v>138</v>
      </c>
      <c r="J14" s="10" t="str">
        <f t="shared" si="1"/>
        <v>1161,1162,1163,</v>
      </c>
      <c r="K14" s="3">
        <v>116</v>
      </c>
      <c r="L14" s="10">
        <f>COUNTIF(gameGuide!E:E,gameTask!K14)</f>
        <v>3</v>
      </c>
      <c r="M14" s="10">
        <f t="shared" si="2"/>
        <v>1161</v>
      </c>
      <c r="N14" s="10">
        <f>IF($L14&gt;=2,$K14*10+2,"")</f>
        <v>1162</v>
      </c>
      <c r="O14" s="10">
        <f t="shared" si="3"/>
        <v>1163</v>
      </c>
      <c r="P14" s="10" t="str">
        <f t="shared" si="4"/>
        <v/>
      </c>
      <c r="Q14" s="3">
        <v>110</v>
      </c>
      <c r="R14" s="3" t="s">
        <v>99</v>
      </c>
    </row>
    <row r="15" spans="1:21" x14ac:dyDescent="0.2">
      <c r="A15">
        <v>112</v>
      </c>
      <c r="B15" t="s">
        <v>28</v>
      </c>
      <c r="C15">
        <v>402</v>
      </c>
      <c r="D15" s="1" t="s">
        <v>46</v>
      </c>
      <c r="E15">
        <v>422</v>
      </c>
      <c r="F15">
        <v>1</v>
      </c>
      <c r="G15">
        <f t="shared" si="0"/>
        <v>113</v>
      </c>
      <c r="H15">
        <f t="shared" si="5"/>
        <v>1850</v>
      </c>
      <c r="I15" s="11" t="s">
        <v>139</v>
      </c>
      <c r="J15" s="10" t="str">
        <f t="shared" si="1"/>
        <v>1051,,,</v>
      </c>
      <c r="K15">
        <v>105</v>
      </c>
      <c r="L15" s="10">
        <f>COUNTIF(gameGuide!E:E,gameTask!K15)</f>
        <v>1</v>
      </c>
      <c r="M15" s="10">
        <f t="shared" si="2"/>
        <v>1051</v>
      </c>
      <c r="N15" s="10" t="str">
        <f>IF($L15&gt;=2,$K15*10+2,"")</f>
        <v/>
      </c>
      <c r="O15" s="10" t="str">
        <f t="shared" si="3"/>
        <v/>
      </c>
      <c r="P15" s="10" t="str">
        <f t="shared" si="4"/>
        <v/>
      </c>
      <c r="Q15" s="3">
        <v>111</v>
      </c>
      <c r="R15" s="3" t="s">
        <v>102</v>
      </c>
    </row>
    <row r="16" spans="1:21" x14ac:dyDescent="0.2">
      <c r="A16">
        <v>113</v>
      </c>
      <c r="B16" s="1" t="s">
        <v>52</v>
      </c>
      <c r="C16">
        <v>401</v>
      </c>
      <c r="D16" s="1" t="s">
        <v>47</v>
      </c>
      <c r="F16">
        <v>10</v>
      </c>
      <c r="G16">
        <f t="shared" si="0"/>
        <v>114</v>
      </c>
      <c r="H16">
        <f t="shared" si="5"/>
        <v>2000</v>
      </c>
      <c r="I16" s="11" t="s">
        <v>133</v>
      </c>
      <c r="J16" s="10" t="str">
        <f t="shared" si="1"/>
        <v>1041,,,</v>
      </c>
      <c r="K16" s="5">
        <v>104</v>
      </c>
      <c r="L16" s="10">
        <f>COUNTIF(gameGuide!E:E,gameTask!K16)</f>
        <v>1</v>
      </c>
      <c r="M16" s="10">
        <f t="shared" si="2"/>
        <v>1041</v>
      </c>
      <c r="N16" s="10" t="str">
        <f>IF($L16&gt;=2,$K16*10+2,"")</f>
        <v/>
      </c>
      <c r="O16" s="10" t="str">
        <f t="shared" si="3"/>
        <v/>
      </c>
      <c r="P16" s="10" t="str">
        <f t="shared" si="4"/>
        <v/>
      </c>
      <c r="Q16" s="3">
        <v>112</v>
      </c>
      <c r="R16" s="3" t="s">
        <v>104</v>
      </c>
      <c r="S16">
        <v>409</v>
      </c>
      <c r="T16" t="s">
        <v>12</v>
      </c>
      <c r="U16">
        <f>COUNTIF(C:C,S16)</f>
        <v>2</v>
      </c>
    </row>
    <row r="17" spans="1:21" x14ac:dyDescent="0.2">
      <c r="A17">
        <v>114</v>
      </c>
      <c r="B17" s="4" t="s">
        <v>60</v>
      </c>
      <c r="C17">
        <v>404</v>
      </c>
      <c r="D17" t="s">
        <v>50</v>
      </c>
      <c r="F17">
        <v>0.6</v>
      </c>
      <c r="G17">
        <f t="shared" si="0"/>
        <v>115</v>
      </c>
      <c r="H17">
        <f t="shared" si="5"/>
        <v>2150</v>
      </c>
      <c r="I17" s="11" t="s">
        <v>140</v>
      </c>
      <c r="J17" s="10" t="str">
        <f t="shared" si="1"/>
        <v>1121,1122,,</v>
      </c>
      <c r="K17" s="3">
        <v>112</v>
      </c>
      <c r="L17" s="10">
        <f>COUNTIF(gameGuide!E:E,gameTask!K17)</f>
        <v>2</v>
      </c>
      <c r="M17" s="10">
        <f t="shared" si="2"/>
        <v>1121</v>
      </c>
      <c r="N17" s="10">
        <f>IF($L17&gt;=2,$K17*10+2,"")</f>
        <v>1122</v>
      </c>
      <c r="O17" s="10" t="str">
        <f t="shared" si="3"/>
        <v/>
      </c>
      <c r="P17" s="10" t="str">
        <f t="shared" si="4"/>
        <v/>
      </c>
      <c r="Q17" s="3">
        <v>113</v>
      </c>
      <c r="R17" s="3" t="s">
        <v>107</v>
      </c>
      <c r="S17">
        <v>410</v>
      </c>
      <c r="T17" t="s">
        <v>15</v>
      </c>
      <c r="U17">
        <f>COUNTIF(C:C,S17)</f>
        <v>1</v>
      </c>
    </row>
    <row r="18" spans="1:21" x14ac:dyDescent="0.2">
      <c r="A18">
        <v>115</v>
      </c>
      <c r="B18" s="4" t="s">
        <v>55</v>
      </c>
      <c r="C18">
        <v>409</v>
      </c>
      <c r="D18" t="s">
        <v>47</v>
      </c>
      <c r="F18">
        <v>15</v>
      </c>
      <c r="G18">
        <f t="shared" si="0"/>
        <v>116</v>
      </c>
      <c r="H18">
        <f t="shared" si="5"/>
        <v>2300</v>
      </c>
      <c r="I18" s="11" t="s">
        <v>137</v>
      </c>
      <c r="J18" s="10" t="str">
        <f t="shared" si="1"/>
        <v>1141,1142,,</v>
      </c>
      <c r="K18" s="3">
        <v>114</v>
      </c>
      <c r="L18" s="10">
        <f>COUNTIF(gameGuide!E:E,gameTask!K18)</f>
        <v>2</v>
      </c>
      <c r="M18" s="10">
        <f t="shared" si="2"/>
        <v>1141</v>
      </c>
      <c r="N18" s="10">
        <f>IF($L18&gt;=2,$K18*10+2,"")</f>
        <v>1142</v>
      </c>
      <c r="O18" s="10" t="str">
        <f t="shared" si="3"/>
        <v/>
      </c>
      <c r="P18" s="10" t="str">
        <f t="shared" si="4"/>
        <v/>
      </c>
      <c r="Q18" s="3">
        <v>114</v>
      </c>
      <c r="R18" s="3" t="s">
        <v>110</v>
      </c>
      <c r="S18">
        <v>411</v>
      </c>
      <c r="T18" t="s">
        <v>16</v>
      </c>
      <c r="U18">
        <f>COUNTIF(C:C,S18)</f>
        <v>1</v>
      </c>
    </row>
    <row r="19" spans="1:21" x14ac:dyDescent="0.2">
      <c r="A19">
        <v>116</v>
      </c>
      <c r="B19" s="4" t="s">
        <v>61</v>
      </c>
      <c r="C19">
        <v>405</v>
      </c>
      <c r="D19" t="s">
        <v>50</v>
      </c>
      <c r="F19">
        <v>0.7</v>
      </c>
      <c r="G19">
        <f t="shared" si="0"/>
        <v>117</v>
      </c>
      <c r="H19">
        <f t="shared" si="5"/>
        <v>2450</v>
      </c>
      <c r="I19" s="11" t="s">
        <v>141</v>
      </c>
      <c r="J19" s="10" t="str">
        <f t="shared" si="1"/>
        <v>1131,1132,,</v>
      </c>
      <c r="K19" s="3">
        <v>113</v>
      </c>
      <c r="L19" s="10">
        <f>COUNTIF(gameGuide!E:E,gameTask!K19)</f>
        <v>2</v>
      </c>
      <c r="M19" s="10">
        <f t="shared" si="2"/>
        <v>1131</v>
      </c>
      <c r="N19" s="10">
        <f>IF($L19&gt;=2,$K19*10+2,"")</f>
        <v>1132</v>
      </c>
      <c r="O19" s="10" t="str">
        <f t="shared" si="3"/>
        <v/>
      </c>
      <c r="P19" s="10" t="str">
        <f t="shared" si="4"/>
        <v/>
      </c>
      <c r="Q19" s="3">
        <v>115</v>
      </c>
      <c r="R19" s="3" t="s">
        <v>113</v>
      </c>
    </row>
    <row r="20" spans="1:21" x14ac:dyDescent="0.2">
      <c r="A20">
        <v>117</v>
      </c>
      <c r="B20" s="4" t="s">
        <v>58</v>
      </c>
      <c r="C20">
        <v>403</v>
      </c>
      <c r="D20" s="1" t="s">
        <v>46</v>
      </c>
      <c r="F20">
        <v>18</v>
      </c>
      <c r="G20">
        <f t="shared" si="0"/>
        <v>118</v>
      </c>
      <c r="H20">
        <f t="shared" si="5"/>
        <v>2600</v>
      </c>
      <c r="I20" s="11" t="s">
        <v>134</v>
      </c>
      <c r="J20" s="10" t="str">
        <f t="shared" si="1"/>
        <v>1061,,,</v>
      </c>
      <c r="K20" s="1">
        <v>106</v>
      </c>
      <c r="L20" s="10">
        <f>COUNTIF(gameGuide!E:E,gameTask!K20)</f>
        <v>1</v>
      </c>
      <c r="M20" s="10">
        <f t="shared" si="2"/>
        <v>1061</v>
      </c>
      <c r="N20" s="10" t="str">
        <f>IF($L20&gt;=2,$K20*10+2,"")</f>
        <v/>
      </c>
      <c r="O20" s="10" t="str">
        <f t="shared" si="3"/>
        <v/>
      </c>
      <c r="P20" s="10" t="str">
        <f t="shared" si="4"/>
        <v/>
      </c>
      <c r="Q20" s="3">
        <v>116</v>
      </c>
      <c r="R20" s="3" t="s">
        <v>115</v>
      </c>
    </row>
    <row r="21" spans="1:21" x14ac:dyDescent="0.2">
      <c r="A21">
        <v>118</v>
      </c>
      <c r="B21" s="4" t="s">
        <v>56</v>
      </c>
      <c r="C21">
        <v>408</v>
      </c>
      <c r="D21" t="s">
        <v>48</v>
      </c>
      <c r="F21">
        <v>5</v>
      </c>
      <c r="G21">
        <f t="shared" si="0"/>
        <v>119</v>
      </c>
      <c r="H21">
        <f t="shared" si="5"/>
        <v>2750</v>
      </c>
      <c r="I21" s="11" t="s">
        <v>132</v>
      </c>
      <c r="J21" s="10" t="str">
        <f t="shared" si="1"/>
        <v>1101,1102,,</v>
      </c>
      <c r="K21" s="3">
        <v>110</v>
      </c>
      <c r="L21" s="10">
        <f>COUNTIF(gameGuide!E:E,gameTask!K21)</f>
        <v>2</v>
      </c>
      <c r="M21" s="10">
        <f t="shared" si="2"/>
        <v>1101</v>
      </c>
      <c r="N21" s="10">
        <f>IF($L21&gt;=2,$K21*10+2,"")</f>
        <v>1102</v>
      </c>
      <c r="O21" s="10" t="str">
        <f t="shared" si="3"/>
        <v/>
      </c>
      <c r="P21" s="10" t="str">
        <f t="shared" si="4"/>
        <v/>
      </c>
      <c r="Q21" s="3">
        <v>117</v>
      </c>
      <c r="R21" s="3" t="s">
        <v>119</v>
      </c>
    </row>
    <row r="22" spans="1:21" x14ac:dyDescent="0.2">
      <c r="A22">
        <v>119</v>
      </c>
      <c r="B22" s="4" t="s">
        <v>57</v>
      </c>
      <c r="C22">
        <v>406</v>
      </c>
      <c r="D22" t="s">
        <v>50</v>
      </c>
      <c r="F22">
        <v>8</v>
      </c>
      <c r="G22">
        <f t="shared" si="0"/>
        <v>120</v>
      </c>
      <c r="H22">
        <f t="shared" si="5"/>
        <v>2900</v>
      </c>
      <c r="I22" s="11" t="s">
        <v>136</v>
      </c>
      <c r="J22" s="10" t="str">
        <f t="shared" si="1"/>
        <v>1171,1172,,</v>
      </c>
      <c r="K22" s="3">
        <v>117</v>
      </c>
      <c r="L22" s="10">
        <f>COUNTIF(gameGuide!E:E,gameTask!K22)</f>
        <v>2</v>
      </c>
      <c r="M22" s="10">
        <f t="shared" si="2"/>
        <v>1171</v>
      </c>
      <c r="N22" s="10">
        <f>IF($L22&gt;=2,$K22*10+2,"")</f>
        <v>1172</v>
      </c>
      <c r="O22" s="10" t="str">
        <f t="shared" si="3"/>
        <v/>
      </c>
      <c r="P22" s="10" t="str">
        <f t="shared" si="4"/>
        <v/>
      </c>
      <c r="Q22" s="3">
        <v>118</v>
      </c>
      <c r="R22" s="3" t="s">
        <v>122</v>
      </c>
    </row>
    <row r="23" spans="1:21" x14ac:dyDescent="0.2">
      <c r="A23">
        <v>120</v>
      </c>
      <c r="B23" s="1" t="s">
        <v>53</v>
      </c>
      <c r="C23">
        <v>401</v>
      </c>
      <c r="D23" s="1" t="s">
        <v>47</v>
      </c>
      <c r="F23">
        <v>15</v>
      </c>
      <c r="G23">
        <v>-1</v>
      </c>
      <c r="H23">
        <f t="shared" si="5"/>
        <v>3050</v>
      </c>
      <c r="I23" s="11" t="s">
        <v>133</v>
      </c>
      <c r="J23" s="10" t="str">
        <f t="shared" si="1"/>
        <v>1041,,,</v>
      </c>
      <c r="K23" s="5">
        <v>104</v>
      </c>
      <c r="L23" s="10">
        <f>COUNTIF(gameGuide!E:E,gameTask!K23)</f>
        <v>1</v>
      </c>
      <c r="M23" s="10">
        <f t="shared" si="2"/>
        <v>1041</v>
      </c>
      <c r="N23" s="10" t="str">
        <f>IF($L23&gt;=2,$K23*10+2,"")</f>
        <v/>
      </c>
      <c r="O23" s="10" t="str">
        <f t="shared" si="3"/>
        <v/>
      </c>
      <c r="P23" s="10" t="str">
        <f t="shared" si="4"/>
        <v/>
      </c>
      <c r="Q23" s="3">
        <v>119</v>
      </c>
      <c r="R23" s="3" t="s">
        <v>124</v>
      </c>
    </row>
    <row r="24" spans="1:21" x14ac:dyDescent="0.2">
      <c r="J24" s="10"/>
      <c r="L24" s="10"/>
      <c r="M24" s="10"/>
      <c r="N24" s="10"/>
      <c r="O24" s="10"/>
      <c r="P24" s="10"/>
      <c r="Q24" s="3">
        <v>120</v>
      </c>
      <c r="R24" s="3" t="s">
        <v>126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164BD-4F47-8D4D-9FCD-E64BA0FDF780}">
  <dimension ref="A1:H40"/>
  <sheetViews>
    <sheetView tabSelected="1" topLeftCell="A13" zoomScale="107" workbookViewId="0">
      <selection activeCell="B21" sqref="B21"/>
    </sheetView>
  </sheetViews>
  <sheetFormatPr baseColWidth="10" defaultRowHeight="16" x14ac:dyDescent="0.2"/>
  <cols>
    <col min="2" max="2" width="135.6640625" customWidth="1"/>
    <col min="3" max="6" width="12.6640625" customWidth="1"/>
    <col min="7" max="7" width="8.1640625" customWidth="1"/>
  </cols>
  <sheetData>
    <row r="1" spans="1:8" s="1" customFormat="1" x14ac:dyDescent="0.2">
      <c r="A1" s="1" t="s">
        <v>0</v>
      </c>
      <c r="B1" s="1" t="s">
        <v>5</v>
      </c>
      <c r="C1" s="1" t="s">
        <v>45</v>
      </c>
    </row>
    <row r="2" spans="1:8" s="1" customFormat="1" x14ac:dyDescent="0.2">
      <c r="A2" s="1" t="s">
        <v>1</v>
      </c>
      <c r="B2" s="1" t="s">
        <v>2</v>
      </c>
      <c r="C2" s="1" t="s">
        <v>2</v>
      </c>
    </row>
    <row r="3" spans="1:8" s="2" customFormat="1" x14ac:dyDescent="0.2">
      <c r="A3" s="2" t="s">
        <v>0</v>
      </c>
      <c r="B3" s="2" t="s">
        <v>4</v>
      </c>
      <c r="C3" s="2" t="s">
        <v>44</v>
      </c>
    </row>
    <row r="4" spans="1:8" x14ac:dyDescent="0.2">
      <c r="A4" s="3">
        <v>1001</v>
      </c>
      <c r="B4" s="3" t="s">
        <v>70</v>
      </c>
      <c r="C4" t="str">
        <f>E4&amp;"-"&amp;F4</f>
        <v>100-1</v>
      </c>
      <c r="D4">
        <f>COUNTIF(gameTask!K:K,gameGuide!E4)</f>
        <v>0</v>
      </c>
      <c r="E4" t="str">
        <f>MID(A4,1,3)</f>
        <v>100</v>
      </c>
      <c r="F4" t="str">
        <f>RIGHT(A4,1)</f>
        <v>1</v>
      </c>
      <c r="G4">
        <v>101</v>
      </c>
      <c r="H4" t="s">
        <v>25</v>
      </c>
    </row>
    <row r="5" spans="1:8" x14ac:dyDescent="0.2">
      <c r="A5" s="3">
        <v>1011</v>
      </c>
      <c r="B5" s="12" t="s">
        <v>144</v>
      </c>
      <c r="C5" t="str">
        <f t="shared" ref="C5:C40" si="0">E5&amp;"-"&amp;F5</f>
        <v>101-1</v>
      </c>
      <c r="D5">
        <f>COUNTIF(gameTask!K:K,gameGuide!E5)</f>
        <v>1</v>
      </c>
      <c r="E5" t="str">
        <f t="shared" ref="E5:E40" si="1">MID(A5,1,3)</f>
        <v>101</v>
      </c>
      <c r="F5" t="str">
        <f t="shared" ref="F5:F40" si="2">RIGHT(A5,1)</f>
        <v>1</v>
      </c>
      <c r="G5">
        <v>102</v>
      </c>
      <c r="H5" t="s">
        <v>26</v>
      </c>
    </row>
    <row r="6" spans="1:8" x14ac:dyDescent="0.2">
      <c r="A6" s="3">
        <v>1012</v>
      </c>
      <c r="B6" s="12" t="s">
        <v>145</v>
      </c>
      <c r="C6" t="str">
        <f t="shared" si="0"/>
        <v>101-2</v>
      </c>
      <c r="D6">
        <f>COUNTIF(gameTask!K:K,gameGuide!E6)</f>
        <v>1</v>
      </c>
      <c r="E6" t="str">
        <f t="shared" si="1"/>
        <v>101</v>
      </c>
      <c r="F6" t="str">
        <f t="shared" si="2"/>
        <v>2</v>
      </c>
      <c r="G6">
        <v>103</v>
      </c>
      <c r="H6" s="1" t="s">
        <v>27</v>
      </c>
    </row>
    <row r="7" spans="1:8" x14ac:dyDescent="0.2">
      <c r="A7" s="3">
        <v>1021</v>
      </c>
      <c r="B7" s="13" t="s">
        <v>163</v>
      </c>
      <c r="C7" t="str">
        <f t="shared" si="0"/>
        <v>102-1</v>
      </c>
      <c r="D7">
        <f>COUNTIF(gameTask!K:K,gameGuide!E7)</f>
        <v>1</v>
      </c>
      <c r="E7" t="str">
        <f t="shared" si="1"/>
        <v>102</v>
      </c>
      <c r="F7" t="str">
        <f t="shared" si="2"/>
        <v>1</v>
      </c>
      <c r="G7">
        <v>104</v>
      </c>
      <c r="H7" t="s">
        <v>28</v>
      </c>
    </row>
    <row r="8" spans="1:8" x14ac:dyDescent="0.2">
      <c r="A8" s="3">
        <v>1022</v>
      </c>
      <c r="B8" s="12" t="s">
        <v>77</v>
      </c>
      <c r="C8" t="str">
        <f t="shared" si="0"/>
        <v>102-2</v>
      </c>
      <c r="D8">
        <f>COUNTIF(gameTask!K:K,gameGuide!E8)</f>
        <v>1</v>
      </c>
      <c r="E8" t="str">
        <f t="shared" si="1"/>
        <v>102</v>
      </c>
      <c r="F8" t="str">
        <f t="shared" si="2"/>
        <v>2</v>
      </c>
      <c r="G8">
        <v>105</v>
      </c>
      <c r="H8" s="4" t="s">
        <v>39</v>
      </c>
    </row>
    <row r="9" spans="1:8" x14ac:dyDescent="0.2">
      <c r="A9" s="3">
        <v>1023</v>
      </c>
      <c r="B9" s="12" t="s">
        <v>78</v>
      </c>
      <c r="C9" t="str">
        <f t="shared" si="0"/>
        <v>102-3</v>
      </c>
      <c r="D9">
        <f>COUNTIF(gameTask!K:K,gameGuide!E9)</f>
        <v>1</v>
      </c>
      <c r="E9" t="str">
        <f t="shared" si="1"/>
        <v>102</v>
      </c>
      <c r="F9" t="str">
        <f t="shared" si="2"/>
        <v>3</v>
      </c>
      <c r="G9">
        <v>106</v>
      </c>
      <c r="H9" s="4" t="s">
        <v>33</v>
      </c>
    </row>
    <row r="10" spans="1:8" x14ac:dyDescent="0.2">
      <c r="A10" s="3">
        <v>1024</v>
      </c>
      <c r="B10" s="12" t="s">
        <v>79</v>
      </c>
      <c r="C10" t="str">
        <f t="shared" si="0"/>
        <v>102-4</v>
      </c>
      <c r="D10">
        <f>COUNTIF(gameTask!K:K,gameGuide!E10)</f>
        <v>1</v>
      </c>
      <c r="E10" t="str">
        <f t="shared" si="1"/>
        <v>102</v>
      </c>
      <c r="F10" t="str">
        <f t="shared" si="2"/>
        <v>4</v>
      </c>
      <c r="G10">
        <v>107</v>
      </c>
      <c r="H10" t="s">
        <v>29</v>
      </c>
    </row>
    <row r="11" spans="1:8" x14ac:dyDescent="0.2">
      <c r="A11" s="3">
        <v>1031</v>
      </c>
      <c r="B11" s="12" t="s">
        <v>161</v>
      </c>
      <c r="C11" t="str">
        <f t="shared" si="0"/>
        <v>103-1</v>
      </c>
      <c r="D11">
        <f>COUNTIF(gameTask!K:K,gameGuide!E11)</f>
        <v>1</v>
      </c>
      <c r="E11" t="str">
        <f t="shared" si="1"/>
        <v>103</v>
      </c>
      <c r="F11" t="str">
        <f t="shared" si="2"/>
        <v>1</v>
      </c>
      <c r="G11">
        <v>108</v>
      </c>
      <c r="H11" s="4" t="s">
        <v>30</v>
      </c>
    </row>
    <row r="12" spans="1:8" x14ac:dyDescent="0.2">
      <c r="A12" s="3">
        <v>1032</v>
      </c>
      <c r="B12" s="12" t="s">
        <v>146</v>
      </c>
      <c r="C12" t="str">
        <f t="shared" si="0"/>
        <v>103-2</v>
      </c>
      <c r="D12">
        <f>COUNTIF(gameTask!K:K,gameGuide!E12)</f>
        <v>1</v>
      </c>
      <c r="E12" t="str">
        <f t="shared" si="1"/>
        <v>103</v>
      </c>
      <c r="F12" t="str">
        <f t="shared" si="2"/>
        <v>2</v>
      </c>
      <c r="G12">
        <v>109</v>
      </c>
      <c r="H12" s="4" t="s">
        <v>32</v>
      </c>
    </row>
    <row r="13" spans="1:8" x14ac:dyDescent="0.2">
      <c r="A13" s="3">
        <v>1041</v>
      </c>
      <c r="B13" s="12" t="s">
        <v>147</v>
      </c>
      <c r="C13" t="str">
        <f t="shared" si="0"/>
        <v>104-1</v>
      </c>
      <c r="D13">
        <f>COUNTIF(gameTask!K:K,gameGuide!E13)</f>
        <v>3</v>
      </c>
      <c r="E13" t="str">
        <f t="shared" si="1"/>
        <v>104</v>
      </c>
      <c r="F13" t="str">
        <f t="shared" si="2"/>
        <v>1</v>
      </c>
      <c r="G13">
        <v>110</v>
      </c>
      <c r="H13" s="4" t="s">
        <v>31</v>
      </c>
    </row>
    <row r="14" spans="1:8" x14ac:dyDescent="0.2">
      <c r="A14" s="3">
        <v>1051</v>
      </c>
      <c r="B14" s="13" t="s">
        <v>162</v>
      </c>
      <c r="C14" t="str">
        <f t="shared" si="0"/>
        <v>105-1</v>
      </c>
      <c r="D14">
        <f>COUNTIF(gameTask!K:K,gameGuide!E14)</f>
        <v>1</v>
      </c>
      <c r="E14" t="str">
        <f t="shared" si="1"/>
        <v>105</v>
      </c>
      <c r="F14" t="str">
        <f t="shared" si="2"/>
        <v>1</v>
      </c>
      <c r="G14">
        <v>111</v>
      </c>
      <c r="H14" s="4" t="s">
        <v>34</v>
      </c>
    </row>
    <row r="15" spans="1:8" x14ac:dyDescent="0.2">
      <c r="A15" s="3">
        <v>1061</v>
      </c>
      <c r="B15" s="13" t="s">
        <v>148</v>
      </c>
      <c r="C15" t="str">
        <f t="shared" si="0"/>
        <v>106-1</v>
      </c>
      <c r="D15">
        <f>COUNTIF(gameTask!K:K,gameGuide!E15)</f>
        <v>2</v>
      </c>
      <c r="E15" t="str">
        <f t="shared" si="1"/>
        <v>106</v>
      </c>
      <c r="F15" t="str">
        <f t="shared" si="2"/>
        <v>1</v>
      </c>
      <c r="G15">
        <v>112</v>
      </c>
      <c r="H15" s="4" t="s">
        <v>35</v>
      </c>
    </row>
    <row r="16" spans="1:8" x14ac:dyDescent="0.2">
      <c r="A16" s="3">
        <v>1071</v>
      </c>
      <c r="B16" s="13" t="s">
        <v>149</v>
      </c>
      <c r="C16" t="str">
        <f t="shared" si="0"/>
        <v>107-1</v>
      </c>
      <c r="D16">
        <f>COUNTIF(gameTask!K:K,gameGuide!E16)</f>
        <v>1</v>
      </c>
      <c r="E16" t="str">
        <f t="shared" si="1"/>
        <v>107</v>
      </c>
      <c r="F16" t="str">
        <f t="shared" si="2"/>
        <v>1</v>
      </c>
      <c r="G16">
        <v>113</v>
      </c>
      <c r="H16" s="4" t="s">
        <v>38</v>
      </c>
    </row>
    <row r="17" spans="1:8" x14ac:dyDescent="0.2">
      <c r="A17" s="3">
        <v>1072</v>
      </c>
      <c r="B17" s="12" t="s">
        <v>150</v>
      </c>
      <c r="C17" t="str">
        <f t="shared" si="0"/>
        <v>107-2</v>
      </c>
      <c r="D17">
        <f>COUNTIF(gameTask!K:K,gameGuide!E17)</f>
        <v>1</v>
      </c>
      <c r="E17" t="str">
        <f t="shared" si="1"/>
        <v>107</v>
      </c>
      <c r="F17" t="str">
        <f t="shared" si="2"/>
        <v>2</v>
      </c>
      <c r="G17">
        <v>114</v>
      </c>
      <c r="H17" s="4" t="s">
        <v>36</v>
      </c>
    </row>
    <row r="18" spans="1:8" x14ac:dyDescent="0.2">
      <c r="A18" s="3">
        <v>1073</v>
      </c>
      <c r="B18" s="13" t="s">
        <v>151</v>
      </c>
      <c r="C18" t="str">
        <f t="shared" si="0"/>
        <v>107-3</v>
      </c>
      <c r="D18">
        <f>COUNTIF(gameTask!K:K,gameGuide!E18)</f>
        <v>1</v>
      </c>
      <c r="E18" t="str">
        <f t="shared" si="1"/>
        <v>107</v>
      </c>
      <c r="F18" t="str">
        <f t="shared" si="2"/>
        <v>3</v>
      </c>
      <c r="G18">
        <v>115</v>
      </c>
      <c r="H18" s="4" t="s">
        <v>37</v>
      </c>
    </row>
    <row r="19" spans="1:8" x14ac:dyDescent="0.2">
      <c r="A19" s="3">
        <v>1081</v>
      </c>
      <c r="B19" s="8" t="s">
        <v>94</v>
      </c>
      <c r="C19" t="str">
        <f t="shared" si="0"/>
        <v>108-1</v>
      </c>
      <c r="D19">
        <f>COUNTIF(gameTask!K:K,gameGuide!E19)</f>
        <v>0</v>
      </c>
      <c r="E19" t="str">
        <f t="shared" si="1"/>
        <v>108</v>
      </c>
      <c r="F19" t="str">
        <f t="shared" si="2"/>
        <v>1</v>
      </c>
    </row>
    <row r="20" spans="1:8" x14ac:dyDescent="0.2">
      <c r="A20" s="3">
        <v>1082</v>
      </c>
      <c r="B20" s="8" t="s">
        <v>95</v>
      </c>
      <c r="C20" t="str">
        <f t="shared" si="0"/>
        <v>108-2</v>
      </c>
      <c r="D20">
        <f>COUNTIF(gameTask!K:K,gameGuide!E20)</f>
        <v>0</v>
      </c>
      <c r="E20" t="str">
        <f t="shared" si="1"/>
        <v>108</v>
      </c>
      <c r="F20" t="str">
        <f t="shared" si="2"/>
        <v>2</v>
      </c>
    </row>
    <row r="21" spans="1:8" x14ac:dyDescent="0.2">
      <c r="A21" s="3">
        <v>1083</v>
      </c>
      <c r="B21" s="3" t="s">
        <v>96</v>
      </c>
      <c r="C21" t="str">
        <f t="shared" si="0"/>
        <v>108-3</v>
      </c>
      <c r="D21">
        <f>COUNTIF(gameTask!K:K,gameGuide!E21)</f>
        <v>0</v>
      </c>
      <c r="E21" t="str">
        <f t="shared" si="1"/>
        <v>108</v>
      </c>
      <c r="F21" t="str">
        <f t="shared" si="2"/>
        <v>3</v>
      </c>
    </row>
    <row r="22" spans="1:8" x14ac:dyDescent="0.2">
      <c r="A22" s="3">
        <v>1091</v>
      </c>
      <c r="B22" s="8" t="s">
        <v>128</v>
      </c>
      <c r="C22" t="str">
        <f t="shared" si="0"/>
        <v>109-1</v>
      </c>
      <c r="D22">
        <f>COUNTIF(gameTask!K:K,gameGuide!E22)</f>
        <v>0</v>
      </c>
      <c r="E22" t="str">
        <f t="shared" si="1"/>
        <v>109</v>
      </c>
      <c r="F22" t="str">
        <f t="shared" si="2"/>
        <v>1</v>
      </c>
    </row>
    <row r="23" spans="1:8" x14ac:dyDescent="0.2">
      <c r="A23" s="3">
        <v>1101</v>
      </c>
      <c r="B23" s="12" t="s">
        <v>152</v>
      </c>
      <c r="C23" t="str">
        <f t="shared" si="0"/>
        <v>110-1</v>
      </c>
      <c r="D23">
        <f>COUNTIF(gameTask!K:K,gameGuide!E23)</f>
        <v>3</v>
      </c>
      <c r="E23" t="str">
        <f t="shared" si="1"/>
        <v>110</v>
      </c>
      <c r="F23" t="str">
        <f t="shared" si="2"/>
        <v>1</v>
      </c>
    </row>
    <row r="24" spans="1:8" x14ac:dyDescent="0.2">
      <c r="A24" s="3">
        <v>1102</v>
      </c>
      <c r="B24" s="12" t="s">
        <v>153</v>
      </c>
      <c r="C24" t="str">
        <f t="shared" si="0"/>
        <v>110-2</v>
      </c>
      <c r="D24">
        <f>COUNTIF(gameTask!K:K,gameGuide!E24)</f>
        <v>3</v>
      </c>
      <c r="E24" t="str">
        <f t="shared" si="1"/>
        <v>110</v>
      </c>
      <c r="F24" t="str">
        <f t="shared" si="2"/>
        <v>2</v>
      </c>
    </row>
    <row r="25" spans="1:8" x14ac:dyDescent="0.2">
      <c r="A25" s="3">
        <v>1111</v>
      </c>
      <c r="B25" s="3" t="s">
        <v>103</v>
      </c>
      <c r="C25" t="str">
        <f t="shared" si="0"/>
        <v>111-1</v>
      </c>
      <c r="D25">
        <f>COUNTIF(gameTask!K:K,gameGuide!E25)</f>
        <v>0</v>
      </c>
      <c r="E25" t="str">
        <f t="shared" si="1"/>
        <v>111</v>
      </c>
      <c r="F25" t="str">
        <f t="shared" si="2"/>
        <v>1</v>
      </c>
    </row>
    <row r="26" spans="1:8" x14ac:dyDescent="0.2">
      <c r="A26" s="3">
        <v>1121</v>
      </c>
      <c r="B26" s="12" t="s">
        <v>154</v>
      </c>
      <c r="C26" t="str">
        <f t="shared" si="0"/>
        <v>112-1</v>
      </c>
      <c r="D26">
        <f>COUNTIF(gameTask!K:K,gameGuide!E26)</f>
        <v>1</v>
      </c>
      <c r="E26" t="str">
        <f t="shared" si="1"/>
        <v>112</v>
      </c>
      <c r="F26" t="str">
        <f t="shared" si="2"/>
        <v>1</v>
      </c>
    </row>
    <row r="27" spans="1:8" x14ac:dyDescent="0.2">
      <c r="A27" s="3">
        <v>1122</v>
      </c>
      <c r="B27" s="13" t="s">
        <v>155</v>
      </c>
      <c r="C27" t="str">
        <f t="shared" si="0"/>
        <v>112-2</v>
      </c>
      <c r="D27">
        <f>COUNTIF(gameTask!K:K,gameGuide!E27)</f>
        <v>1</v>
      </c>
      <c r="E27" t="str">
        <f t="shared" si="1"/>
        <v>112</v>
      </c>
      <c r="F27" t="str">
        <f t="shared" si="2"/>
        <v>2</v>
      </c>
    </row>
    <row r="28" spans="1:8" x14ac:dyDescent="0.2">
      <c r="A28" s="3">
        <v>1131</v>
      </c>
      <c r="B28" s="12" t="s">
        <v>156</v>
      </c>
      <c r="C28" t="str">
        <f t="shared" si="0"/>
        <v>113-1</v>
      </c>
      <c r="D28">
        <f>COUNTIF(gameTask!K:K,gameGuide!E28)</f>
        <v>1</v>
      </c>
      <c r="E28" t="str">
        <f t="shared" si="1"/>
        <v>113</v>
      </c>
      <c r="F28" t="str">
        <f t="shared" si="2"/>
        <v>1</v>
      </c>
    </row>
    <row r="29" spans="1:8" x14ac:dyDescent="0.2">
      <c r="A29" s="3">
        <v>1132</v>
      </c>
      <c r="B29" s="13" t="s">
        <v>157</v>
      </c>
      <c r="C29" t="str">
        <f t="shared" si="0"/>
        <v>113-2</v>
      </c>
      <c r="D29">
        <f>COUNTIF(gameTask!K:K,gameGuide!E29)</f>
        <v>1</v>
      </c>
      <c r="E29" t="str">
        <f t="shared" si="1"/>
        <v>113</v>
      </c>
      <c r="F29" t="str">
        <f t="shared" si="2"/>
        <v>2</v>
      </c>
    </row>
    <row r="30" spans="1:8" x14ac:dyDescent="0.2">
      <c r="A30" s="3">
        <v>1141</v>
      </c>
      <c r="B30" s="12" t="s">
        <v>111</v>
      </c>
      <c r="C30" t="str">
        <f t="shared" si="0"/>
        <v>114-1</v>
      </c>
      <c r="D30">
        <f>COUNTIF(gameTask!K:K,gameGuide!E30)</f>
        <v>2</v>
      </c>
      <c r="E30" t="str">
        <f t="shared" si="1"/>
        <v>114</v>
      </c>
      <c r="F30" t="str">
        <f t="shared" si="2"/>
        <v>1</v>
      </c>
    </row>
    <row r="31" spans="1:8" x14ac:dyDescent="0.2">
      <c r="A31" s="3">
        <v>1142</v>
      </c>
      <c r="B31" s="12" t="s">
        <v>143</v>
      </c>
      <c r="C31" t="str">
        <f t="shared" si="0"/>
        <v>114-2</v>
      </c>
      <c r="D31">
        <f>COUNTIF(gameTask!K:K,gameGuide!E31)</f>
        <v>2</v>
      </c>
      <c r="E31" t="str">
        <f t="shared" si="1"/>
        <v>114</v>
      </c>
      <c r="F31" t="str">
        <f t="shared" si="2"/>
        <v>2</v>
      </c>
    </row>
    <row r="32" spans="1:8" x14ac:dyDescent="0.2">
      <c r="A32" s="3">
        <v>1151</v>
      </c>
      <c r="B32" s="8" t="s">
        <v>128</v>
      </c>
      <c r="C32" t="str">
        <f t="shared" si="0"/>
        <v>115-1</v>
      </c>
      <c r="D32">
        <f>COUNTIF(gameTask!K:K,gameGuide!E32)</f>
        <v>0</v>
      </c>
      <c r="E32" t="str">
        <f t="shared" si="1"/>
        <v>115</v>
      </c>
      <c r="F32" t="str">
        <f t="shared" si="2"/>
        <v>1</v>
      </c>
    </row>
    <row r="33" spans="1:6" x14ac:dyDescent="0.2">
      <c r="A33" s="3">
        <v>1161</v>
      </c>
      <c r="B33" s="12" t="s">
        <v>158</v>
      </c>
      <c r="C33" t="str">
        <f t="shared" si="0"/>
        <v>116-1</v>
      </c>
      <c r="D33">
        <f>COUNTIF(gameTask!K:K,gameGuide!E33)</f>
        <v>1</v>
      </c>
      <c r="E33" t="str">
        <f t="shared" si="1"/>
        <v>116</v>
      </c>
      <c r="F33" t="str">
        <f t="shared" si="2"/>
        <v>1</v>
      </c>
    </row>
    <row r="34" spans="1:6" x14ac:dyDescent="0.2">
      <c r="A34" s="3">
        <v>1162</v>
      </c>
      <c r="B34" s="12" t="s">
        <v>159</v>
      </c>
      <c r="C34" t="str">
        <f t="shared" si="0"/>
        <v>116-2</v>
      </c>
      <c r="D34">
        <f>COUNTIF(gameTask!K:K,gameGuide!E34)</f>
        <v>1</v>
      </c>
      <c r="E34" t="str">
        <f t="shared" si="1"/>
        <v>116</v>
      </c>
      <c r="F34" t="str">
        <f t="shared" si="2"/>
        <v>2</v>
      </c>
    </row>
    <row r="35" spans="1:6" x14ac:dyDescent="0.2">
      <c r="A35" s="3">
        <v>1163</v>
      </c>
      <c r="B35" s="13" t="s">
        <v>160</v>
      </c>
      <c r="C35" t="str">
        <f t="shared" si="0"/>
        <v>116-3</v>
      </c>
      <c r="D35">
        <f>COUNTIF(gameTask!K:K,gameGuide!E35)</f>
        <v>1</v>
      </c>
      <c r="E35" t="str">
        <f t="shared" si="1"/>
        <v>116</v>
      </c>
      <c r="F35" t="str">
        <f t="shared" si="2"/>
        <v>3</v>
      </c>
    </row>
    <row r="36" spans="1:6" x14ac:dyDescent="0.2">
      <c r="A36" s="3">
        <v>1171</v>
      </c>
      <c r="B36" s="12" t="s">
        <v>142</v>
      </c>
      <c r="C36" t="str">
        <f t="shared" si="0"/>
        <v>117-1</v>
      </c>
      <c r="D36">
        <f>COUNTIF(gameTask!K:K,gameGuide!E36)</f>
        <v>2</v>
      </c>
      <c r="E36" t="str">
        <f t="shared" si="1"/>
        <v>117</v>
      </c>
      <c r="F36" t="str">
        <f t="shared" si="2"/>
        <v>1</v>
      </c>
    </row>
    <row r="37" spans="1:6" x14ac:dyDescent="0.2">
      <c r="A37" s="3">
        <v>1172</v>
      </c>
      <c r="B37" s="12" t="s">
        <v>121</v>
      </c>
      <c r="C37" t="str">
        <f t="shared" si="0"/>
        <v>117-2</v>
      </c>
      <c r="D37">
        <f>COUNTIF(gameTask!K:K,gameGuide!E37)</f>
        <v>2</v>
      </c>
      <c r="E37" t="str">
        <f t="shared" si="1"/>
        <v>117</v>
      </c>
      <c r="F37" t="str">
        <f t="shared" si="2"/>
        <v>2</v>
      </c>
    </row>
    <row r="38" spans="1:6" x14ac:dyDescent="0.2">
      <c r="A38" s="3">
        <v>1181</v>
      </c>
      <c r="B38" s="3" t="s">
        <v>123</v>
      </c>
      <c r="C38" t="str">
        <f t="shared" si="0"/>
        <v>118-1</v>
      </c>
      <c r="D38">
        <f>COUNTIF(gameTask!K:K,gameGuide!E38)</f>
        <v>0</v>
      </c>
      <c r="E38" t="str">
        <f t="shared" si="1"/>
        <v>118</v>
      </c>
      <c r="F38" t="str">
        <f t="shared" si="2"/>
        <v>1</v>
      </c>
    </row>
    <row r="39" spans="1:6" x14ac:dyDescent="0.2">
      <c r="A39" s="3">
        <v>1191</v>
      </c>
      <c r="B39" s="3" t="s">
        <v>125</v>
      </c>
      <c r="C39" t="str">
        <f t="shared" si="0"/>
        <v>119-1</v>
      </c>
      <c r="D39">
        <f>COUNTIF(gameTask!K:K,gameGuide!E39)</f>
        <v>0</v>
      </c>
      <c r="E39" t="str">
        <f t="shared" si="1"/>
        <v>119</v>
      </c>
      <c r="F39" t="str">
        <f t="shared" si="2"/>
        <v>1</v>
      </c>
    </row>
    <row r="40" spans="1:6" x14ac:dyDescent="0.2">
      <c r="A40" s="3">
        <v>1201</v>
      </c>
      <c r="B40" s="3" t="s">
        <v>127</v>
      </c>
      <c r="C40" t="str">
        <f t="shared" si="0"/>
        <v>120-1</v>
      </c>
      <c r="D40">
        <f>COUNTIF(gameTask!K:K,gameGuide!E40)</f>
        <v>0</v>
      </c>
      <c r="E40" t="str">
        <f t="shared" si="1"/>
        <v>120</v>
      </c>
      <c r="F40" t="str">
        <f t="shared" si="2"/>
        <v>1</v>
      </c>
    </row>
  </sheetData>
  <autoFilter ref="A3:H40" xr:uid="{C16164BD-4F47-8D4D-9FCD-E64BA0FDF78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6803-198D-8644-B8EA-F3CA89C8EDED}">
  <dimension ref="A1:AA1003"/>
  <sheetViews>
    <sheetView zoomScale="125" workbookViewId="0">
      <selection activeCell="B5" sqref="B5"/>
    </sheetView>
  </sheetViews>
  <sheetFormatPr baseColWidth="10" defaultRowHeight="16" x14ac:dyDescent="0.2"/>
  <cols>
    <col min="2" max="2" width="40.83203125" bestFit="1" customWidth="1"/>
    <col min="3" max="3" width="30.1640625" customWidth="1"/>
  </cols>
  <sheetData>
    <row r="1" spans="1:27" s="1" customFormat="1" x14ac:dyDescent="0.2">
      <c r="A1" s="9" t="s">
        <v>63</v>
      </c>
      <c r="B1" s="9" t="s">
        <v>64</v>
      </c>
      <c r="C1" s="9" t="s">
        <v>65</v>
      </c>
      <c r="D1" s="9" t="s">
        <v>66</v>
      </c>
      <c r="E1" s="9" t="s">
        <v>67</v>
      </c>
      <c r="F1" s="9" t="s">
        <v>68</v>
      </c>
      <c r="G1" s="9"/>
      <c r="H1" s="9"/>
      <c r="I1" s="9"/>
      <c r="J1" s="9"/>
      <c r="K1" s="9" t="s">
        <v>0</v>
      </c>
      <c r="L1" s="9"/>
      <c r="M1" s="9"/>
      <c r="N1" s="9"/>
      <c r="O1" s="9"/>
      <c r="P1" s="9"/>
      <c r="Q1" s="9"/>
      <c r="R1" s="9"/>
      <c r="S1" s="9"/>
      <c r="T1" s="9"/>
      <c r="U1" s="9"/>
      <c r="V1" s="9"/>
      <c r="W1" s="9"/>
      <c r="X1" s="9"/>
      <c r="Y1" s="9"/>
      <c r="Z1" s="9"/>
      <c r="AA1" s="9"/>
    </row>
    <row r="2" spans="1:27" x14ac:dyDescent="0.2">
      <c r="A2" s="3">
        <v>100</v>
      </c>
      <c r="B2" s="3" t="s">
        <v>69</v>
      </c>
      <c r="C2" s="3" t="s">
        <v>70</v>
      </c>
      <c r="D2" s="3" t="s">
        <v>71</v>
      </c>
      <c r="E2" s="3" t="s">
        <v>71</v>
      </c>
      <c r="F2" s="3" t="s">
        <v>71</v>
      </c>
      <c r="G2" s="3">
        <f>IF(C2="/",0,1)</f>
        <v>1</v>
      </c>
      <c r="H2" s="3">
        <f t="shared" ref="H2:J2" si="0">IF(D2="/",0,1)</f>
        <v>0</v>
      </c>
      <c r="I2" s="3">
        <f t="shared" si="0"/>
        <v>0</v>
      </c>
      <c r="J2" s="3">
        <f t="shared" si="0"/>
        <v>0</v>
      </c>
      <c r="K2" s="3">
        <f>IF(G2=1,$A2*10+SUM($G2:G2),"")</f>
        <v>1001</v>
      </c>
      <c r="L2" s="3" t="str">
        <f>IF(H2=1,$A2*10+SUM($G2:H2),"")</f>
        <v/>
      </c>
      <c r="M2" s="3" t="str">
        <f>IF(I2=1,$A2*10+SUM($G2:I2),"")</f>
        <v/>
      </c>
      <c r="N2" s="3" t="str">
        <f>IF(J2=1,$A2*10+SUM($G2:J2),"")</f>
        <v/>
      </c>
      <c r="O2" s="3">
        <v>1001</v>
      </c>
      <c r="P2" s="3" t="s">
        <v>70</v>
      </c>
      <c r="Q2" s="3"/>
      <c r="R2" s="3"/>
      <c r="S2" s="3"/>
      <c r="T2" s="3"/>
      <c r="U2" s="3"/>
      <c r="V2" s="3"/>
      <c r="W2" s="3"/>
      <c r="X2" s="3"/>
      <c r="Y2" s="3"/>
      <c r="Z2" s="3"/>
      <c r="AA2" s="3"/>
    </row>
    <row r="3" spans="1:27" x14ac:dyDescent="0.2">
      <c r="A3" s="3">
        <v>101</v>
      </c>
      <c r="B3" s="3" t="s">
        <v>72</v>
      </c>
      <c r="C3" s="3" t="s">
        <v>73</v>
      </c>
      <c r="D3" s="3" t="s">
        <v>74</v>
      </c>
      <c r="E3" s="3" t="s">
        <v>71</v>
      </c>
      <c r="F3" s="3" t="s">
        <v>71</v>
      </c>
      <c r="G3" s="3">
        <f t="shared" ref="G3:G22" si="1">IF(C3="/",0,1)</f>
        <v>1</v>
      </c>
      <c r="H3" s="3">
        <f t="shared" ref="H3:H22" si="2">IF(D3="/",0,1)</f>
        <v>1</v>
      </c>
      <c r="I3" s="3">
        <f t="shared" ref="I3:I22" si="3">IF(E3="/",0,1)</f>
        <v>0</v>
      </c>
      <c r="J3" s="3">
        <f t="shared" ref="J3:J22" si="4">IF(F3="/",0,1)</f>
        <v>0</v>
      </c>
      <c r="K3" s="3">
        <f>IF(G3=1,$A3*10+SUM($G3:G3),"")</f>
        <v>1011</v>
      </c>
      <c r="L3" s="3">
        <f>IF(H3=1,$A3*10+SUM($G3:H3),"")</f>
        <v>1012</v>
      </c>
      <c r="M3" s="3" t="str">
        <f>IF(I3=1,$A3*10+SUM($G3:I3),"")</f>
        <v/>
      </c>
      <c r="N3" s="3" t="str">
        <f>IF(J3=1,$A3*10+SUM($G3:J3),"")</f>
        <v/>
      </c>
      <c r="O3" s="3">
        <v>1011</v>
      </c>
      <c r="P3" s="3" t="s">
        <v>73</v>
      </c>
      <c r="Q3" s="3"/>
      <c r="R3" s="3"/>
      <c r="S3" s="3"/>
      <c r="T3" s="3"/>
      <c r="U3" s="3"/>
      <c r="V3" s="3"/>
      <c r="W3" s="3"/>
      <c r="X3" s="3"/>
      <c r="Y3" s="3"/>
      <c r="Z3" s="3"/>
      <c r="AA3" s="3"/>
    </row>
    <row r="4" spans="1:27" x14ac:dyDescent="0.2">
      <c r="A4" s="3">
        <v>102</v>
      </c>
      <c r="B4" s="3" t="s">
        <v>75</v>
      </c>
      <c r="C4" s="8" t="s">
        <v>76</v>
      </c>
      <c r="D4" s="3" t="s">
        <v>77</v>
      </c>
      <c r="E4" s="3" t="s">
        <v>78</v>
      </c>
      <c r="F4" s="3" t="s">
        <v>79</v>
      </c>
      <c r="G4" s="3">
        <f t="shared" si="1"/>
        <v>1</v>
      </c>
      <c r="H4" s="3">
        <f t="shared" si="2"/>
        <v>1</v>
      </c>
      <c r="I4" s="3">
        <f t="shared" si="3"/>
        <v>1</v>
      </c>
      <c r="J4" s="3">
        <f t="shared" si="4"/>
        <v>1</v>
      </c>
      <c r="K4" s="3">
        <f>IF(G4=1,$A4*10+SUM($G4:G4),"")</f>
        <v>1021</v>
      </c>
      <c r="L4" s="3">
        <f>IF(H4=1,$A4*10+SUM($G4:H4),"")</f>
        <v>1022</v>
      </c>
      <c r="M4" s="3">
        <f>IF(I4=1,$A4*10+SUM($G4:I4),"")</f>
        <v>1023</v>
      </c>
      <c r="N4" s="3">
        <f>IF(J4=1,$A4*10+SUM($G4:J4),"")</f>
        <v>1024</v>
      </c>
      <c r="O4" s="3">
        <v>1012</v>
      </c>
      <c r="P4" s="3" t="s">
        <v>74</v>
      </c>
      <c r="Q4" s="3"/>
      <c r="R4" s="3"/>
      <c r="S4" s="3"/>
      <c r="T4" s="3"/>
      <c r="U4" s="3"/>
      <c r="V4" s="3"/>
      <c r="W4" s="3"/>
      <c r="X4" s="3"/>
      <c r="Y4" s="3"/>
      <c r="Z4" s="3"/>
      <c r="AA4" s="3"/>
    </row>
    <row r="5" spans="1:27" x14ac:dyDescent="0.2">
      <c r="A5" s="3">
        <v>103</v>
      </c>
      <c r="B5" s="3" t="s">
        <v>80</v>
      </c>
      <c r="C5" s="3" t="s">
        <v>81</v>
      </c>
      <c r="D5" s="3" t="s">
        <v>82</v>
      </c>
      <c r="E5" s="3" t="s">
        <v>71</v>
      </c>
      <c r="F5" s="3" t="s">
        <v>71</v>
      </c>
      <c r="G5" s="3">
        <f t="shared" si="1"/>
        <v>1</v>
      </c>
      <c r="H5" s="3">
        <f t="shared" si="2"/>
        <v>1</v>
      </c>
      <c r="I5" s="3">
        <f t="shared" si="3"/>
        <v>0</v>
      </c>
      <c r="J5" s="3">
        <f t="shared" si="4"/>
        <v>0</v>
      </c>
      <c r="K5" s="3">
        <f>IF(G5=1,$A5*10+SUM($G5:G5),"")</f>
        <v>1031</v>
      </c>
      <c r="L5" s="3">
        <f>IF(H5=1,$A5*10+SUM($G5:H5),"")</f>
        <v>1032</v>
      </c>
      <c r="M5" s="3" t="str">
        <f>IF(I5=1,$A5*10+SUM($G5:I5),"")</f>
        <v/>
      </c>
      <c r="N5" s="3" t="str">
        <f>IF(J5=1,$A5*10+SUM($G5:J5),"")</f>
        <v/>
      </c>
      <c r="O5" s="3">
        <v>1021</v>
      </c>
      <c r="P5" s="8" t="s">
        <v>76</v>
      </c>
      <c r="T5" s="3"/>
      <c r="U5" s="3"/>
      <c r="V5" s="3"/>
      <c r="W5" s="3"/>
      <c r="X5" s="3"/>
      <c r="Y5" s="3"/>
      <c r="Z5" s="3"/>
      <c r="AA5" s="3"/>
    </row>
    <row r="6" spans="1:27" x14ac:dyDescent="0.2">
      <c r="A6" s="3">
        <v>104</v>
      </c>
      <c r="B6" s="3" t="s">
        <v>83</v>
      </c>
      <c r="C6" s="3" t="s">
        <v>84</v>
      </c>
      <c r="D6" s="3" t="s">
        <v>71</v>
      </c>
      <c r="E6" s="3" t="s">
        <v>71</v>
      </c>
      <c r="F6" s="3" t="s">
        <v>71</v>
      </c>
      <c r="G6" s="3">
        <f t="shared" si="1"/>
        <v>1</v>
      </c>
      <c r="H6" s="3">
        <f t="shared" si="2"/>
        <v>0</v>
      </c>
      <c r="I6" s="3">
        <f t="shared" si="3"/>
        <v>0</v>
      </c>
      <c r="J6" s="3">
        <f t="shared" si="4"/>
        <v>0</v>
      </c>
      <c r="K6" s="3">
        <f>IF(G6=1,$A6*10+SUM($G6:G6),"")</f>
        <v>1041</v>
      </c>
      <c r="L6" s="3" t="str">
        <f>IF(H6=1,$A6*10+SUM($G6:H6),"")</f>
        <v/>
      </c>
      <c r="M6" s="3" t="str">
        <f>IF(I6=1,$A6*10+SUM($G6:I6),"")</f>
        <v/>
      </c>
      <c r="N6" s="3" t="str">
        <f>IF(J6=1,$A6*10+SUM($G6:J6),"")</f>
        <v/>
      </c>
      <c r="O6" s="3">
        <v>1022</v>
      </c>
      <c r="P6" s="3" t="s">
        <v>77</v>
      </c>
      <c r="Q6" s="3"/>
      <c r="R6" s="3"/>
      <c r="S6" s="3"/>
      <c r="T6" s="3"/>
      <c r="U6" s="3"/>
      <c r="V6" s="3"/>
      <c r="W6" s="3"/>
      <c r="X6" s="3"/>
      <c r="Y6" s="3"/>
      <c r="Z6" s="3"/>
      <c r="AA6" s="3"/>
    </row>
    <row r="7" spans="1:27" x14ac:dyDescent="0.2">
      <c r="A7" s="3">
        <v>105</v>
      </c>
      <c r="B7" s="3" t="s">
        <v>85</v>
      </c>
      <c r="C7" s="8" t="s">
        <v>86</v>
      </c>
      <c r="D7" s="3" t="s">
        <v>71</v>
      </c>
      <c r="E7" s="3" t="s">
        <v>71</v>
      </c>
      <c r="F7" s="3" t="s">
        <v>71</v>
      </c>
      <c r="G7" s="3">
        <f t="shared" si="1"/>
        <v>1</v>
      </c>
      <c r="H7" s="3">
        <f t="shared" si="2"/>
        <v>0</v>
      </c>
      <c r="I7" s="3">
        <f t="shared" si="3"/>
        <v>0</v>
      </c>
      <c r="J7" s="3">
        <f t="shared" si="4"/>
        <v>0</v>
      </c>
      <c r="K7" s="3">
        <f>IF(G7=1,$A7*10+SUM($G7:G7),"")</f>
        <v>1051</v>
      </c>
      <c r="L7" s="3" t="str">
        <f>IF(H7=1,$A7*10+SUM($G7:H7),"")</f>
        <v/>
      </c>
      <c r="M7" s="3" t="str">
        <f>IF(I7=1,$A7*10+SUM($G7:I7),"")</f>
        <v/>
      </c>
      <c r="N7" s="3" t="str">
        <f>IF(J7=1,$A7*10+SUM($G7:J7),"")</f>
        <v/>
      </c>
      <c r="O7" s="3">
        <v>1023</v>
      </c>
      <c r="P7" s="3" t="s">
        <v>78</v>
      </c>
      <c r="Q7" s="3"/>
      <c r="R7" s="3"/>
      <c r="S7" s="3"/>
      <c r="T7" s="3"/>
      <c r="U7" s="3"/>
      <c r="V7" s="3"/>
      <c r="W7" s="3"/>
      <c r="X7" s="3"/>
      <c r="Y7" s="3"/>
      <c r="Z7" s="3"/>
      <c r="AA7" s="3"/>
    </row>
    <row r="8" spans="1:27" x14ac:dyDescent="0.2">
      <c r="A8" s="3">
        <v>106</v>
      </c>
      <c r="B8" s="3" t="s">
        <v>87</v>
      </c>
      <c r="C8" s="8" t="s">
        <v>88</v>
      </c>
      <c r="D8" s="3" t="s">
        <v>71</v>
      </c>
      <c r="E8" s="3" t="s">
        <v>71</v>
      </c>
      <c r="F8" s="3" t="s">
        <v>71</v>
      </c>
      <c r="G8" s="3">
        <f t="shared" si="1"/>
        <v>1</v>
      </c>
      <c r="H8" s="3">
        <f t="shared" si="2"/>
        <v>0</v>
      </c>
      <c r="I8" s="3">
        <f t="shared" si="3"/>
        <v>0</v>
      </c>
      <c r="J8" s="3">
        <f t="shared" si="4"/>
        <v>0</v>
      </c>
      <c r="K8" s="3">
        <f>IF(G8=1,$A8*10+SUM($G8:G8),"")</f>
        <v>1061</v>
      </c>
      <c r="L8" s="3" t="str">
        <f>IF(H8=1,$A8*10+SUM($G8:H8),"")</f>
        <v/>
      </c>
      <c r="M8" s="3" t="str">
        <f>IF(I8=1,$A8*10+SUM($G8:I8),"")</f>
        <v/>
      </c>
      <c r="N8" s="3" t="str">
        <f>IF(J8=1,$A8*10+SUM($G8:J8),"")</f>
        <v/>
      </c>
      <c r="O8" s="3">
        <v>1024</v>
      </c>
      <c r="P8" s="3" t="s">
        <v>79</v>
      </c>
      <c r="Q8" s="3"/>
      <c r="R8" s="3"/>
      <c r="S8" s="3"/>
      <c r="T8" s="3"/>
      <c r="U8" s="3"/>
      <c r="V8" s="3"/>
      <c r="W8" s="3"/>
      <c r="X8" s="3"/>
      <c r="Y8" s="3"/>
      <c r="Z8" s="3"/>
      <c r="AA8" s="3"/>
    </row>
    <row r="9" spans="1:27" x14ac:dyDescent="0.2">
      <c r="A9" s="3">
        <v>107</v>
      </c>
      <c r="B9" s="3" t="s">
        <v>89</v>
      </c>
      <c r="C9" s="8" t="s">
        <v>90</v>
      </c>
      <c r="D9" s="3" t="s">
        <v>91</v>
      </c>
      <c r="E9" s="8" t="s">
        <v>92</v>
      </c>
      <c r="F9" s="3" t="s">
        <v>71</v>
      </c>
      <c r="G9" s="3">
        <f t="shared" si="1"/>
        <v>1</v>
      </c>
      <c r="H9" s="3">
        <f t="shared" si="2"/>
        <v>1</v>
      </c>
      <c r="I9" s="3">
        <f t="shared" si="3"/>
        <v>1</v>
      </c>
      <c r="J9" s="3">
        <f t="shared" si="4"/>
        <v>0</v>
      </c>
      <c r="K9" s="3">
        <f>IF(G9=1,$A9*10+SUM($G9:G9),"")</f>
        <v>1071</v>
      </c>
      <c r="L9" s="3">
        <f>IF(H9=1,$A9*10+SUM($G9:H9),"")</f>
        <v>1072</v>
      </c>
      <c r="M9" s="3">
        <f>IF(I9=1,$A9*10+SUM($G9:I9),"")</f>
        <v>1073</v>
      </c>
      <c r="N9" s="3" t="str">
        <f>IF(J9=1,$A9*10+SUM($G9:J9),"")</f>
        <v/>
      </c>
      <c r="O9" s="3">
        <v>1031</v>
      </c>
      <c r="P9" s="3" t="s">
        <v>81</v>
      </c>
      <c r="R9" s="3"/>
      <c r="S9" s="3"/>
      <c r="T9" s="3"/>
      <c r="U9" s="3"/>
      <c r="V9" s="3"/>
      <c r="W9" s="3"/>
      <c r="X9" s="3"/>
      <c r="Y9" s="3"/>
      <c r="Z9" s="3"/>
      <c r="AA9" s="3"/>
    </row>
    <row r="10" spans="1:27" x14ac:dyDescent="0.2">
      <c r="A10" s="3">
        <v>108</v>
      </c>
      <c r="B10" s="3" t="s">
        <v>93</v>
      </c>
      <c r="C10" s="8" t="s">
        <v>94</v>
      </c>
      <c r="D10" s="8" t="s">
        <v>95</v>
      </c>
      <c r="E10" s="3" t="s">
        <v>96</v>
      </c>
      <c r="F10" s="3" t="s">
        <v>71</v>
      </c>
      <c r="G10" s="3">
        <f t="shared" si="1"/>
        <v>1</v>
      </c>
      <c r="H10" s="3">
        <f t="shared" si="2"/>
        <v>1</v>
      </c>
      <c r="I10" s="3">
        <f t="shared" si="3"/>
        <v>1</v>
      </c>
      <c r="J10" s="3">
        <f t="shared" si="4"/>
        <v>0</v>
      </c>
      <c r="K10" s="3">
        <f>IF(G10=1,$A10*10+SUM($G10:G10),"")</f>
        <v>1081</v>
      </c>
      <c r="L10" s="3">
        <f>IF(H10=1,$A10*10+SUM($G10:H10),"")</f>
        <v>1082</v>
      </c>
      <c r="M10" s="3">
        <f>IF(I10=1,$A10*10+SUM($G10:I10),"")</f>
        <v>1083</v>
      </c>
      <c r="N10" s="3" t="str">
        <f>IF(J10=1,$A10*10+SUM($G10:J10),"")</f>
        <v/>
      </c>
      <c r="O10" s="3">
        <v>1032</v>
      </c>
      <c r="P10" s="3" t="s">
        <v>82</v>
      </c>
      <c r="Q10" s="3"/>
      <c r="R10" s="3"/>
      <c r="S10" s="3"/>
      <c r="T10" s="3"/>
      <c r="U10" s="3"/>
      <c r="V10" s="3"/>
      <c r="W10" s="3"/>
      <c r="X10" s="3"/>
      <c r="Y10" s="3"/>
      <c r="Z10" s="3"/>
      <c r="AA10" s="3"/>
    </row>
    <row r="11" spans="1:27" x14ac:dyDescent="0.2">
      <c r="A11" s="3">
        <v>109</v>
      </c>
      <c r="B11" s="3" t="s">
        <v>97</v>
      </c>
      <c r="C11" s="8" t="s">
        <v>98</v>
      </c>
      <c r="D11" s="3" t="s">
        <v>71</v>
      </c>
      <c r="E11" s="3" t="s">
        <v>71</v>
      </c>
      <c r="F11" s="3" t="s">
        <v>71</v>
      </c>
      <c r="G11" s="3">
        <f t="shared" si="1"/>
        <v>1</v>
      </c>
      <c r="H11" s="3">
        <f t="shared" si="2"/>
        <v>0</v>
      </c>
      <c r="I11" s="3">
        <f t="shared" si="3"/>
        <v>0</v>
      </c>
      <c r="J11" s="3">
        <f t="shared" si="4"/>
        <v>0</v>
      </c>
      <c r="K11" s="3">
        <f>IF(G11=1,$A11*10+SUM($G11:G11),"")</f>
        <v>1091</v>
      </c>
      <c r="L11" s="3" t="str">
        <f>IF(H11=1,$A11*10+SUM($G11:H11),"")</f>
        <v/>
      </c>
      <c r="M11" s="3" t="str">
        <f>IF(I11=1,$A11*10+SUM($G11:I11),"")</f>
        <v/>
      </c>
      <c r="N11" s="3" t="str">
        <f>IF(J11=1,$A11*10+SUM($G11:J11),"")</f>
        <v/>
      </c>
      <c r="O11" s="3">
        <v>1041</v>
      </c>
      <c r="P11" s="3" t="s">
        <v>84</v>
      </c>
      <c r="Q11" s="3"/>
      <c r="R11" s="3"/>
      <c r="S11" s="3"/>
      <c r="T11" s="3"/>
      <c r="U11" s="3"/>
      <c r="V11" s="3"/>
      <c r="W11" s="3"/>
      <c r="X11" s="3"/>
      <c r="Y11" s="3"/>
      <c r="Z11" s="3"/>
      <c r="AA11" s="3"/>
    </row>
    <row r="12" spans="1:27" x14ac:dyDescent="0.2">
      <c r="A12" s="3">
        <v>110</v>
      </c>
      <c r="B12" s="3" t="s">
        <v>99</v>
      </c>
      <c r="C12" s="3" t="s">
        <v>100</v>
      </c>
      <c r="D12" s="3" t="s">
        <v>101</v>
      </c>
      <c r="E12" s="3" t="s">
        <v>71</v>
      </c>
      <c r="F12" s="3" t="s">
        <v>71</v>
      </c>
      <c r="G12" s="3">
        <f t="shared" si="1"/>
        <v>1</v>
      </c>
      <c r="H12" s="3">
        <f t="shared" si="2"/>
        <v>1</v>
      </c>
      <c r="I12" s="3">
        <f t="shared" si="3"/>
        <v>0</v>
      </c>
      <c r="J12" s="3">
        <f t="shared" si="4"/>
        <v>0</v>
      </c>
      <c r="K12" s="3">
        <f>IF(G12=1,$A12*10+SUM($G12:G12),"")</f>
        <v>1101</v>
      </c>
      <c r="L12" s="3">
        <f>IF(H12=1,$A12*10+SUM($G12:H12),"")</f>
        <v>1102</v>
      </c>
      <c r="M12" s="3" t="str">
        <f>IF(I12=1,$A12*10+SUM($G12:I12),"")</f>
        <v/>
      </c>
      <c r="N12" s="3" t="str">
        <f>IF(J12=1,$A12*10+SUM($G12:J12),"")</f>
        <v/>
      </c>
      <c r="O12" s="3">
        <v>1051</v>
      </c>
      <c r="P12" s="8" t="s">
        <v>86</v>
      </c>
      <c r="Q12" s="3"/>
      <c r="R12" s="3"/>
      <c r="S12" s="3"/>
      <c r="T12" s="3"/>
      <c r="U12" s="3"/>
      <c r="V12" s="3"/>
      <c r="W12" s="3"/>
      <c r="X12" s="3"/>
      <c r="Y12" s="3"/>
      <c r="Z12" s="3"/>
      <c r="AA12" s="3"/>
    </row>
    <row r="13" spans="1:27" x14ac:dyDescent="0.2">
      <c r="A13" s="3">
        <v>111</v>
      </c>
      <c r="B13" s="3" t="s">
        <v>102</v>
      </c>
      <c r="C13" s="3" t="s">
        <v>103</v>
      </c>
      <c r="D13" s="3" t="s">
        <v>71</v>
      </c>
      <c r="E13" s="3" t="s">
        <v>71</v>
      </c>
      <c r="F13" s="3" t="s">
        <v>71</v>
      </c>
      <c r="G13" s="3">
        <f t="shared" si="1"/>
        <v>1</v>
      </c>
      <c r="H13" s="3">
        <f t="shared" si="2"/>
        <v>0</v>
      </c>
      <c r="I13" s="3">
        <f t="shared" si="3"/>
        <v>0</v>
      </c>
      <c r="J13" s="3">
        <f t="shared" si="4"/>
        <v>0</v>
      </c>
      <c r="K13" s="3">
        <f>IF(G13=1,$A13*10+SUM($G13:G13),"")</f>
        <v>1111</v>
      </c>
      <c r="L13" s="3" t="str">
        <f>IF(H13=1,$A13*10+SUM($G13:H13),"")</f>
        <v/>
      </c>
      <c r="M13" s="3" t="str">
        <f>IF(I13=1,$A13*10+SUM($G13:I13),"")</f>
        <v/>
      </c>
      <c r="N13" s="3" t="str">
        <f>IF(J13=1,$A13*10+SUM($G13:J13),"")</f>
        <v/>
      </c>
      <c r="O13" s="3">
        <v>1061</v>
      </c>
      <c r="P13" s="8" t="s">
        <v>88</v>
      </c>
      <c r="Q13" s="3"/>
      <c r="R13" s="3"/>
      <c r="S13" s="3"/>
      <c r="T13" s="3"/>
      <c r="U13" s="3"/>
      <c r="V13" s="3"/>
      <c r="W13" s="3"/>
      <c r="X13" s="3"/>
      <c r="Y13" s="3"/>
      <c r="Z13" s="3"/>
      <c r="AA13" s="3"/>
    </row>
    <row r="14" spans="1:27" x14ac:dyDescent="0.2">
      <c r="A14" s="3">
        <v>112</v>
      </c>
      <c r="B14" s="3" t="s">
        <v>104</v>
      </c>
      <c r="C14" s="3" t="s">
        <v>105</v>
      </c>
      <c r="D14" s="8" t="s">
        <v>106</v>
      </c>
      <c r="E14" s="3" t="s">
        <v>71</v>
      </c>
      <c r="F14" s="3" t="s">
        <v>71</v>
      </c>
      <c r="G14" s="3">
        <f t="shared" si="1"/>
        <v>1</v>
      </c>
      <c r="H14" s="3">
        <f t="shared" si="2"/>
        <v>1</v>
      </c>
      <c r="I14" s="3">
        <f t="shared" si="3"/>
        <v>0</v>
      </c>
      <c r="J14" s="3">
        <f t="shared" si="4"/>
        <v>0</v>
      </c>
      <c r="K14" s="3">
        <f>IF(G14=1,$A14*10+SUM($G14:G14),"")</f>
        <v>1121</v>
      </c>
      <c r="L14" s="3">
        <f>IF(H14=1,$A14*10+SUM($G14:H14),"")</f>
        <v>1122</v>
      </c>
      <c r="M14" s="3" t="str">
        <f>IF(I14=1,$A14*10+SUM($G14:I14),"")</f>
        <v/>
      </c>
      <c r="N14" s="3" t="str">
        <f>IF(J14=1,$A14*10+SUM($G14:J14),"")</f>
        <v/>
      </c>
      <c r="O14" s="3">
        <v>1071</v>
      </c>
      <c r="P14" s="8" t="s">
        <v>90</v>
      </c>
      <c r="S14" s="3"/>
      <c r="T14" s="3"/>
      <c r="U14" s="3"/>
      <c r="V14" s="3"/>
      <c r="W14" s="3"/>
      <c r="X14" s="3"/>
      <c r="Y14" s="3"/>
      <c r="Z14" s="3"/>
      <c r="AA14" s="3"/>
    </row>
    <row r="15" spans="1:27" x14ac:dyDescent="0.2">
      <c r="A15" s="3">
        <v>113</v>
      </c>
      <c r="B15" s="3" t="s">
        <v>107</v>
      </c>
      <c r="C15" s="3" t="s">
        <v>108</v>
      </c>
      <c r="D15" s="8" t="s">
        <v>109</v>
      </c>
      <c r="E15" s="3" t="s">
        <v>71</v>
      </c>
      <c r="F15" s="3" t="s">
        <v>71</v>
      </c>
      <c r="G15" s="3">
        <f t="shared" si="1"/>
        <v>1</v>
      </c>
      <c r="H15" s="3">
        <f t="shared" si="2"/>
        <v>1</v>
      </c>
      <c r="I15" s="3">
        <f t="shared" si="3"/>
        <v>0</v>
      </c>
      <c r="J15" s="3">
        <f t="shared" si="4"/>
        <v>0</v>
      </c>
      <c r="K15" s="3">
        <f>IF(G15=1,$A15*10+SUM($G15:G15),"")</f>
        <v>1131</v>
      </c>
      <c r="L15" s="3">
        <f>IF(H15=1,$A15*10+SUM($G15:H15),"")</f>
        <v>1132</v>
      </c>
      <c r="M15" s="3" t="str">
        <f>IF(I15=1,$A15*10+SUM($G15:I15),"")</f>
        <v/>
      </c>
      <c r="N15" s="3" t="str">
        <f>IF(J15=1,$A15*10+SUM($G15:J15),"")</f>
        <v/>
      </c>
      <c r="O15" s="3">
        <v>1072</v>
      </c>
      <c r="P15" s="3" t="s">
        <v>91</v>
      </c>
      <c r="Q15" s="3"/>
      <c r="R15" s="3"/>
      <c r="S15" s="3"/>
      <c r="T15" s="3"/>
      <c r="U15" s="3"/>
      <c r="V15" s="3"/>
      <c r="W15" s="3"/>
      <c r="X15" s="3"/>
      <c r="Y15" s="3"/>
      <c r="Z15" s="3"/>
      <c r="AA15" s="3"/>
    </row>
    <row r="16" spans="1:27" x14ac:dyDescent="0.2">
      <c r="A16" s="3">
        <v>114</v>
      </c>
      <c r="B16" s="3" t="s">
        <v>110</v>
      </c>
      <c r="C16" s="3" t="s">
        <v>111</v>
      </c>
      <c r="D16" s="3" t="s">
        <v>112</v>
      </c>
      <c r="E16" s="3" t="s">
        <v>71</v>
      </c>
      <c r="F16" s="3" t="s">
        <v>71</v>
      </c>
      <c r="G16" s="3">
        <f t="shared" si="1"/>
        <v>1</v>
      </c>
      <c r="H16" s="3">
        <f t="shared" si="2"/>
        <v>1</v>
      </c>
      <c r="I16" s="3">
        <f t="shared" si="3"/>
        <v>0</v>
      </c>
      <c r="J16" s="3">
        <f t="shared" si="4"/>
        <v>0</v>
      </c>
      <c r="K16" s="3">
        <f>IF(G16=1,$A16*10+SUM($G16:G16),"")</f>
        <v>1141</v>
      </c>
      <c r="L16" s="3">
        <f>IF(H16=1,$A16*10+SUM($G16:H16),"")</f>
        <v>1142</v>
      </c>
      <c r="M16" s="3" t="str">
        <f>IF(I16=1,$A16*10+SUM($G16:I16),"")</f>
        <v/>
      </c>
      <c r="N16" s="3" t="str">
        <f>IF(J16=1,$A16*10+SUM($G16:J16),"")</f>
        <v/>
      </c>
      <c r="O16" s="3">
        <v>1073</v>
      </c>
      <c r="P16" s="8" t="s">
        <v>92</v>
      </c>
      <c r="Q16" s="3"/>
      <c r="R16" s="3"/>
      <c r="S16" s="3"/>
      <c r="T16" s="3"/>
      <c r="U16" s="3"/>
      <c r="V16" s="3"/>
      <c r="W16" s="3"/>
      <c r="X16" s="3"/>
      <c r="Y16" s="3"/>
      <c r="Z16" s="3"/>
      <c r="AA16" s="3"/>
    </row>
    <row r="17" spans="1:27" x14ac:dyDescent="0.2">
      <c r="A17" s="3">
        <v>115</v>
      </c>
      <c r="B17" s="3" t="s">
        <v>113</v>
      </c>
      <c r="C17" s="8" t="s">
        <v>114</v>
      </c>
      <c r="D17" s="3" t="s">
        <v>71</v>
      </c>
      <c r="E17" s="3" t="s">
        <v>71</v>
      </c>
      <c r="F17" s="3" t="s">
        <v>71</v>
      </c>
      <c r="G17" s="3">
        <f t="shared" si="1"/>
        <v>1</v>
      </c>
      <c r="H17" s="3">
        <f t="shared" si="2"/>
        <v>0</v>
      </c>
      <c r="I17" s="3">
        <f t="shared" si="3"/>
        <v>0</v>
      </c>
      <c r="J17" s="3">
        <f t="shared" si="4"/>
        <v>0</v>
      </c>
      <c r="K17" s="3">
        <f>IF(G17=1,$A17*10+SUM($G17:G17),"")</f>
        <v>1151</v>
      </c>
      <c r="L17" s="3" t="str">
        <f>IF(H17=1,$A17*10+SUM($G17:H17),"")</f>
        <v/>
      </c>
      <c r="M17" s="3" t="str">
        <f>IF(I17=1,$A17*10+SUM($G17:I17),"")</f>
        <v/>
      </c>
      <c r="N17" s="3" t="str">
        <f>IF(J17=1,$A17*10+SUM($G17:J17),"")</f>
        <v/>
      </c>
      <c r="O17" s="3">
        <v>1081</v>
      </c>
      <c r="P17" s="8" t="s">
        <v>94</v>
      </c>
      <c r="S17" s="3"/>
      <c r="T17" s="3"/>
      <c r="U17" s="3"/>
      <c r="V17" s="3"/>
      <c r="W17" s="3"/>
      <c r="X17" s="3"/>
      <c r="Y17" s="3"/>
      <c r="Z17" s="3"/>
      <c r="AA17" s="3"/>
    </row>
    <row r="18" spans="1:27" x14ac:dyDescent="0.2">
      <c r="A18" s="3">
        <v>116</v>
      </c>
      <c r="B18" s="3" t="s">
        <v>115</v>
      </c>
      <c r="C18" s="3" t="s">
        <v>116</v>
      </c>
      <c r="D18" s="3" t="s">
        <v>117</v>
      </c>
      <c r="E18" s="8" t="s">
        <v>118</v>
      </c>
      <c r="F18" s="3" t="s">
        <v>71</v>
      </c>
      <c r="G18" s="3">
        <f t="shared" si="1"/>
        <v>1</v>
      </c>
      <c r="H18" s="3">
        <f t="shared" si="2"/>
        <v>1</v>
      </c>
      <c r="I18" s="3">
        <f t="shared" si="3"/>
        <v>1</v>
      </c>
      <c r="J18" s="3">
        <f t="shared" si="4"/>
        <v>0</v>
      </c>
      <c r="K18" s="3">
        <f>IF(G18=1,$A18*10+SUM($G18:G18),"")</f>
        <v>1161</v>
      </c>
      <c r="L18" s="3">
        <f>IF(H18=1,$A18*10+SUM($G18:H18),"")</f>
        <v>1162</v>
      </c>
      <c r="M18" s="3">
        <f>IF(I18=1,$A18*10+SUM($G18:I18),"")</f>
        <v>1163</v>
      </c>
      <c r="N18" s="3" t="str">
        <f>IF(J18=1,$A18*10+SUM($G18:J18),"")</f>
        <v/>
      </c>
      <c r="O18" s="3">
        <v>1082</v>
      </c>
      <c r="P18" s="8" t="s">
        <v>95</v>
      </c>
      <c r="Q18" s="3"/>
      <c r="R18" s="3"/>
      <c r="S18" s="3"/>
      <c r="T18" s="3"/>
      <c r="U18" s="3"/>
      <c r="V18" s="3"/>
      <c r="W18" s="3"/>
      <c r="X18" s="3"/>
      <c r="Y18" s="3"/>
      <c r="Z18" s="3"/>
      <c r="AA18" s="3"/>
    </row>
    <row r="19" spans="1:27" x14ac:dyDescent="0.2">
      <c r="A19" s="3">
        <v>117</v>
      </c>
      <c r="B19" s="3" t="s">
        <v>119</v>
      </c>
      <c r="C19" s="3" t="s">
        <v>120</v>
      </c>
      <c r="D19" s="3" t="s">
        <v>121</v>
      </c>
      <c r="E19" s="3" t="s">
        <v>71</v>
      </c>
      <c r="F19" s="3" t="s">
        <v>71</v>
      </c>
      <c r="G19" s="3">
        <f t="shared" si="1"/>
        <v>1</v>
      </c>
      <c r="H19" s="3">
        <f t="shared" si="2"/>
        <v>1</v>
      </c>
      <c r="I19" s="3">
        <f t="shared" si="3"/>
        <v>0</v>
      </c>
      <c r="J19" s="3">
        <f t="shared" si="4"/>
        <v>0</v>
      </c>
      <c r="K19" s="3">
        <f>IF(G19=1,$A19*10+SUM($G19:G19),"")</f>
        <v>1171</v>
      </c>
      <c r="L19" s="3">
        <f>IF(H19=1,$A19*10+SUM($G19:H19),"")</f>
        <v>1172</v>
      </c>
      <c r="M19" s="3" t="str">
        <f>IF(I19=1,$A19*10+SUM($G19:I19),"")</f>
        <v/>
      </c>
      <c r="N19" s="3" t="str">
        <f>IF(J19=1,$A19*10+SUM($G19:J19),"")</f>
        <v/>
      </c>
      <c r="O19" s="3">
        <v>1083</v>
      </c>
      <c r="P19" s="3" t="s">
        <v>96</v>
      </c>
      <c r="Q19" s="3"/>
      <c r="R19" s="3"/>
      <c r="S19" s="3"/>
      <c r="T19" s="3"/>
      <c r="U19" s="3"/>
      <c r="V19" s="3"/>
      <c r="W19" s="3"/>
      <c r="X19" s="3"/>
      <c r="Y19" s="3"/>
      <c r="Z19" s="3"/>
      <c r="AA19" s="3"/>
    </row>
    <row r="20" spans="1:27" x14ac:dyDescent="0.2">
      <c r="A20" s="3">
        <v>118</v>
      </c>
      <c r="B20" s="3" t="s">
        <v>122</v>
      </c>
      <c r="C20" s="3" t="s">
        <v>123</v>
      </c>
      <c r="D20" s="3" t="s">
        <v>71</v>
      </c>
      <c r="E20" s="3" t="s">
        <v>71</v>
      </c>
      <c r="F20" s="3" t="s">
        <v>71</v>
      </c>
      <c r="G20" s="3">
        <f t="shared" si="1"/>
        <v>1</v>
      </c>
      <c r="H20" s="3">
        <f t="shared" si="2"/>
        <v>0</v>
      </c>
      <c r="I20" s="3">
        <f t="shared" si="3"/>
        <v>0</v>
      </c>
      <c r="J20" s="3">
        <f t="shared" si="4"/>
        <v>0</v>
      </c>
      <c r="K20" s="3">
        <f>IF(G20=1,$A20*10+SUM($G20:G20),"")</f>
        <v>1181</v>
      </c>
      <c r="L20" s="3" t="str">
        <f>IF(H20=1,$A20*10+SUM($G20:H20),"")</f>
        <v/>
      </c>
      <c r="M20" s="3" t="str">
        <f>IF(I20=1,$A20*10+SUM($G20:I20),"")</f>
        <v/>
      </c>
      <c r="N20" s="3" t="str">
        <f>IF(J20=1,$A20*10+SUM($G20:J20),"")</f>
        <v/>
      </c>
      <c r="O20" s="3">
        <v>1091</v>
      </c>
      <c r="P20" s="8" t="s">
        <v>98</v>
      </c>
      <c r="Q20" s="3"/>
      <c r="R20" s="3"/>
      <c r="S20" s="3"/>
      <c r="T20" s="3"/>
      <c r="U20" s="3"/>
      <c r="V20" s="3"/>
      <c r="W20" s="3"/>
      <c r="X20" s="3"/>
      <c r="Y20" s="3"/>
      <c r="Z20" s="3"/>
      <c r="AA20" s="3"/>
    </row>
    <row r="21" spans="1:27" x14ac:dyDescent="0.2">
      <c r="A21" s="3">
        <v>119</v>
      </c>
      <c r="B21" s="3" t="s">
        <v>124</v>
      </c>
      <c r="C21" s="3" t="s">
        <v>125</v>
      </c>
      <c r="D21" s="3" t="s">
        <v>71</v>
      </c>
      <c r="E21" s="3" t="s">
        <v>71</v>
      </c>
      <c r="F21" s="3" t="s">
        <v>71</v>
      </c>
      <c r="G21" s="3">
        <f t="shared" si="1"/>
        <v>1</v>
      </c>
      <c r="H21" s="3">
        <f t="shared" si="2"/>
        <v>0</v>
      </c>
      <c r="I21" s="3">
        <f t="shared" si="3"/>
        <v>0</v>
      </c>
      <c r="J21" s="3">
        <f t="shared" si="4"/>
        <v>0</v>
      </c>
      <c r="K21" s="3">
        <f>IF(G21=1,$A21*10+SUM($G21:G21),"")</f>
        <v>1191</v>
      </c>
      <c r="L21" s="3" t="str">
        <f>IF(H21=1,$A21*10+SUM($G21:H21),"")</f>
        <v/>
      </c>
      <c r="M21" s="3" t="str">
        <f>IF(I21=1,$A21*10+SUM($G21:I21),"")</f>
        <v/>
      </c>
      <c r="N21" s="3" t="str">
        <f>IF(J21=1,$A21*10+SUM($G21:J21),"")</f>
        <v/>
      </c>
      <c r="O21" s="3">
        <v>1101</v>
      </c>
      <c r="P21" s="3" t="s">
        <v>100</v>
      </c>
      <c r="R21" s="3"/>
      <c r="S21" s="3"/>
      <c r="T21" s="3"/>
      <c r="U21" s="3"/>
      <c r="V21" s="3"/>
      <c r="W21" s="3"/>
      <c r="X21" s="3"/>
      <c r="Y21" s="3"/>
      <c r="Z21" s="3"/>
      <c r="AA21" s="3"/>
    </row>
    <row r="22" spans="1:27" x14ac:dyDescent="0.2">
      <c r="A22" s="3">
        <v>120</v>
      </c>
      <c r="B22" s="3" t="s">
        <v>126</v>
      </c>
      <c r="C22" s="3" t="s">
        <v>127</v>
      </c>
      <c r="D22" s="3" t="s">
        <v>71</v>
      </c>
      <c r="E22" s="3" t="s">
        <v>71</v>
      </c>
      <c r="F22" s="3" t="s">
        <v>71</v>
      </c>
      <c r="G22" s="3">
        <f t="shared" si="1"/>
        <v>1</v>
      </c>
      <c r="H22" s="3">
        <f t="shared" si="2"/>
        <v>0</v>
      </c>
      <c r="I22" s="3">
        <f t="shared" si="3"/>
        <v>0</v>
      </c>
      <c r="J22" s="3">
        <f t="shared" si="4"/>
        <v>0</v>
      </c>
      <c r="K22" s="3">
        <f>IF(G22=1,$A22*10+SUM($G22:G22),"")</f>
        <v>1201</v>
      </c>
      <c r="L22" s="3" t="str">
        <f>IF(H22=1,$A22*10+SUM($G22:H22),"")</f>
        <v/>
      </c>
      <c r="M22" s="3" t="str">
        <f>IF(I22=1,$A22*10+SUM($G22:I22),"")</f>
        <v/>
      </c>
      <c r="N22" s="3" t="str">
        <f>IF(J22=1,$A22*10+SUM($G22:J22),"")</f>
        <v/>
      </c>
      <c r="O22" s="3">
        <v>1102</v>
      </c>
      <c r="P22" s="3" t="s">
        <v>101</v>
      </c>
      <c r="Q22" s="3"/>
      <c r="R22" s="3"/>
      <c r="S22" s="3"/>
      <c r="T22" s="3"/>
      <c r="U22" s="3"/>
      <c r="V22" s="3"/>
      <c r="W22" s="3"/>
      <c r="X22" s="3"/>
      <c r="Y22" s="3"/>
      <c r="Z22" s="3"/>
      <c r="AA22" s="3"/>
    </row>
    <row r="23" spans="1:27" x14ac:dyDescent="0.2">
      <c r="A23" s="3"/>
      <c r="B23" s="3"/>
      <c r="C23" s="3"/>
      <c r="D23" s="3"/>
      <c r="E23" s="3"/>
      <c r="F23" s="3"/>
      <c r="G23" s="3"/>
      <c r="H23" s="3"/>
      <c r="I23" s="3"/>
      <c r="J23" s="3"/>
      <c r="K23" s="3"/>
      <c r="L23" s="3"/>
      <c r="M23" s="3"/>
      <c r="N23" s="3"/>
      <c r="O23" s="3">
        <v>1111</v>
      </c>
      <c r="P23" s="3" t="s">
        <v>103</v>
      </c>
      <c r="Q23" s="3"/>
      <c r="R23" s="3"/>
      <c r="S23" s="3"/>
      <c r="T23" s="3"/>
      <c r="U23" s="3"/>
      <c r="V23" s="3"/>
      <c r="W23" s="3"/>
      <c r="X23" s="3"/>
      <c r="Y23" s="3"/>
      <c r="Z23" s="3"/>
      <c r="AA23" s="3"/>
    </row>
    <row r="24" spans="1:27" x14ac:dyDescent="0.2">
      <c r="A24" s="3"/>
      <c r="B24" s="3"/>
      <c r="C24" s="3"/>
      <c r="D24" s="3"/>
      <c r="E24" s="3"/>
      <c r="F24" s="3"/>
      <c r="G24" s="3"/>
      <c r="H24" s="3"/>
      <c r="I24" s="3"/>
      <c r="J24" s="3"/>
      <c r="K24" s="3"/>
      <c r="L24" s="3"/>
      <c r="M24" s="3"/>
      <c r="N24" s="3"/>
      <c r="O24" s="3">
        <v>1121</v>
      </c>
      <c r="P24" s="3" t="s">
        <v>105</v>
      </c>
      <c r="R24" s="3"/>
      <c r="S24" s="3"/>
      <c r="T24" s="3"/>
      <c r="U24" s="3"/>
      <c r="V24" s="3"/>
      <c r="W24" s="3"/>
      <c r="X24" s="3"/>
      <c r="Y24" s="3"/>
      <c r="Z24" s="3"/>
      <c r="AA24" s="3"/>
    </row>
    <row r="25" spans="1:27" x14ac:dyDescent="0.2">
      <c r="A25" s="3"/>
      <c r="B25" s="3"/>
      <c r="C25" s="3"/>
      <c r="D25" s="3"/>
      <c r="E25" s="3"/>
      <c r="F25" s="3"/>
      <c r="G25" s="3"/>
      <c r="H25" s="3"/>
      <c r="I25" s="3"/>
      <c r="J25" s="3"/>
      <c r="K25" s="3"/>
      <c r="L25" s="3"/>
      <c r="M25" s="3"/>
      <c r="N25" s="3"/>
      <c r="O25" s="3">
        <v>1122</v>
      </c>
      <c r="P25" s="8" t="s">
        <v>106</v>
      </c>
      <c r="Q25" s="3"/>
      <c r="R25" s="3"/>
      <c r="S25" s="3"/>
      <c r="T25" s="3"/>
      <c r="U25" s="3"/>
      <c r="V25" s="3"/>
      <c r="W25" s="3"/>
      <c r="X25" s="3"/>
      <c r="Y25" s="3"/>
      <c r="Z25" s="3"/>
      <c r="AA25" s="3"/>
    </row>
    <row r="26" spans="1:27" x14ac:dyDescent="0.2">
      <c r="A26" s="3"/>
      <c r="B26" s="3"/>
      <c r="C26" s="3"/>
      <c r="D26" s="3"/>
      <c r="E26" s="3"/>
      <c r="F26" s="3"/>
      <c r="G26" s="3"/>
      <c r="H26" s="3"/>
      <c r="I26" s="3"/>
      <c r="J26" s="3"/>
      <c r="K26" s="3"/>
      <c r="L26" s="3"/>
      <c r="M26" s="3"/>
      <c r="N26" s="3"/>
      <c r="O26" s="3">
        <v>1131</v>
      </c>
      <c r="P26" s="3" t="s">
        <v>108</v>
      </c>
      <c r="R26" s="3"/>
      <c r="S26" s="3"/>
      <c r="T26" s="3"/>
      <c r="U26" s="3"/>
      <c r="V26" s="3"/>
      <c r="W26" s="3"/>
      <c r="X26" s="3"/>
      <c r="Y26" s="3"/>
      <c r="Z26" s="3"/>
      <c r="AA26" s="3"/>
    </row>
    <row r="27" spans="1:27" x14ac:dyDescent="0.2">
      <c r="A27" s="3"/>
      <c r="B27" s="3"/>
      <c r="C27" s="3"/>
      <c r="D27" s="3"/>
      <c r="E27" s="3"/>
      <c r="F27" s="3"/>
      <c r="G27" s="3"/>
      <c r="H27" s="3"/>
      <c r="I27" s="3"/>
      <c r="J27" s="3"/>
      <c r="K27" s="3"/>
      <c r="L27" s="3"/>
      <c r="M27" s="3"/>
      <c r="N27" s="3"/>
      <c r="O27" s="3">
        <v>1132</v>
      </c>
      <c r="P27" s="8" t="s">
        <v>109</v>
      </c>
      <c r="Q27" s="3"/>
      <c r="R27" s="3"/>
      <c r="S27" s="3"/>
      <c r="T27" s="3"/>
      <c r="U27" s="3"/>
      <c r="V27" s="3"/>
      <c r="W27" s="3"/>
      <c r="X27" s="3"/>
      <c r="Y27" s="3"/>
      <c r="Z27" s="3"/>
      <c r="AA27" s="3"/>
    </row>
    <row r="28" spans="1:27" x14ac:dyDescent="0.2">
      <c r="A28" s="3"/>
      <c r="B28" s="3"/>
      <c r="C28" s="3"/>
      <c r="D28" s="3"/>
      <c r="E28" s="3"/>
      <c r="F28" s="3"/>
      <c r="G28" s="3"/>
      <c r="H28" s="3"/>
      <c r="I28" s="3"/>
      <c r="J28" s="3"/>
      <c r="K28" s="3"/>
      <c r="L28" s="3"/>
      <c r="M28" s="3"/>
      <c r="N28" s="3"/>
      <c r="O28" s="3">
        <v>1141</v>
      </c>
      <c r="P28" s="3" t="s">
        <v>111</v>
      </c>
      <c r="R28" s="3"/>
      <c r="S28" s="3"/>
      <c r="T28" s="3"/>
      <c r="U28" s="3"/>
      <c r="V28" s="3"/>
      <c r="W28" s="3"/>
      <c r="X28" s="3"/>
      <c r="Y28" s="3"/>
      <c r="Z28" s="3"/>
      <c r="AA28" s="3"/>
    </row>
    <row r="29" spans="1:27" x14ac:dyDescent="0.2">
      <c r="A29" s="3"/>
      <c r="B29" s="3"/>
      <c r="C29" s="3"/>
      <c r="D29" s="3"/>
      <c r="E29" s="3"/>
      <c r="F29" s="3"/>
      <c r="G29" s="3"/>
      <c r="H29" s="3"/>
      <c r="I29" s="3"/>
      <c r="J29" s="3"/>
      <c r="K29" s="3"/>
      <c r="L29" s="3"/>
      <c r="M29" s="3"/>
      <c r="N29" s="3"/>
      <c r="O29" s="3">
        <v>1142</v>
      </c>
      <c r="P29" s="3" t="s">
        <v>112</v>
      </c>
      <c r="Q29" s="3"/>
      <c r="R29" s="3"/>
      <c r="S29" s="3"/>
      <c r="T29" s="3"/>
      <c r="U29" s="3"/>
      <c r="V29" s="3"/>
      <c r="W29" s="3"/>
      <c r="X29" s="3"/>
      <c r="Y29" s="3"/>
      <c r="Z29" s="3"/>
      <c r="AA29" s="3"/>
    </row>
    <row r="30" spans="1:27" x14ac:dyDescent="0.2">
      <c r="A30" s="3"/>
      <c r="B30" s="3"/>
      <c r="C30" s="3"/>
      <c r="D30" s="3"/>
      <c r="E30" s="3"/>
      <c r="F30" s="3"/>
      <c r="G30" s="3"/>
      <c r="H30" s="3"/>
      <c r="I30" s="3"/>
      <c r="J30" s="3"/>
      <c r="K30" s="3"/>
      <c r="L30" s="3"/>
      <c r="M30" s="3"/>
      <c r="N30" s="3"/>
      <c r="O30" s="3">
        <v>1151</v>
      </c>
      <c r="P30" s="8" t="s">
        <v>114</v>
      </c>
      <c r="Q30" s="3"/>
      <c r="R30" s="3"/>
      <c r="S30" s="3"/>
      <c r="T30" s="3"/>
      <c r="U30" s="3"/>
      <c r="V30" s="3"/>
      <c r="W30" s="3"/>
      <c r="X30" s="3"/>
      <c r="Y30" s="3"/>
      <c r="Z30" s="3"/>
      <c r="AA30" s="3"/>
    </row>
    <row r="31" spans="1:27" x14ac:dyDescent="0.2">
      <c r="A31" s="3"/>
      <c r="B31" s="3"/>
      <c r="C31" s="3"/>
      <c r="D31" s="3"/>
      <c r="E31" s="3"/>
      <c r="F31" s="3"/>
      <c r="G31" s="3"/>
      <c r="H31" s="3"/>
      <c r="I31" s="3"/>
      <c r="J31" s="3"/>
      <c r="K31" s="3"/>
      <c r="L31" s="3"/>
      <c r="M31" s="3"/>
      <c r="N31" s="3"/>
      <c r="O31" s="3">
        <v>1161</v>
      </c>
      <c r="P31" s="3" t="s">
        <v>116</v>
      </c>
      <c r="S31" s="3"/>
      <c r="T31" s="3"/>
      <c r="U31" s="3"/>
      <c r="V31" s="3"/>
      <c r="W31" s="3"/>
      <c r="X31" s="3"/>
      <c r="Y31" s="3"/>
      <c r="Z31" s="3"/>
      <c r="AA31" s="3"/>
    </row>
    <row r="32" spans="1:27" x14ac:dyDescent="0.2">
      <c r="A32" s="3"/>
      <c r="B32" s="3"/>
      <c r="C32" s="3"/>
      <c r="D32" s="3"/>
      <c r="E32" s="3"/>
      <c r="F32" s="3"/>
      <c r="G32" s="3"/>
      <c r="H32" s="3"/>
      <c r="I32" s="3"/>
      <c r="J32" s="3"/>
      <c r="K32" s="3"/>
      <c r="L32" s="3"/>
      <c r="M32" s="3"/>
      <c r="N32" s="3"/>
      <c r="O32" s="3">
        <v>1162</v>
      </c>
      <c r="P32" s="3" t="s">
        <v>117</v>
      </c>
      <c r="Q32" s="3"/>
      <c r="R32" s="3"/>
      <c r="S32" s="3"/>
      <c r="T32" s="3"/>
      <c r="U32" s="3"/>
      <c r="V32" s="3"/>
      <c r="W32" s="3"/>
      <c r="X32" s="3"/>
      <c r="Y32" s="3"/>
      <c r="Z32" s="3"/>
      <c r="AA32" s="3"/>
    </row>
    <row r="33" spans="1:27" x14ac:dyDescent="0.2">
      <c r="A33" s="3"/>
      <c r="B33" s="3"/>
      <c r="C33" s="3"/>
      <c r="D33" s="3"/>
      <c r="E33" s="3"/>
      <c r="F33" s="3"/>
      <c r="G33" s="3"/>
      <c r="H33" s="3"/>
      <c r="I33" s="3"/>
      <c r="J33" s="3"/>
      <c r="K33" s="3"/>
      <c r="L33" s="3"/>
      <c r="M33" s="3"/>
      <c r="N33" s="3"/>
      <c r="O33" s="3">
        <v>1163</v>
      </c>
      <c r="P33" s="8" t="s">
        <v>118</v>
      </c>
      <c r="Q33" s="3"/>
      <c r="R33" s="3"/>
      <c r="S33" s="3"/>
      <c r="T33" s="3"/>
      <c r="U33" s="3"/>
      <c r="V33" s="3"/>
      <c r="W33" s="3"/>
      <c r="X33" s="3"/>
      <c r="Y33" s="3"/>
      <c r="Z33" s="3"/>
      <c r="AA33" s="3"/>
    </row>
    <row r="34" spans="1:27" x14ac:dyDescent="0.2">
      <c r="A34" s="3"/>
      <c r="B34" s="3"/>
      <c r="C34" s="3"/>
      <c r="D34" s="3"/>
      <c r="E34" s="3"/>
      <c r="F34" s="3"/>
      <c r="G34" s="3"/>
      <c r="H34" s="3"/>
      <c r="I34" s="3"/>
      <c r="J34" s="3"/>
      <c r="K34" s="3"/>
      <c r="L34" s="3"/>
      <c r="M34" s="3"/>
      <c r="N34" s="3"/>
      <c r="O34" s="3">
        <v>1171</v>
      </c>
      <c r="P34" s="3" t="s">
        <v>120</v>
      </c>
      <c r="R34" s="3"/>
      <c r="S34" s="3"/>
      <c r="T34" s="3"/>
      <c r="U34" s="3"/>
      <c r="V34" s="3"/>
      <c r="W34" s="3"/>
      <c r="X34" s="3"/>
      <c r="Y34" s="3"/>
      <c r="Z34" s="3"/>
      <c r="AA34" s="3"/>
    </row>
    <row r="35" spans="1:27" x14ac:dyDescent="0.2">
      <c r="A35" s="3"/>
      <c r="B35" s="3"/>
      <c r="C35" s="3"/>
      <c r="D35" s="3"/>
      <c r="E35" s="3"/>
      <c r="F35" s="3"/>
      <c r="G35" s="3"/>
      <c r="H35" s="3"/>
      <c r="I35" s="3"/>
      <c r="J35" s="3"/>
      <c r="K35" s="3"/>
      <c r="L35" s="3"/>
      <c r="M35" s="3"/>
      <c r="N35" s="3"/>
      <c r="O35" s="3">
        <v>1172</v>
      </c>
      <c r="P35" s="3" t="s">
        <v>121</v>
      </c>
      <c r="Q35" s="3"/>
      <c r="R35" s="3"/>
      <c r="S35" s="3"/>
      <c r="T35" s="3"/>
      <c r="U35" s="3"/>
      <c r="V35" s="3"/>
      <c r="W35" s="3"/>
      <c r="X35" s="3"/>
      <c r="Y35" s="3"/>
      <c r="Z35" s="3"/>
      <c r="AA35" s="3"/>
    </row>
    <row r="36" spans="1:27" x14ac:dyDescent="0.2">
      <c r="A36" s="3"/>
      <c r="B36" s="3"/>
      <c r="C36" s="3"/>
      <c r="D36" s="3"/>
      <c r="E36" s="3"/>
      <c r="F36" s="3"/>
      <c r="G36" s="3"/>
      <c r="H36" s="3"/>
      <c r="I36" s="3"/>
      <c r="J36" s="3"/>
      <c r="K36" s="3"/>
      <c r="L36" s="3"/>
      <c r="M36" s="3"/>
      <c r="N36" s="3"/>
      <c r="O36" s="3">
        <v>1181</v>
      </c>
      <c r="P36" s="3" t="s">
        <v>123</v>
      </c>
      <c r="Q36" s="3"/>
      <c r="R36" s="3"/>
      <c r="S36" s="3"/>
      <c r="T36" s="3"/>
      <c r="U36" s="3"/>
      <c r="V36" s="3"/>
      <c r="W36" s="3"/>
      <c r="X36" s="3"/>
      <c r="Y36" s="3"/>
      <c r="Z36" s="3"/>
      <c r="AA36" s="3"/>
    </row>
    <row r="37" spans="1:27" x14ac:dyDescent="0.2">
      <c r="A37" s="3"/>
      <c r="B37" s="3"/>
      <c r="C37" s="3"/>
      <c r="D37" s="3"/>
      <c r="E37" s="3"/>
      <c r="F37" s="3"/>
      <c r="G37" s="3"/>
      <c r="H37" s="3"/>
      <c r="I37" s="3"/>
      <c r="J37" s="3"/>
      <c r="K37" s="3"/>
      <c r="L37" s="3"/>
      <c r="M37" s="3"/>
      <c r="N37" s="3"/>
      <c r="O37" s="3">
        <v>1191</v>
      </c>
      <c r="P37" s="3" t="s">
        <v>125</v>
      </c>
      <c r="Q37" s="3"/>
      <c r="R37" s="3"/>
      <c r="S37" s="3"/>
      <c r="T37" s="3"/>
      <c r="U37" s="3"/>
      <c r="V37" s="3"/>
      <c r="W37" s="3"/>
      <c r="X37" s="3"/>
      <c r="Y37" s="3"/>
      <c r="Z37" s="3"/>
      <c r="AA37" s="3"/>
    </row>
    <row r="38" spans="1:27" x14ac:dyDescent="0.2">
      <c r="A38" s="3"/>
      <c r="B38" s="3"/>
      <c r="C38" s="3"/>
      <c r="D38" s="3"/>
      <c r="E38" s="3"/>
      <c r="F38" s="3"/>
      <c r="G38" s="3"/>
      <c r="H38" s="3"/>
      <c r="I38" s="3"/>
      <c r="J38" s="3"/>
      <c r="K38" s="3"/>
      <c r="L38" s="3"/>
      <c r="M38" s="3"/>
      <c r="N38" s="3"/>
      <c r="O38" s="3">
        <v>1201</v>
      </c>
      <c r="P38" s="3" t="s">
        <v>127</v>
      </c>
      <c r="Q38" s="3"/>
      <c r="R38" s="3"/>
      <c r="S38" s="3"/>
      <c r="T38" s="3"/>
      <c r="U38" s="3"/>
      <c r="V38" s="3"/>
      <c r="W38" s="3"/>
      <c r="X38" s="3"/>
      <c r="Y38" s="3"/>
      <c r="Z38" s="3"/>
      <c r="AA38" s="3"/>
    </row>
    <row r="39" spans="1:27"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spans="1:27"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gameTask</vt:lpstr>
      <vt:lpstr>gameGuide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kanjess</dc:creator>
  <cp:lastModifiedBy>kanjess</cp:lastModifiedBy>
  <dcterms:created xsi:type="dcterms:W3CDTF">2023-04-15T14:27:17Z</dcterms:created>
  <dcterms:modified xsi:type="dcterms:W3CDTF">2024-04-06T21:48:23Z</dcterms:modified>
</cp:coreProperties>
</file>