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der\projects\basics-frontend\Practica Javascript\Simulador de créditos\resources\"/>
    </mc:Choice>
  </mc:AlternateContent>
  <xr:revisionPtr revIDLastSave="0" documentId="13_ncr:1_{50697D9C-BE75-4EC5-A24A-E7264E386EAF}" xr6:coauthVersionLast="37" xr6:coauthVersionMax="37" xr10:uidLastSave="{00000000-0000-0000-0000-000000000000}"/>
  <bookViews>
    <workbookView xWindow="0" yWindow="0" windowWidth="17490" windowHeight="7980" xr2:uid="{CB1AFF6C-1354-4EAD-BC5E-AD4802EBC88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4" i="1"/>
  <c r="D11" i="1"/>
  <c r="D10" i="1"/>
  <c r="E10" i="1"/>
  <c r="D15" i="1"/>
  <c r="C16" i="1"/>
  <c r="C11" i="1"/>
  <c r="C10" i="1"/>
  <c r="F4" i="1" l="1"/>
  <c r="F3" i="1"/>
  <c r="E3" i="1"/>
  <c r="E4" i="1" l="1"/>
  <c r="B6" i="1" l="1"/>
  <c r="B5" i="1"/>
  <c r="E9" i="1"/>
  <c r="E11" i="1" l="1"/>
  <c r="D12" i="1" s="1"/>
  <c r="C12" i="1" s="1"/>
  <c r="E12" i="1" s="1"/>
  <c r="D13" i="1" l="1"/>
  <c r="C13" i="1" s="1"/>
  <c r="E13" i="1" s="1"/>
  <c r="D14" i="1" l="1"/>
  <c r="C14" i="1" s="1"/>
  <c r="E14" i="1" s="1"/>
  <c r="C15" i="1" l="1"/>
  <c r="E15" i="1" s="1"/>
  <c r="D16" i="1" l="1"/>
  <c r="E16" i="1"/>
  <c r="D17" i="1" l="1"/>
  <c r="C17" i="1" s="1"/>
  <c r="E17" i="1" s="1"/>
  <c r="D18" i="1" l="1"/>
  <c r="C18" i="1" s="1"/>
  <c r="E18" i="1" s="1"/>
  <c r="D19" i="1" l="1"/>
  <c r="C19" i="1" s="1"/>
  <c r="E19" i="1" s="1"/>
  <c r="D20" i="1" l="1"/>
  <c r="C20" i="1" s="1"/>
  <c r="E20" i="1" s="1"/>
  <c r="D21" i="1" l="1"/>
  <c r="C21" i="1" s="1"/>
  <c r="E21" i="1" s="1"/>
  <c r="D22" i="1" l="1"/>
  <c r="C22" i="1" s="1"/>
  <c r="E22" i="1" s="1"/>
  <c r="D23" i="1" l="1"/>
  <c r="C23" i="1" s="1"/>
  <c r="E23" i="1" s="1"/>
  <c r="D24" i="1" l="1"/>
  <c r="C24" i="1" s="1"/>
  <c r="E24" i="1"/>
  <c r="D25" i="1" l="1"/>
  <c r="C25" i="1" s="1"/>
  <c r="E25" i="1" s="1"/>
  <c r="D26" i="1" l="1"/>
  <c r="C26" i="1" s="1"/>
  <c r="E26" i="1" s="1"/>
  <c r="D27" i="1" l="1"/>
  <c r="C27" i="1" s="1"/>
  <c r="E27" i="1"/>
  <c r="D28" i="1" l="1"/>
  <c r="C28" i="1" s="1"/>
  <c r="E28" i="1" s="1"/>
  <c r="D29" i="1" l="1"/>
  <c r="C29" i="1" s="1"/>
  <c r="E29" i="1"/>
  <c r="D30" i="1" l="1"/>
  <c r="C30" i="1" s="1"/>
  <c r="E30" i="1"/>
  <c r="D31" i="1" l="1"/>
  <c r="C31" i="1" s="1"/>
  <c r="E31" i="1" s="1"/>
  <c r="D32" i="1" l="1"/>
  <c r="C32" i="1" s="1"/>
  <c r="E32" i="1"/>
  <c r="D33" i="1" l="1"/>
  <c r="C33" i="1" s="1"/>
  <c r="E33" i="1" s="1"/>
  <c r="D34" i="1" l="1"/>
  <c r="C34" i="1" s="1"/>
  <c r="E34" i="1" s="1"/>
  <c r="D35" i="1" l="1"/>
  <c r="C35" i="1" s="1"/>
  <c r="E35" i="1" s="1"/>
  <c r="D36" i="1" l="1"/>
  <c r="C36" i="1" s="1"/>
  <c r="E36" i="1" s="1"/>
  <c r="D37" i="1" l="1"/>
  <c r="C37" i="1" s="1"/>
  <c r="E37" i="1"/>
  <c r="D38" i="1" l="1"/>
  <c r="C38" i="1" s="1"/>
  <c r="E38" i="1"/>
  <c r="D39" i="1" l="1"/>
  <c r="C39" i="1" s="1"/>
  <c r="E39" i="1"/>
  <c r="D40" i="1" l="1"/>
  <c r="C40" i="1" s="1"/>
  <c r="E40" i="1" s="1"/>
  <c r="D41" i="1" l="1"/>
  <c r="C41" i="1" s="1"/>
  <c r="D42" i="1" l="1"/>
  <c r="C42" i="1" s="1"/>
  <c r="E42" i="1"/>
  <c r="D43" i="1" l="1"/>
  <c r="C43" i="1" s="1"/>
  <c r="E43" i="1" s="1"/>
  <c r="D44" i="1" l="1"/>
  <c r="C44" i="1" s="1"/>
  <c r="C46" i="1" l="1"/>
</calcChain>
</file>

<file path=xl/sharedStrings.xml><?xml version="1.0" encoding="utf-8"?>
<sst xmlns="http://schemas.openxmlformats.org/spreadsheetml/2006/main" count="14" uniqueCount="13">
  <si>
    <t>Capital</t>
  </si>
  <si>
    <t>tasa</t>
  </si>
  <si>
    <t>periodos</t>
  </si>
  <si>
    <t>cuota</t>
  </si>
  <si>
    <t>usuario</t>
  </si>
  <si>
    <t>banco</t>
  </si>
  <si>
    <t>resutados</t>
  </si>
  <si>
    <t>periodo</t>
  </si>
  <si>
    <t>abono cap</t>
  </si>
  <si>
    <t>interes</t>
  </si>
  <si>
    <t>Cuota = (Monto * (%MV x (1 + %MV) ^ n)) / ((1 + %MV) ^ n) - 1)</t>
  </si>
  <si>
    <t>k*(i*(1+i)^n))/((1+i)^n)-1)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</si>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</sst>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8C8C8C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4" fontId="0" fillId="0" borderId="0" xfId="0" applyNumberFormat="1"/>
    <xf numFmtId="0" fontId="1" fillId="0" borderId="0" xfId="0" applyFont="1"/>
    <xf numFmtId="4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E0F6-9147-492F-8B99-E3803B157B9E}">
  <dimension ref="A1:I46"/>
  <sheetViews>
    <sheetView tabSelected="1" workbookViewId="0">
      <selection activeCell="E44" sqref="E44"/>
    </sheetView>
  </sheetViews>
  <sheetFormatPr baseColWidth="10" defaultRowHeight="15" x14ac:dyDescent="0.25"/>
  <cols>
    <col min="2" max="2" width="21.85546875" customWidth="1"/>
    <col min="3" max="3" width="11.7109375" bestFit="1" customWidth="1"/>
    <col min="5" max="6" width="12" bestFit="1" customWidth="1"/>
  </cols>
  <sheetData>
    <row r="1" spans="1:9" x14ac:dyDescent="0.25">
      <c r="A1" t="s">
        <v>0</v>
      </c>
      <c r="B1">
        <v>8000000</v>
      </c>
      <c r="C1" t="s">
        <v>4</v>
      </c>
    </row>
    <row r="2" spans="1:9" x14ac:dyDescent="0.25">
      <c r="A2" t="s">
        <v>1</v>
      </c>
      <c r="B2" s="1">
        <v>1.15E-2</v>
      </c>
      <c r="C2" t="s">
        <v>5</v>
      </c>
    </row>
    <row r="3" spans="1:9" x14ac:dyDescent="0.25">
      <c r="A3" t="s">
        <v>2</v>
      </c>
      <c r="B3">
        <v>35</v>
      </c>
      <c r="C3" t="s">
        <v>4</v>
      </c>
      <c r="E3">
        <f>(1+0.0115)^B3</f>
        <v>1.4921278924351102</v>
      </c>
      <c r="F3">
        <f>1.15/100</f>
        <v>1.15E-2</v>
      </c>
    </row>
    <row r="4" spans="1:9" ht="18" x14ac:dyDescent="0.25">
      <c r="E4">
        <f>(1+B2)^B3</f>
        <v>1.4921278924351102</v>
      </c>
      <c r="F4">
        <f>(F3+1)^B3</f>
        <v>1.4921278924351102</v>
      </c>
      <c r="H4" s="3" t="s">
        <v>10</v>
      </c>
    </row>
    <row r="5" spans="1:9" x14ac:dyDescent="0.25">
      <c r="A5" t="s">
        <v>3</v>
      </c>
      <c r="B5" s="2">
        <f>+PMT(B2,B3,-B1)</f>
        <v>278943.2751408855</v>
      </c>
      <c r="C5" t="s">
        <v>6</v>
      </c>
    </row>
    <row r="6" spans="1:9" x14ac:dyDescent="0.25">
      <c r="B6" s="4">
        <f>(B1*B2*((1+B2)^B3))/(((1+B2)^B3)-1)</f>
        <v>278943.27514088363</v>
      </c>
    </row>
    <row r="8" spans="1:9" x14ac:dyDescent="0.25">
      <c r="B8" t="s">
        <v>7</v>
      </c>
      <c r="C8" t="s">
        <v>8</v>
      </c>
      <c r="D8" t="s">
        <v>9</v>
      </c>
      <c r="E8" t="s">
        <v>12</v>
      </c>
      <c r="I8" t="s">
        <v>11</v>
      </c>
    </row>
    <row r="9" spans="1:9" x14ac:dyDescent="0.25">
      <c r="B9">
        <v>0</v>
      </c>
      <c r="E9" s="2">
        <f>+B1</f>
        <v>8000000</v>
      </c>
    </row>
    <row r="10" spans="1:9" x14ac:dyDescent="0.25">
      <c r="B10">
        <v>1</v>
      </c>
      <c r="C10" s="2">
        <f>+$B$5-D10</f>
        <v>186943.2751408855</v>
      </c>
      <c r="D10" s="2">
        <f>+E9*$B$2</f>
        <v>92000</v>
      </c>
      <c r="E10" s="2">
        <f>+E9-C10</f>
        <v>7813056.7248591147</v>
      </c>
      <c r="F10" s="5"/>
    </row>
    <row r="11" spans="1:9" x14ac:dyDescent="0.25">
      <c r="B11">
        <v>2</v>
      </c>
      <c r="C11" s="2">
        <f>+$B$5-D11</f>
        <v>189093.1228050057</v>
      </c>
      <c r="D11" s="2">
        <f>+E10*$B$2</f>
        <v>89850.152335879815</v>
      </c>
      <c r="E11" s="2">
        <f t="shared" ref="E11:E44" si="0">+E10-C11</f>
        <v>7623963.6020541089</v>
      </c>
    </row>
    <row r="12" spans="1:9" x14ac:dyDescent="0.25">
      <c r="B12">
        <v>3</v>
      </c>
      <c r="C12" s="2">
        <f t="shared" ref="C11:C44" si="1">+$B$5-D12</f>
        <v>191267.69371726323</v>
      </c>
      <c r="D12" s="2">
        <f t="shared" ref="D11:D44" si="2">+E11*$B$2</f>
        <v>87675.58142362225</v>
      </c>
      <c r="E12" s="2">
        <f t="shared" si="0"/>
        <v>7432695.9083368452</v>
      </c>
    </row>
    <row r="13" spans="1:9" x14ac:dyDescent="0.25">
      <c r="B13">
        <v>4</v>
      </c>
      <c r="C13" s="2">
        <f t="shared" si="1"/>
        <v>193467.27219501178</v>
      </c>
      <c r="D13" s="2">
        <f t="shared" si="2"/>
        <v>85476.002945873712</v>
      </c>
      <c r="E13" s="2">
        <f t="shared" si="0"/>
        <v>7239228.6361418338</v>
      </c>
    </row>
    <row r="14" spans="1:9" x14ac:dyDescent="0.25">
      <c r="B14">
        <v>5</v>
      </c>
      <c r="C14" s="2">
        <f t="shared" si="1"/>
        <v>195692.14582525441</v>
      </c>
      <c r="D14" s="2">
        <f t="shared" si="2"/>
        <v>83251.129315631086</v>
      </c>
      <c r="E14" s="2">
        <f t="shared" si="0"/>
        <v>7043536.4903165791</v>
      </c>
    </row>
    <row r="15" spans="1:9" x14ac:dyDescent="0.25">
      <c r="B15">
        <v>6</v>
      </c>
      <c r="C15" s="2">
        <f t="shared" si="1"/>
        <v>197942.60550224484</v>
      </c>
      <c r="D15" s="2">
        <f>+E14*$B$2</f>
        <v>81000.669638640655</v>
      </c>
      <c r="E15" s="2">
        <f t="shared" si="0"/>
        <v>6845593.8848143341</v>
      </c>
    </row>
    <row r="16" spans="1:9" x14ac:dyDescent="0.25">
      <c r="B16">
        <v>7</v>
      </c>
      <c r="C16" s="2">
        <f>+$B$5-D16</f>
        <v>200218.94546552066</v>
      </c>
      <c r="D16" s="2">
        <f t="shared" si="2"/>
        <v>78724.329675364846</v>
      </c>
      <c r="E16" s="2">
        <f t="shared" si="0"/>
        <v>6645374.9393488131</v>
      </c>
    </row>
    <row r="17" spans="2:5" x14ac:dyDescent="0.25">
      <c r="B17">
        <v>8</v>
      </c>
      <c r="C17" s="2">
        <f t="shared" si="1"/>
        <v>202521.46333837416</v>
      </c>
      <c r="D17" s="2">
        <f t="shared" si="2"/>
        <v>76421.811802511351</v>
      </c>
      <c r="E17" s="2">
        <f t="shared" si="0"/>
        <v>6442853.476010439</v>
      </c>
    </row>
    <row r="18" spans="2:5" x14ac:dyDescent="0.25">
      <c r="B18">
        <v>9</v>
      </c>
      <c r="C18" s="2">
        <f t="shared" si="1"/>
        <v>204850.46016676544</v>
      </c>
      <c r="D18" s="2">
        <f t="shared" si="2"/>
        <v>74092.814974120047</v>
      </c>
      <c r="E18" s="2">
        <f t="shared" si="0"/>
        <v>6238003.0158436736</v>
      </c>
    </row>
    <row r="19" spans="2:5" x14ac:dyDescent="0.25">
      <c r="B19">
        <v>10</v>
      </c>
      <c r="C19" s="2">
        <f t="shared" si="1"/>
        <v>207206.24045868326</v>
      </c>
      <c r="D19" s="2">
        <f t="shared" si="2"/>
        <v>71737.03468220224</v>
      </c>
      <c r="E19" s="2">
        <f t="shared" si="0"/>
        <v>6030796.7753849905</v>
      </c>
    </row>
    <row r="20" spans="2:5" x14ac:dyDescent="0.25">
      <c r="B20">
        <v>11</v>
      </c>
      <c r="C20" s="2">
        <f t="shared" si="1"/>
        <v>209589.1122239581</v>
      </c>
      <c r="D20" s="2">
        <f t="shared" si="2"/>
        <v>69354.162916927395</v>
      </c>
      <c r="E20" s="2">
        <f t="shared" si="0"/>
        <v>5821207.6631610328</v>
      </c>
    </row>
    <row r="21" spans="2:5" x14ac:dyDescent="0.25">
      <c r="B21">
        <v>12</v>
      </c>
      <c r="C21" s="2">
        <f t="shared" si="1"/>
        <v>211999.38701453363</v>
      </c>
      <c r="D21" s="2">
        <f t="shared" si="2"/>
        <v>66943.888126351871</v>
      </c>
      <c r="E21" s="2">
        <f t="shared" si="0"/>
        <v>5609208.2761464994</v>
      </c>
    </row>
    <row r="22" spans="2:5" x14ac:dyDescent="0.25">
      <c r="B22">
        <v>13</v>
      </c>
      <c r="C22" s="2">
        <f t="shared" si="1"/>
        <v>214437.37996520076</v>
      </c>
      <c r="D22" s="2">
        <f t="shared" si="2"/>
        <v>64505.895175684745</v>
      </c>
      <c r="E22" s="2">
        <f t="shared" si="0"/>
        <v>5394770.8961812984</v>
      </c>
    </row>
    <row r="23" spans="2:5" x14ac:dyDescent="0.25">
      <c r="B23">
        <v>14</v>
      </c>
      <c r="C23" s="2">
        <f t="shared" si="1"/>
        <v>216903.40983480058</v>
      </c>
      <c r="D23" s="2">
        <f t="shared" si="2"/>
        <v>62039.865306084932</v>
      </c>
      <c r="E23" s="2">
        <f t="shared" si="0"/>
        <v>5177867.4863464981</v>
      </c>
    </row>
    <row r="24" spans="2:5" x14ac:dyDescent="0.25">
      <c r="B24">
        <v>15</v>
      </c>
      <c r="C24" s="2">
        <f t="shared" si="1"/>
        <v>219397.79904790077</v>
      </c>
      <c r="D24" s="2">
        <f t="shared" si="2"/>
        <v>59545.476092984725</v>
      </c>
      <c r="E24" s="2">
        <f t="shared" si="0"/>
        <v>4958469.6872985978</v>
      </c>
    </row>
    <row r="25" spans="2:5" x14ac:dyDescent="0.25">
      <c r="B25">
        <v>16</v>
      </c>
      <c r="C25" s="2">
        <f t="shared" si="1"/>
        <v>221920.87373695162</v>
      </c>
      <c r="D25" s="2">
        <f t="shared" si="2"/>
        <v>57022.401403933873</v>
      </c>
      <c r="E25" s="2">
        <f t="shared" si="0"/>
        <v>4736548.8135616463</v>
      </c>
    </row>
    <row r="26" spans="2:5" x14ac:dyDescent="0.25">
      <c r="B26">
        <v>17</v>
      </c>
      <c r="C26" s="2">
        <f t="shared" si="1"/>
        <v>224472.96378492657</v>
      </c>
      <c r="D26" s="2">
        <f t="shared" si="2"/>
        <v>54470.311355958933</v>
      </c>
      <c r="E26" s="2">
        <f t="shared" si="0"/>
        <v>4512075.8497767197</v>
      </c>
    </row>
    <row r="27" spans="2:5" x14ac:dyDescent="0.25">
      <c r="B27">
        <v>18</v>
      </c>
      <c r="C27" s="2">
        <f t="shared" si="1"/>
        <v>227054.40286845324</v>
      </c>
      <c r="D27" s="2">
        <f t="shared" si="2"/>
        <v>51888.872272432272</v>
      </c>
      <c r="E27" s="2">
        <f t="shared" si="0"/>
        <v>4285021.4469082663</v>
      </c>
    </row>
    <row r="28" spans="2:5" x14ac:dyDescent="0.25">
      <c r="B28">
        <v>19</v>
      </c>
      <c r="C28" s="2">
        <f t="shared" si="1"/>
        <v>229665.52850144042</v>
      </c>
      <c r="D28" s="2">
        <f t="shared" si="2"/>
        <v>49277.74663944506</v>
      </c>
      <c r="E28" s="2">
        <f t="shared" si="0"/>
        <v>4055355.918406826</v>
      </c>
    </row>
    <row r="29" spans="2:5" x14ac:dyDescent="0.25">
      <c r="B29">
        <v>20</v>
      </c>
      <c r="C29" s="2">
        <f t="shared" si="1"/>
        <v>232306.68207920701</v>
      </c>
      <c r="D29" s="2">
        <f t="shared" si="2"/>
        <v>46636.593061678497</v>
      </c>
      <c r="E29" s="2">
        <f t="shared" si="0"/>
        <v>3823049.2363276188</v>
      </c>
    </row>
    <row r="30" spans="2:5" x14ac:dyDescent="0.25">
      <c r="B30">
        <v>21</v>
      </c>
      <c r="C30" s="2">
        <f t="shared" si="1"/>
        <v>234978.2089231179</v>
      </c>
      <c r="D30" s="2">
        <f t="shared" si="2"/>
        <v>43965.066217767613</v>
      </c>
      <c r="E30" s="2">
        <f t="shared" si="0"/>
        <v>3588071.0274045011</v>
      </c>
    </row>
    <row r="31" spans="2:5" x14ac:dyDescent="0.25">
      <c r="B31">
        <v>22</v>
      </c>
      <c r="C31" s="2">
        <f t="shared" si="1"/>
        <v>237680.45832573372</v>
      </c>
      <c r="D31" s="2">
        <f t="shared" si="2"/>
        <v>41262.81681515176</v>
      </c>
      <c r="E31" s="2">
        <f t="shared" si="0"/>
        <v>3350390.5690787672</v>
      </c>
    </row>
    <row r="32" spans="2:5" x14ac:dyDescent="0.25">
      <c r="B32">
        <v>23</v>
      </c>
      <c r="C32" s="2">
        <f t="shared" si="1"/>
        <v>240413.78359647968</v>
      </c>
      <c r="D32" s="2">
        <f t="shared" si="2"/>
        <v>38529.491544405821</v>
      </c>
      <c r="E32" s="2">
        <f t="shared" si="0"/>
        <v>3109976.7854822874</v>
      </c>
    </row>
    <row r="33" spans="2:5" x14ac:dyDescent="0.25">
      <c r="B33">
        <v>24</v>
      </c>
      <c r="C33" s="2">
        <f t="shared" si="1"/>
        <v>243178.5421078392</v>
      </c>
      <c r="D33" s="2">
        <f t="shared" si="2"/>
        <v>35764.733033046301</v>
      </c>
      <c r="E33" s="2">
        <f t="shared" si="0"/>
        <v>2866798.2433744483</v>
      </c>
    </row>
    <row r="34" spans="2:5" x14ac:dyDescent="0.25">
      <c r="B34">
        <v>25</v>
      </c>
      <c r="C34" s="2">
        <f t="shared" si="1"/>
        <v>245975.09534207935</v>
      </c>
      <c r="D34" s="2">
        <f t="shared" si="2"/>
        <v>32968.179798806152</v>
      </c>
      <c r="E34" s="2">
        <f t="shared" si="0"/>
        <v>2620823.1480323691</v>
      </c>
    </row>
    <row r="35" spans="2:5" x14ac:dyDescent="0.25">
      <c r="B35">
        <v>26</v>
      </c>
      <c r="C35" s="2">
        <f t="shared" si="1"/>
        <v>248803.80893851325</v>
      </c>
      <c r="D35" s="2">
        <f t="shared" si="2"/>
        <v>30139.466202372245</v>
      </c>
      <c r="E35" s="2">
        <f t="shared" si="0"/>
        <v>2372019.339093856</v>
      </c>
    </row>
    <row r="36" spans="2:5" x14ac:dyDescent="0.25">
      <c r="B36">
        <v>27</v>
      </c>
      <c r="C36" s="2">
        <f t="shared" si="1"/>
        <v>251665.05274130616</v>
      </c>
      <c r="D36" s="2">
        <f t="shared" si="2"/>
        <v>27278.222399579343</v>
      </c>
      <c r="E36" s="2">
        <f t="shared" si="0"/>
        <v>2120354.2863525497</v>
      </c>
    </row>
    <row r="37" spans="2:5" x14ac:dyDescent="0.25">
      <c r="B37">
        <v>28</v>
      </c>
      <c r="C37" s="2">
        <f t="shared" si="1"/>
        <v>254559.20084783118</v>
      </c>
      <c r="D37" s="2">
        <f t="shared" si="2"/>
        <v>24384.07429305432</v>
      </c>
      <c r="E37" s="2">
        <f t="shared" si="0"/>
        <v>1865795.0855047186</v>
      </c>
    </row>
    <row r="38" spans="2:5" x14ac:dyDescent="0.25">
      <c r="B38">
        <v>29</v>
      </c>
      <c r="C38" s="2">
        <f t="shared" si="1"/>
        <v>257486.63165758122</v>
      </c>
      <c r="D38" s="2">
        <f t="shared" si="2"/>
        <v>21456.643483304262</v>
      </c>
      <c r="E38" s="2">
        <f t="shared" si="0"/>
        <v>1608308.4538471373</v>
      </c>
    </row>
    <row r="39" spans="2:5" x14ac:dyDescent="0.25">
      <c r="B39">
        <v>30</v>
      </c>
      <c r="C39" s="2">
        <f t="shared" si="1"/>
        <v>260447.72792164341</v>
      </c>
      <c r="D39" s="2">
        <f t="shared" si="2"/>
        <v>18495.547219242078</v>
      </c>
      <c r="E39" s="2">
        <f t="shared" si="0"/>
        <v>1347860.725925494</v>
      </c>
    </row>
    <row r="40" spans="2:5" x14ac:dyDescent="0.25">
      <c r="B40">
        <v>31</v>
      </c>
      <c r="C40" s="2">
        <f t="shared" si="1"/>
        <v>263442.87679274229</v>
      </c>
      <c r="D40" s="2">
        <f t="shared" si="2"/>
        <v>15500.398348143181</v>
      </c>
      <c r="E40" s="2">
        <f t="shared" si="0"/>
        <v>1084417.8491327516</v>
      </c>
    </row>
    <row r="41" spans="2:5" x14ac:dyDescent="0.25">
      <c r="B41">
        <v>32</v>
      </c>
      <c r="C41" s="2">
        <f t="shared" si="1"/>
        <v>266472.46987585886</v>
      </c>
      <c r="D41" s="2">
        <f t="shared" si="2"/>
        <v>12470.805265026644</v>
      </c>
      <c r="E41" s="2">
        <f>+E40-C41</f>
        <v>817945.37925689272</v>
      </c>
    </row>
    <row r="42" spans="2:5" x14ac:dyDescent="0.25">
      <c r="B42">
        <v>33</v>
      </c>
      <c r="C42" s="2">
        <f t="shared" si="1"/>
        <v>269536.90327943122</v>
      </c>
      <c r="D42" s="2">
        <f t="shared" si="2"/>
        <v>9406.3718614542668</v>
      </c>
      <c r="E42" s="2">
        <f t="shared" si="0"/>
        <v>548408.47597746155</v>
      </c>
    </row>
    <row r="43" spans="2:5" x14ac:dyDescent="0.25">
      <c r="B43">
        <v>34</v>
      </c>
      <c r="C43" s="2">
        <f t="shared" si="1"/>
        <v>272636.57766714471</v>
      </c>
      <c r="D43" s="2">
        <f t="shared" si="2"/>
        <v>6306.6974737408082</v>
      </c>
      <c r="E43" s="2">
        <f t="shared" si="0"/>
        <v>275771.89831031684</v>
      </c>
    </row>
    <row r="44" spans="2:5" x14ac:dyDescent="0.25">
      <c r="B44">
        <v>35</v>
      </c>
      <c r="C44" s="2">
        <f t="shared" si="1"/>
        <v>275771.89831031684</v>
      </c>
      <c r="D44" s="2">
        <f t="shared" si="2"/>
        <v>3171.3768305686435</v>
      </c>
      <c r="E44" s="2">
        <f>+E43-C44</f>
        <v>0</v>
      </c>
    </row>
    <row r="46" spans="2:5" x14ac:dyDescent="0.25">
      <c r="C46" s="2">
        <f>SUM(C10:C45)</f>
        <v>8000000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2021-11-01T20:36:57Z</dcterms:created>
  <dcterms:modified xsi:type="dcterms:W3CDTF">2021-11-03T04:01:56Z</dcterms:modified>
</cp:coreProperties>
</file>