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katada/Downloads/"/>
    </mc:Choice>
  </mc:AlternateContent>
  <xr:revisionPtr revIDLastSave="0" documentId="13_ncr:1_{4ECADC77-A606-9E46-93E3-049DCAE88AA0}" xr6:coauthVersionLast="36" xr6:coauthVersionMax="36" xr10:uidLastSave="{00000000-0000-0000-0000-000000000000}"/>
  <bookViews>
    <workbookView xWindow="740" yWindow="460" windowWidth="28060" windowHeight="16340" xr2:uid="{00000000-000D-0000-FFFF-FFFF00000000}"/>
  </bookViews>
  <sheets>
    <sheet name="二項分布" sheetId="2" r:id="rId1"/>
    <sheet name="ポアソン分布" sheetId="3" r:id="rId2"/>
    <sheet name="アプリの同時起動数" sheetId="5" r:id="rId3"/>
    <sheet name="スポーツドリンク" sheetId="19" r:id="rId4"/>
    <sheet name="チョコレート" sheetId="20" r:id="rId5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20" l="1"/>
  <c r="D6" i="20"/>
  <c r="D7" i="20"/>
  <c r="G42" i="20" s="1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G40" i="20"/>
  <c r="G46" i="19"/>
  <c r="G40" i="19"/>
  <c r="G42" i="19"/>
  <c r="G45" i="19" s="1"/>
  <c r="F14" i="3"/>
  <c r="F11" i="5"/>
  <c r="F12" i="5" s="1"/>
  <c r="F14" i="2"/>
  <c r="G45" i="20" l="1"/>
</calcChain>
</file>

<file path=xl/sharedStrings.xml><?xml version="1.0" encoding="utf-8"?>
<sst xmlns="http://schemas.openxmlformats.org/spreadsheetml/2006/main" count="62" uniqueCount="47">
  <si>
    <t>1年後に5人辞める確率</t>
    <rPh sb="1" eb="3">
      <t>ネンゴ</t>
    </rPh>
    <rPh sb="5" eb="6">
      <t>ニン</t>
    </rPh>
    <rPh sb="6" eb="7">
      <t>ヤ</t>
    </rPh>
    <rPh sb="9" eb="11">
      <t>カクリツ</t>
    </rPh>
    <phoneticPr fontId="4"/>
  </si>
  <si>
    <r>
      <rPr>
        <sz val="12"/>
        <color rgb="FF000000"/>
        <rFont val="ＭＳ Ｐゴシック"/>
        <family val="3"/>
        <charset val="128"/>
      </rPr>
      <t>従業員数</t>
    </r>
    <rPh sb="0" eb="3">
      <t>ジュウギョウイン</t>
    </rPh>
    <rPh sb="3" eb="4">
      <t>スウ</t>
    </rPh>
    <phoneticPr fontId="4"/>
  </si>
  <si>
    <r>
      <t>1</t>
    </r>
    <r>
      <rPr>
        <sz val="12"/>
        <color theme="1"/>
        <rFont val="游ゴシック"/>
        <family val="2"/>
        <charset val="128"/>
      </rPr>
      <t>年間でやめる確率</t>
    </r>
    <rPh sb="1" eb="3">
      <t>ネンカン</t>
    </rPh>
    <rPh sb="7" eb="9">
      <t>カクリツ</t>
    </rPh>
    <phoneticPr fontId="4"/>
  </si>
  <si>
    <r>
      <t>1</t>
    </r>
    <r>
      <rPr>
        <sz val="12"/>
        <color theme="1"/>
        <rFont val="游ゴシック"/>
        <family val="2"/>
        <charset val="128"/>
      </rPr>
      <t>年後に辞める人数</t>
    </r>
    <rPh sb="1" eb="3">
      <t>ネンゴ</t>
    </rPh>
    <rPh sb="4" eb="5">
      <t>ヤ</t>
    </rPh>
    <rPh sb="7" eb="9">
      <t>ニンズウ</t>
    </rPh>
    <phoneticPr fontId="4"/>
  </si>
  <si>
    <t>成功数</t>
    <rPh sb="0" eb="2">
      <t>セイコウ</t>
    </rPh>
    <rPh sb="2" eb="3">
      <t>スウ</t>
    </rPh>
    <phoneticPr fontId="4"/>
  </si>
  <si>
    <t>試行回数</t>
    <rPh sb="0" eb="2">
      <t>シコウ</t>
    </rPh>
    <rPh sb="2" eb="4">
      <t>カイスウ</t>
    </rPh>
    <phoneticPr fontId="4"/>
  </si>
  <si>
    <t>成功率</t>
    <rPh sb="0" eb="3">
      <t>セイコウリツ</t>
    </rPh>
    <phoneticPr fontId="4"/>
  </si>
  <si>
    <t>数式で解くと…</t>
    <rPh sb="0" eb="2">
      <t>スウシキ</t>
    </rPh>
    <rPh sb="3" eb="4">
      <t>ト</t>
    </rPh>
    <phoneticPr fontId="4"/>
  </si>
  <si>
    <r>
      <t xml:space="preserve">𝑃(𝑋=5)=  20𝐶5 </t>
    </r>
    <r>
      <rPr>
        <sz val="12"/>
        <color theme="1"/>
        <rFont val="ＭＳ Ｐゴシック"/>
        <family val="3"/>
        <charset val="128"/>
      </rPr>
      <t>×</t>
    </r>
    <r>
      <rPr>
        <sz val="12"/>
        <color theme="1"/>
        <rFont val="Meiryo Regular"/>
        <family val="2"/>
      </rPr>
      <t xml:space="preserve">0.15^5 </t>
    </r>
    <r>
      <rPr>
        <sz val="12"/>
        <color theme="1"/>
        <rFont val="ＭＳ Ｐゴシック"/>
        <family val="3"/>
        <charset val="128"/>
      </rPr>
      <t>×</t>
    </r>
    <r>
      <rPr>
        <sz val="12"/>
        <color theme="1"/>
        <rFont val="Meiryo Regular"/>
        <family val="2"/>
      </rPr>
      <t>(1</t>
    </r>
    <r>
      <rPr>
        <sz val="12"/>
        <color theme="1"/>
        <rFont val="ＭＳ Ｐゴシック"/>
        <family val="3"/>
        <charset val="128"/>
      </rPr>
      <t>−</t>
    </r>
    <r>
      <rPr>
        <sz val="12"/>
        <color theme="1"/>
        <rFont val="Meiryo Regular"/>
        <family val="2"/>
      </rPr>
      <t>0.15)^(20</t>
    </r>
    <r>
      <rPr>
        <sz val="12"/>
        <color theme="1"/>
        <rFont val="ＭＳ Ｐゴシック"/>
        <family val="3"/>
        <charset val="128"/>
      </rPr>
      <t>−</t>
    </r>
    <r>
      <rPr>
        <sz val="12"/>
        <color theme="1"/>
        <rFont val="Meiryo Regular"/>
        <family val="2"/>
      </rPr>
      <t xml:space="preserve">5)
</t>
    </r>
    <r>
      <rPr>
        <sz val="12"/>
        <color theme="1"/>
        <rFont val="ＭＳ Ｐゴシック"/>
        <family val="3"/>
        <charset val="128"/>
      </rPr>
      <t>　　　　</t>
    </r>
    <r>
      <rPr>
        <sz val="12"/>
        <color theme="1"/>
        <rFont val="Meiryo Regular"/>
        <family val="2"/>
      </rPr>
      <t xml:space="preserve"> = (20×19×18×17×16)/(5×4×3×2×1)×0.15^5×0.85^15
</t>
    </r>
    <r>
      <rPr>
        <sz val="12"/>
        <color theme="1"/>
        <rFont val="ＭＳ Ｐゴシック"/>
        <family val="3"/>
        <charset val="128"/>
      </rPr>
      <t>　　　　</t>
    </r>
    <r>
      <rPr>
        <sz val="12"/>
        <color theme="1"/>
        <rFont val="Meiryo Regular"/>
        <family val="2"/>
      </rPr>
      <t xml:space="preserve"> = 0.102845…
          = 10.3% </t>
    </r>
    <phoneticPr fontId="4"/>
  </si>
  <si>
    <t>Excelを使うと…</t>
    <rPh sb="6" eb="7">
      <t>ツカ</t>
    </rPh>
    <phoneticPr fontId="4"/>
  </si>
  <si>
    <r>
      <rPr>
        <sz val="14"/>
        <color rgb="FF000000"/>
        <rFont val="ＭＳ Ｐゴシック"/>
        <family val="3"/>
        <charset val="128"/>
      </rPr>
      <t>・従業員が</t>
    </r>
    <r>
      <rPr>
        <sz val="14"/>
        <color rgb="FF000000"/>
        <rFont val="Meiryo Regular"/>
        <charset val="128"/>
      </rPr>
      <t>20</t>
    </r>
    <r>
      <rPr>
        <sz val="14"/>
        <color rgb="FF000000"/>
        <rFont val="ＭＳ Ｐゴシック"/>
        <family val="3"/>
        <charset val="128"/>
      </rPr>
      <t>人いる会社があったとする。</t>
    </r>
    <r>
      <rPr>
        <sz val="14"/>
        <color rgb="FF000000"/>
        <rFont val="Meiryo Regular"/>
        <charset val="128"/>
      </rPr>
      <t>1</t>
    </r>
    <r>
      <rPr>
        <sz val="14"/>
        <color rgb="FF000000"/>
        <rFont val="ＭＳ Ｐゴシック"/>
        <family val="3"/>
        <charset val="128"/>
      </rPr>
      <t>年間で一律</t>
    </r>
    <r>
      <rPr>
        <sz val="14"/>
        <color rgb="FF000000"/>
        <rFont val="Meiryo Regular"/>
        <charset val="128"/>
      </rPr>
      <t>15%</t>
    </r>
    <r>
      <rPr>
        <sz val="14"/>
        <color rgb="FF000000"/>
        <rFont val="ＭＳ Ｐゴシック"/>
        <family val="3"/>
        <charset val="128"/>
      </rPr>
      <t>の確率で従業員がやめるとすると、</t>
    </r>
    <r>
      <rPr>
        <sz val="14"/>
        <color rgb="FF000000"/>
        <rFont val="Meiryo Regular"/>
        <charset val="128"/>
      </rPr>
      <t>1</t>
    </r>
    <r>
      <rPr>
        <sz val="14"/>
        <color rgb="FF000000"/>
        <rFont val="ＭＳ Ｐゴシック"/>
        <family val="3"/>
        <charset val="128"/>
      </rPr>
      <t>年後に</t>
    </r>
    <r>
      <rPr>
        <sz val="14"/>
        <color rgb="FF000000"/>
        <rFont val="Meiryo Regular"/>
        <charset val="128"/>
      </rPr>
      <t>5</t>
    </r>
    <r>
      <rPr>
        <sz val="14"/>
        <color rgb="FF000000"/>
        <rFont val="ＭＳ Ｐゴシック"/>
        <family val="3"/>
        <charset val="128"/>
      </rPr>
      <t>人辞める確率は何％か？</t>
    </r>
    <rPh sb="33" eb="36">
      <t>ジュウギョウイン</t>
    </rPh>
    <rPh sb="54" eb="56">
      <t>カクリツ</t>
    </rPh>
    <rPh sb="57" eb="58">
      <t>ナン</t>
    </rPh>
    <phoneticPr fontId="4"/>
  </si>
  <si>
    <t>今回の例題でいうと…</t>
    <rPh sb="0" eb="2">
      <t>コンカイ</t>
    </rPh>
    <rPh sb="3" eb="5">
      <t>レイダイ</t>
    </rPh>
    <phoneticPr fontId="4"/>
  </si>
  <si>
    <t>知りたい確率</t>
    <rPh sb="0" eb="1">
      <t>シ</t>
    </rPh>
    <rPh sb="4" eb="6">
      <t>カクリツ</t>
    </rPh>
    <phoneticPr fontId="4"/>
  </si>
  <si>
    <t>・ワードで文字をタイピングしていく中で、1枚につき平均4.5回の打ち間違えをするとする。1枚につき8回の打ち間違えをする確率は何％か？</t>
    <rPh sb="17" eb="18">
      <t>ナカ</t>
    </rPh>
    <rPh sb="30" eb="31">
      <t>カイ</t>
    </rPh>
    <rPh sb="45" eb="46">
      <t>マイ</t>
    </rPh>
    <rPh sb="50" eb="51">
      <t>カイ</t>
    </rPh>
    <phoneticPr fontId="4"/>
  </si>
  <si>
    <t>イベント数</t>
    <rPh sb="4" eb="5">
      <t>スウ</t>
    </rPh>
    <phoneticPr fontId="4"/>
  </si>
  <si>
    <t>平均</t>
    <rPh sb="0" eb="2">
      <t>ヘイキン</t>
    </rPh>
    <phoneticPr fontId="4"/>
  </si>
  <si>
    <t>打ち間違える平均回数</t>
    <rPh sb="0" eb="1">
      <t>ウ</t>
    </rPh>
    <rPh sb="2" eb="4">
      <t>マチガ</t>
    </rPh>
    <rPh sb="6" eb="8">
      <t>ヘイキン</t>
    </rPh>
    <rPh sb="8" eb="10">
      <t>カイスウ</t>
    </rPh>
    <phoneticPr fontId="4"/>
  </si>
  <si>
    <r>
      <t>1</t>
    </r>
    <r>
      <rPr>
        <sz val="12"/>
        <color theme="1"/>
        <rFont val="ＭＳ Ｐゴシック"/>
        <family val="3"/>
        <charset val="128"/>
      </rPr>
      <t>枚につき打ち間違えるとする回数</t>
    </r>
    <rPh sb="1" eb="2">
      <t>マイ</t>
    </rPh>
    <rPh sb="5" eb="6">
      <t>ウ</t>
    </rPh>
    <rPh sb="7" eb="9">
      <t>マチガ</t>
    </rPh>
    <rPh sb="14" eb="16">
      <t>カイスウ</t>
    </rPh>
    <phoneticPr fontId="4"/>
  </si>
  <si>
    <t>1枚につき8回の打ち間違えをする確率</t>
    <rPh sb="1" eb="2">
      <t>マイ</t>
    </rPh>
    <rPh sb="6" eb="7">
      <t>カイ</t>
    </rPh>
    <rPh sb="8" eb="9">
      <t>ウ</t>
    </rPh>
    <rPh sb="10" eb="12">
      <t>マチガ</t>
    </rPh>
    <rPh sb="16" eb="18">
      <t>カクリツ</t>
    </rPh>
    <phoneticPr fontId="4"/>
  </si>
  <si>
    <r>
      <t>𝑃(𝑋=8)=  (4.5^8×𝑒^(</t>
    </r>
    <r>
      <rPr>
        <sz val="12"/>
        <color theme="1"/>
        <rFont val="ＭＳ Ｐゴシック"/>
        <family val="3"/>
        <charset val="128"/>
      </rPr>
      <t>−</t>
    </r>
    <r>
      <rPr>
        <sz val="12"/>
        <color theme="1"/>
        <rFont val="Meiryo Regular"/>
        <family val="2"/>
      </rPr>
      <t xml:space="preserve">4.5))/8!
</t>
    </r>
    <r>
      <rPr>
        <sz val="12"/>
        <color theme="1"/>
        <rFont val="ＭＳ Ｐゴシック"/>
        <family val="3"/>
        <charset val="128"/>
      </rPr>
      <t>　　　　</t>
    </r>
    <r>
      <rPr>
        <sz val="12"/>
        <color theme="1"/>
        <rFont val="Meiryo Regular"/>
        <family val="2"/>
      </rPr>
      <t xml:space="preserve"> = ((168151.3)×2.718^(-4.5))/(8*7*6*5*4*3*2*1)
</t>
    </r>
    <r>
      <rPr>
        <sz val="12"/>
        <color theme="1"/>
        <rFont val="ＭＳ Ｐゴシック"/>
        <family val="3"/>
        <charset val="128"/>
      </rPr>
      <t>　　　　</t>
    </r>
    <r>
      <rPr>
        <sz val="12"/>
        <color theme="1"/>
        <rFont val="Meiryo Regular"/>
        <family val="2"/>
      </rPr>
      <t xml:space="preserve"> = 0.046350793...
          = 4.6% 
*e(</t>
    </r>
    <r>
      <rPr>
        <sz val="12"/>
        <color theme="1"/>
        <rFont val="ＭＳ Ｐゴシック"/>
        <family val="3"/>
        <charset val="128"/>
      </rPr>
      <t>≒</t>
    </r>
    <r>
      <rPr>
        <sz val="12"/>
        <color theme="1"/>
        <rFont val="Meiryo Regular"/>
        <family val="2"/>
      </rPr>
      <t xml:space="preserve">2.718) = </t>
    </r>
    <r>
      <rPr>
        <sz val="12"/>
        <color theme="1"/>
        <rFont val="ＭＳ Ｐゴシック"/>
        <family val="3"/>
        <charset val="128"/>
      </rPr>
      <t>自然対数の底</t>
    </r>
    <r>
      <rPr>
        <sz val="12"/>
        <color theme="1"/>
        <rFont val="Meiryo Regular"/>
        <family val="2"/>
      </rPr>
      <t>(</t>
    </r>
    <r>
      <rPr>
        <sz val="12"/>
        <color theme="1"/>
        <rFont val="ＭＳ Ｐゴシック"/>
        <family val="3"/>
        <charset val="128"/>
      </rPr>
      <t>ネイピア数</t>
    </r>
    <r>
      <rPr>
        <sz val="12"/>
        <color theme="1"/>
        <rFont val="Meiryo Regular"/>
        <family val="2"/>
      </rPr>
      <t>)</t>
    </r>
    <phoneticPr fontId="4"/>
  </si>
  <si>
    <t>・あるアプリを1分間に201人以上の人が同時に起動してしまう確率はどの程度でしょうか？</t>
    <rPh sb="8" eb="10">
      <t>プンカン</t>
    </rPh>
    <rPh sb="18" eb="19">
      <t>ヒト</t>
    </rPh>
    <phoneticPr fontId="4"/>
  </si>
  <si>
    <t>どの分布を使うのか？またどのように解くのか？</t>
    <rPh sb="2" eb="4">
      <t>ブンプ</t>
    </rPh>
    <rPh sb="5" eb="6">
      <t>ツカ</t>
    </rPh>
    <rPh sb="17" eb="18">
      <t>ト</t>
    </rPh>
    <phoneticPr fontId="4"/>
  </si>
  <si>
    <t>アプリを1分間に起動する平均人数</t>
    <rPh sb="5" eb="7">
      <t>プンカン</t>
    </rPh>
    <rPh sb="8" eb="10">
      <t>キドウ</t>
    </rPh>
    <rPh sb="12" eb="14">
      <t>ヘイキン</t>
    </rPh>
    <rPh sb="14" eb="16">
      <t>ニンズウ</t>
    </rPh>
    <phoneticPr fontId="4"/>
  </si>
  <si>
    <r>
      <rPr>
        <sz val="12"/>
        <color rgb="FF000000"/>
        <rFont val="ＭＳ Ｐゴシック"/>
        <family val="3"/>
        <charset val="128"/>
      </rPr>
      <t>「</t>
    </r>
    <r>
      <rPr>
        <sz val="12"/>
        <color rgb="FF000000"/>
        <rFont val="Meiryo Regular"/>
        <family val="2"/>
      </rPr>
      <t>POISSON</t>
    </r>
    <r>
      <rPr>
        <sz val="12"/>
        <color rgb="FF000000"/>
        <rFont val="ＭＳ Ｐゴシック"/>
        <family val="3"/>
        <charset val="128"/>
      </rPr>
      <t xml:space="preserve">関数」で解けます。
</t>
    </r>
    <r>
      <rPr>
        <sz val="12"/>
        <color rgb="FF000000"/>
        <rFont val="Meiryo Regular"/>
        <family val="2"/>
      </rPr>
      <t>POISSON</t>
    </r>
    <r>
      <rPr>
        <sz val="12"/>
        <color rgb="FF000000"/>
        <rFont val="ＭＳ Ｐゴシック"/>
        <family val="3"/>
        <charset val="128"/>
      </rPr>
      <t>関数は
「</t>
    </r>
    <r>
      <rPr>
        <sz val="12"/>
        <color rgb="FF000000"/>
        <rFont val="Meiryo Regular"/>
        <family val="2"/>
      </rPr>
      <t>=POISSON.DIST(</t>
    </r>
    <r>
      <rPr>
        <sz val="12"/>
        <color rgb="FF000000"/>
        <rFont val="ＭＳ Ｐゴシック"/>
        <family val="3"/>
        <charset val="128"/>
      </rPr>
      <t>イベント数</t>
    </r>
    <r>
      <rPr>
        <sz val="12"/>
        <color rgb="FF000000"/>
        <rFont val="Meiryo Regular"/>
        <family val="2"/>
      </rPr>
      <t>,</t>
    </r>
    <r>
      <rPr>
        <sz val="12"/>
        <color rgb="FF000000"/>
        <rFont val="ＭＳ Ｐゴシック"/>
        <family val="3"/>
        <charset val="128"/>
      </rPr>
      <t>平均</t>
    </r>
    <r>
      <rPr>
        <sz val="12"/>
        <color rgb="FF000000"/>
        <rFont val="Meiryo Regular"/>
        <family val="2"/>
      </rPr>
      <t>,FALSE)</t>
    </r>
    <r>
      <rPr>
        <sz val="12"/>
        <color rgb="FF000000"/>
        <rFont val="ＭＳ Ｐゴシック"/>
        <family val="3"/>
        <charset val="128"/>
      </rPr>
      <t xml:space="preserve">」と入力することで計算されます。
</t>
    </r>
    <r>
      <rPr>
        <sz val="12"/>
        <color rgb="FF000000"/>
        <rFont val="Meiryo Regular"/>
        <family val="2"/>
      </rPr>
      <t xml:space="preserve">*TRUE = </t>
    </r>
    <r>
      <rPr>
        <sz val="12"/>
        <color rgb="FF000000"/>
        <rFont val="ＭＳ Ｐゴシック"/>
        <family val="3"/>
        <charset val="128"/>
      </rPr>
      <t>イベント数0から指定したイベント数までが起こる確率の累積確率。</t>
    </r>
    <r>
      <rPr>
        <sz val="12"/>
        <color rgb="FF000000"/>
        <rFont val="Meiryo Regular"/>
        <family val="2"/>
      </rPr>
      <t xml:space="preserve">
*FALSE = </t>
    </r>
    <r>
      <rPr>
        <sz val="12"/>
        <color rgb="FF000000"/>
        <rFont val="ＭＳ Ｐゴシック"/>
        <family val="3"/>
        <charset val="128"/>
      </rPr>
      <t>指定したイベント数が起こる確率。</t>
    </r>
    <rPh sb="8" eb="10">
      <t>カンスウ</t>
    </rPh>
    <rPh sb="12" eb="13">
      <t>ト</t>
    </rPh>
    <rPh sb="25" eb="27">
      <t>カンスウ</t>
    </rPh>
    <rPh sb="48" eb="49">
      <t>スウ</t>
    </rPh>
    <rPh sb="50" eb="52">
      <t>ヘイキン</t>
    </rPh>
    <rPh sb="61" eb="63">
      <t>ニュウリョク</t>
    </rPh>
    <rPh sb="68" eb="70">
      <t>ケイサン</t>
    </rPh>
    <rPh sb="88" eb="89">
      <t>スウ</t>
    </rPh>
    <rPh sb="92" eb="94">
      <t>シテイ</t>
    </rPh>
    <rPh sb="100" eb="101">
      <t>スウ</t>
    </rPh>
    <rPh sb="104" eb="105">
      <t>オ</t>
    </rPh>
    <rPh sb="107" eb="109">
      <t>カクリツ</t>
    </rPh>
    <rPh sb="110" eb="112">
      <t>ルイセキ</t>
    </rPh>
    <rPh sb="112" eb="114">
      <t>カクリツ</t>
    </rPh>
    <rPh sb="125" eb="127">
      <t>シテイ</t>
    </rPh>
    <rPh sb="133" eb="134">
      <t>スウ</t>
    </rPh>
    <rPh sb="135" eb="136">
      <t>オ</t>
    </rPh>
    <rPh sb="138" eb="140">
      <t>カクリツ</t>
    </rPh>
    <phoneticPr fontId="4"/>
  </si>
  <si>
    <r>
      <rPr>
        <sz val="12"/>
        <color rgb="FF000000"/>
        <rFont val="ＭＳ Ｐゴシック"/>
        <family val="3"/>
        <charset val="128"/>
      </rPr>
      <t>「</t>
    </r>
    <r>
      <rPr>
        <sz val="12"/>
        <color rgb="FF000000"/>
        <rFont val="Meiryo Regular"/>
        <family val="2"/>
      </rPr>
      <t>BINOM.DIST</t>
    </r>
    <r>
      <rPr>
        <sz val="12"/>
        <color rgb="FF000000"/>
        <rFont val="ＭＳ Ｐゴシック"/>
        <family val="3"/>
        <charset val="128"/>
      </rPr>
      <t xml:space="preserve">関数」で解けます。
</t>
    </r>
    <r>
      <rPr>
        <sz val="12"/>
        <color rgb="FF000000"/>
        <rFont val="Meiryo Regular"/>
        <family val="2"/>
      </rPr>
      <t>BINOM.DIST</t>
    </r>
    <r>
      <rPr>
        <sz val="12"/>
        <color rgb="FF000000"/>
        <rFont val="ＭＳ Ｐゴシック"/>
        <family val="3"/>
        <charset val="128"/>
      </rPr>
      <t>関数は
「</t>
    </r>
    <r>
      <rPr>
        <sz val="12"/>
        <color rgb="FF000000"/>
        <rFont val="Meiryo Regular"/>
        <family val="2"/>
      </rPr>
      <t>=BINOM.DIST(</t>
    </r>
    <r>
      <rPr>
        <sz val="12"/>
        <color rgb="FF000000"/>
        <rFont val="ＭＳ Ｐゴシック"/>
        <family val="3"/>
        <charset val="128"/>
      </rPr>
      <t>成功数</t>
    </r>
    <r>
      <rPr>
        <sz val="12"/>
        <color rgb="FF000000"/>
        <rFont val="Meiryo Regular"/>
        <family val="2"/>
      </rPr>
      <t>,</t>
    </r>
    <r>
      <rPr>
        <sz val="12"/>
        <color rgb="FF000000"/>
        <rFont val="ＭＳ Ｐゴシック"/>
        <family val="3"/>
        <charset val="128"/>
      </rPr>
      <t>試行回数</t>
    </r>
    <r>
      <rPr>
        <sz val="12"/>
        <color rgb="FF000000"/>
        <rFont val="Meiryo Regular"/>
        <family val="2"/>
      </rPr>
      <t>,</t>
    </r>
    <r>
      <rPr>
        <sz val="12"/>
        <color rgb="FF000000"/>
        <rFont val="ＭＳ Ｐゴシック"/>
        <family val="3"/>
        <charset val="128"/>
      </rPr>
      <t>成功数</t>
    </r>
    <r>
      <rPr>
        <sz val="12"/>
        <color rgb="FF000000"/>
        <rFont val="Meiryo Regular"/>
        <family val="2"/>
      </rPr>
      <t>,FALSE)</t>
    </r>
    <r>
      <rPr>
        <sz val="12"/>
        <color rgb="FF000000"/>
        <rFont val="ＭＳ Ｐゴシック"/>
        <family val="3"/>
        <charset val="128"/>
      </rPr>
      <t xml:space="preserve">」と入力することで計算されます。
</t>
    </r>
    <r>
      <rPr>
        <sz val="12"/>
        <color rgb="FF000000"/>
        <rFont val="Meiryo Regular"/>
        <family val="2"/>
      </rPr>
      <t xml:space="preserve">*TRUE = </t>
    </r>
    <r>
      <rPr>
        <sz val="12"/>
        <color rgb="FF000000"/>
        <rFont val="ＭＳ Ｐゴシック"/>
        <family val="3"/>
        <charset val="128"/>
      </rPr>
      <t>イベント数</t>
    </r>
    <r>
      <rPr>
        <sz val="12"/>
        <color rgb="FF000000"/>
        <rFont val="Meiryo Regular"/>
        <family val="2"/>
      </rPr>
      <t>0</t>
    </r>
    <r>
      <rPr>
        <sz val="12"/>
        <color rgb="FF000000"/>
        <rFont val="ＭＳ Ｐゴシック"/>
        <family val="3"/>
        <charset val="128"/>
      </rPr>
      <t xml:space="preserve">から指定したイベント数までが起こる確率の累積確率。
</t>
    </r>
    <r>
      <rPr>
        <sz val="12"/>
        <color rgb="FF000000"/>
        <rFont val="Meiryo Regular"/>
        <family val="2"/>
      </rPr>
      <t xml:space="preserve">*FALSE = </t>
    </r>
    <r>
      <rPr>
        <sz val="12"/>
        <color rgb="FF000000"/>
        <rFont val="ＭＳ Ｐゴシック"/>
        <family val="3"/>
        <charset val="128"/>
      </rPr>
      <t>指定したイベント数が起こる確率。</t>
    </r>
    <rPh sb="11" eb="13">
      <t>カンスウ</t>
    </rPh>
    <rPh sb="15" eb="16">
      <t>ト</t>
    </rPh>
    <rPh sb="31" eb="33">
      <t>カンスウ</t>
    </rPh>
    <rPh sb="48" eb="50">
      <t>セイコウ</t>
    </rPh>
    <rPh sb="50" eb="51">
      <t>スウ</t>
    </rPh>
    <rPh sb="52" eb="54">
      <t>シコウ</t>
    </rPh>
    <rPh sb="54" eb="56">
      <t>カイスウ</t>
    </rPh>
    <rPh sb="57" eb="59">
      <t>セイコウ</t>
    </rPh>
    <rPh sb="59" eb="60">
      <t>スウ</t>
    </rPh>
    <rPh sb="69" eb="71">
      <t>ニュウリョク</t>
    </rPh>
    <rPh sb="76" eb="78">
      <t>ケイサン</t>
    </rPh>
    <phoneticPr fontId="4"/>
  </si>
  <si>
    <t>この問題は、「一定期間/空間内であるイベントが起こる回数」がどの程度の確率で発生するかを確認するものなので
「ポアソン分布」を使用。
また、201人以上の起動が起こってしまう確率なので、全確率から0人から200人までが起動してしまう確率の累積を引いた確率が、導き出したい確率となる。
=1-POISSON.DIST(イベント数,平均,TRUE)
*TRUE = イベント数0から指定したイベント数までが起こる確率の累積確率。
*FALSE = 指定したイベント数が起こる確率。</t>
    <rPh sb="2" eb="4">
      <t>モンダイ</t>
    </rPh>
    <rPh sb="32" eb="34">
      <t>テイド</t>
    </rPh>
    <rPh sb="35" eb="37">
      <t>カクリツ</t>
    </rPh>
    <rPh sb="38" eb="40">
      <t>ハッセイ</t>
    </rPh>
    <rPh sb="44" eb="46">
      <t>カクニン</t>
    </rPh>
    <rPh sb="59" eb="61">
      <t>ブンプ</t>
    </rPh>
    <rPh sb="63" eb="65">
      <t>シヨウ</t>
    </rPh>
    <rPh sb="73" eb="74">
      <t>ニン</t>
    </rPh>
    <rPh sb="74" eb="76">
      <t>イジョウ</t>
    </rPh>
    <rPh sb="77" eb="79">
      <t>キドウ</t>
    </rPh>
    <rPh sb="80" eb="81">
      <t>オ</t>
    </rPh>
    <rPh sb="87" eb="89">
      <t>カクリツ</t>
    </rPh>
    <rPh sb="93" eb="94">
      <t>ゼン</t>
    </rPh>
    <rPh sb="94" eb="96">
      <t>カクリツ</t>
    </rPh>
    <rPh sb="99" eb="100">
      <t>ニン</t>
    </rPh>
    <rPh sb="105" eb="106">
      <t>ニン</t>
    </rPh>
    <rPh sb="109" eb="111">
      <t>キドウ</t>
    </rPh>
    <rPh sb="116" eb="118">
      <t>カクリツ</t>
    </rPh>
    <rPh sb="119" eb="121">
      <t>ルイセキ</t>
    </rPh>
    <rPh sb="122" eb="123">
      <t>ヒ</t>
    </rPh>
    <rPh sb="125" eb="127">
      <t>カクリツ</t>
    </rPh>
    <rPh sb="129" eb="130">
      <t>ミチビ</t>
    </rPh>
    <rPh sb="131" eb="132">
      <t>ダ</t>
    </rPh>
    <rPh sb="135" eb="137">
      <t>カクリツ</t>
    </rPh>
    <phoneticPr fontId="4"/>
  </si>
  <si>
    <r>
      <t>0</t>
    </r>
    <r>
      <rPr>
        <sz val="12"/>
        <color theme="1"/>
        <rFont val="ＭＳ Ｐゴシック"/>
        <family val="3"/>
        <charset val="128"/>
      </rPr>
      <t>人から200人までが起動するので</t>
    </r>
    <rPh sb="1" eb="2">
      <t>ニン</t>
    </rPh>
    <rPh sb="7" eb="8">
      <t>ニン</t>
    </rPh>
    <rPh sb="11" eb="13">
      <t>キドウ</t>
    </rPh>
    <phoneticPr fontId="4"/>
  </si>
  <si>
    <r>
      <t>0</t>
    </r>
    <r>
      <rPr>
        <sz val="12"/>
        <color theme="1"/>
        <rFont val="ＭＳ Ｐゴシック"/>
        <family val="3"/>
        <charset val="128"/>
      </rPr>
      <t>人から200人までが起動する累積確率</t>
    </r>
    <rPh sb="1" eb="2">
      <t>ニン</t>
    </rPh>
    <rPh sb="7" eb="8">
      <t>ニン</t>
    </rPh>
    <rPh sb="11" eb="13">
      <t>キドウ</t>
    </rPh>
    <rPh sb="15" eb="17">
      <t>ルイセキ</t>
    </rPh>
    <rPh sb="17" eb="19">
      <t>カクリツ</t>
    </rPh>
    <phoneticPr fontId="4"/>
  </si>
  <si>
    <t>10店舗ランダムにそれぞれの売り上げを調べたところ</t>
  </si>
  <si>
    <t>スポーツドリンクA</t>
  </si>
  <si>
    <t>スポーツドリンクB</t>
  </si>
  <si>
    <t>差(B-A)</t>
  </si>
  <si>
    <t>t値</t>
  </si>
  <si>
    <t>あなたはチョコレートメーカーで働くデータアナリストです。重要な取引先から最近、重さが100gと記載されているのに、軽いものと重たいものがバラバラだと指摘されました。そこで、20個サンプルをとり、重さを測りました。この結果から、取引先から言われたクレームを検証してください。</t>
  </si>
  <si>
    <t>No</t>
  </si>
  <si>
    <t>重さ(g)</t>
  </si>
  <si>
    <t>20個のサンプル</t>
  </si>
  <si>
    <t>100gとの差</t>
  </si>
  <si>
    <t>求めたいこと：
検定統計量のt値が、有意な値の境目のどちら側にくるかを調べたい。</t>
  </si>
  <si>
    <t>検定統計量はどのように求めるのか。</t>
  </si>
  <si>
    <t>サンプル平均</t>
  </si>
  <si>
    <t>真の平均</t>
  </si>
  <si>
    <t>サンプルの標準偏差</t>
  </si>
  <si>
    <t>n(サンプル数)</t>
  </si>
  <si>
    <t>足切りライン</t>
  </si>
  <si>
    <t>求めたいこと：
検定統計量のt値が、境目の内側にくるか外側にくるかを調べたい。</t>
  </si>
  <si>
    <r>
      <rPr>
        <b/>
        <sz val="14"/>
        <color theme="1"/>
        <rFont val="Calibri (Body)"/>
      </rPr>
      <t>商品認知率も配荷店率も全く同じスポーツドリンクAとBがある。（宣伝の量、評判等明らかな違いがないとする。）
ある小売店の商品バイヤーは「どうせ売れる数量もAとBは同じになるのであれば、いつもよく店舗に応援に来てくれる会社のAを多く取り扱うようにしたい」と思っていたが、商品部長は「Bの方が売り上げが多い」と言っている。統計的にどちらが正しいかを調べるにはどうしたらよいか。</t>
    </r>
    <r>
      <rPr>
        <b/>
        <sz val="14"/>
        <color theme="1"/>
        <rFont val="游ゴシック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</si>
</sst>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0.000000000000000000"/>
    <numFmt numFmtId="178" formatCode="#,##0.00000"/>
    <numFmt numFmtId="179" formatCode="#,##0.000000000"/>
  </numFmts>
  <fonts count="25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rgb="FF000000"/>
      <name val="Meiryo Regular"/>
      <family val="2"/>
    </font>
    <font>
      <sz val="12"/>
      <color rgb="FF000000"/>
      <name val="ＭＳ Ｐゴシック"/>
      <family val="3"/>
      <charset val="128"/>
    </font>
    <font>
      <sz val="14"/>
      <color rgb="FF000000"/>
      <name val="ＭＳ Ｐゴシック"/>
      <family val="3"/>
      <charset val="128"/>
    </font>
    <font>
      <sz val="11"/>
      <color theme="1"/>
      <name val="Meiryo Regular"/>
      <family val="2"/>
    </font>
    <font>
      <sz val="12"/>
      <color rgb="FF000000"/>
      <name val="Meiryo Regular"/>
      <family val="2"/>
    </font>
    <font>
      <sz val="12"/>
      <color theme="1"/>
      <name val="Meiryo Regular"/>
      <family val="2"/>
    </font>
    <font>
      <sz val="12"/>
      <color theme="1"/>
      <name val="游ゴシック"/>
      <family val="2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4"/>
      <color rgb="FF000000"/>
      <name val="Meiryo Regular"/>
      <charset val="128"/>
    </font>
    <font>
      <sz val="12"/>
      <color rgb="FF000000"/>
      <name val="Meiryo Regular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scheme val="minor"/>
    </font>
    <font>
      <sz val="14"/>
      <color theme="1"/>
      <name val="游ゴシック"/>
      <family val="2"/>
      <scheme val="minor"/>
    </font>
    <font>
      <sz val="16"/>
      <color theme="1"/>
      <name val="游ゴシック"/>
      <family val="2"/>
      <scheme val="minor"/>
    </font>
    <font>
      <b/>
      <sz val="14"/>
      <color theme="1"/>
      <name val="游ゴシック"/>
      <family val="2"/>
      <scheme val="minor"/>
    </font>
    <font>
      <b/>
      <sz val="14"/>
      <color rgb="FFFF0000"/>
      <name val="游ゴシック"/>
      <family val="2"/>
      <scheme val="minor"/>
    </font>
    <font>
      <b/>
      <sz val="20"/>
      <color rgb="FFFF0000"/>
      <name val="Calibri (Body)"/>
    </font>
    <font>
      <b/>
      <sz val="11"/>
      <color rgb="FFFF0000"/>
      <name val="游ゴシック"/>
      <family val="2"/>
      <charset val="128"/>
      <scheme val="minor"/>
    </font>
    <font>
      <b/>
      <sz val="14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 readingOrder="1"/>
    </xf>
    <xf numFmtId="0" fontId="8" fillId="0" borderId="0" xfId="0" applyFont="1">
      <alignment vertical="center"/>
    </xf>
    <xf numFmtId="0" fontId="8" fillId="0" borderId="1" xfId="0" applyFont="1" applyBorder="1">
      <alignment vertical="center"/>
    </xf>
    <xf numFmtId="9" fontId="8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left" vertical="center" readingOrder="1"/>
    </xf>
    <xf numFmtId="0" fontId="12" fillId="0" borderId="1" xfId="0" applyFont="1" applyBorder="1">
      <alignment vertical="center"/>
    </xf>
    <xf numFmtId="176" fontId="16" fillId="2" borderId="1" xfId="2" applyNumberFormat="1" applyFont="1" applyFill="1" applyBorder="1">
      <alignment vertical="center"/>
    </xf>
    <xf numFmtId="177" fontId="8" fillId="0" borderId="0" xfId="0" applyNumberFormat="1" applyFont="1">
      <alignment vertical="center"/>
    </xf>
    <xf numFmtId="38" fontId="8" fillId="0" borderId="0" xfId="1" applyFont="1">
      <alignment vertical="center"/>
    </xf>
    <xf numFmtId="176" fontId="16" fillId="2" borderId="1" xfId="0" applyNumberFormat="1" applyFont="1" applyFill="1" applyBorder="1">
      <alignment vertical="center"/>
    </xf>
    <xf numFmtId="176" fontId="8" fillId="0" borderId="1" xfId="2" applyNumberFormat="1" applyFont="1" applyBorder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vertical="center" wrapText="1"/>
    </xf>
    <xf numFmtId="3" fontId="0" fillId="0" borderId="1" xfId="0" applyNumberFormat="1" applyBorder="1">
      <alignment vertical="center"/>
    </xf>
    <xf numFmtId="0" fontId="0" fillId="0" borderId="0" xfId="0" applyBorder="1">
      <alignment vertical="center"/>
    </xf>
    <xf numFmtId="3" fontId="0" fillId="0" borderId="8" xfId="0" applyNumberFormat="1" applyBorder="1">
      <alignment vertical="center"/>
    </xf>
    <xf numFmtId="0" fontId="0" fillId="0" borderId="9" xfId="0" applyBorder="1">
      <alignment vertical="center"/>
    </xf>
    <xf numFmtId="3" fontId="0" fillId="0" borderId="9" xfId="0" applyNumberFormat="1" applyBorder="1">
      <alignment vertical="center"/>
    </xf>
    <xf numFmtId="3" fontId="0" fillId="0" borderId="10" xfId="0" applyNumberFormat="1" applyBorder="1">
      <alignment vertical="center"/>
    </xf>
    <xf numFmtId="3" fontId="0" fillId="0" borderId="11" xfId="0" applyNumberFormat="1" applyBorder="1">
      <alignment vertical="center"/>
    </xf>
    <xf numFmtId="3" fontId="0" fillId="0" borderId="12" xfId="0" applyNumberFormat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3" fontId="0" fillId="0" borderId="13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179" fontId="0" fillId="0" borderId="0" xfId="0" applyNumberFormat="1" applyBorder="1">
      <alignment vertical="center"/>
    </xf>
    <xf numFmtId="0" fontId="17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>
      <alignment vertical="center"/>
    </xf>
    <xf numFmtId="0" fontId="17" fillId="0" borderId="0" xfId="0" applyFont="1">
      <alignment vertical="center"/>
    </xf>
    <xf numFmtId="0" fontId="0" fillId="0" borderId="11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21" fillId="0" borderId="0" xfId="0" applyFont="1" applyBorder="1" applyAlignment="1">
      <alignment vertical="center" wrapText="1"/>
    </xf>
    <xf numFmtId="0" fontId="0" fillId="0" borderId="13" xfId="0" applyBorder="1" applyAlignment="1">
      <alignment vertical="center"/>
    </xf>
    <xf numFmtId="3" fontId="0" fillId="0" borderId="14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19" fillId="0" borderId="0" xfId="0" applyFont="1">
      <alignment vertical="center"/>
    </xf>
    <xf numFmtId="0" fontId="1" fillId="0" borderId="0" xfId="0" applyFont="1" applyAlignment="1">
      <alignment vertical="center"/>
    </xf>
    <xf numFmtId="178" fontId="0" fillId="0" borderId="14" xfId="0" applyNumberFormat="1" applyBorder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Border="1" applyAlignment="1">
      <alignment vertical="center" wrapText="1"/>
    </xf>
    <xf numFmtId="0" fontId="19" fillId="0" borderId="0" xfId="0" applyFont="1" applyBorder="1">
      <alignment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 readingOrder="1"/>
    </xf>
    <xf numFmtId="0" fontId="5" fillId="0" borderId="1" xfId="0" applyFont="1" applyBorder="1" applyAlignment="1">
      <alignment horizontal="left" vertical="top" readingOrder="1"/>
    </xf>
    <xf numFmtId="0" fontId="14" fillId="0" borderId="1" xfId="0" applyFont="1" applyBorder="1" applyAlignment="1">
      <alignment horizontal="left" vertical="center" wrapText="1" readingOrder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20" fillId="0" borderId="5" xfId="0" applyNumberFormat="1" applyFont="1" applyBorder="1" applyAlignment="1">
      <alignment horizontal="left" vertical="top" wrapText="1"/>
    </xf>
    <xf numFmtId="3" fontId="18" fillId="0" borderId="6" xfId="0" applyNumberFormat="1" applyFont="1" applyBorder="1" applyAlignment="1">
      <alignment horizontal="left" vertical="top" wrapText="1"/>
    </xf>
    <xf numFmtId="3" fontId="18" fillId="0" borderId="7" xfId="0" applyNumberFormat="1" applyFont="1" applyBorder="1" applyAlignment="1">
      <alignment horizontal="left" vertical="top" wrapText="1"/>
    </xf>
    <xf numFmtId="3" fontId="17" fillId="0" borderId="19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5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7</xdr:row>
      <xdr:rowOff>39686</xdr:rowOff>
    </xdr:from>
    <xdr:to>
      <xdr:col>11</xdr:col>
      <xdr:colOff>529167</xdr:colOff>
      <xdr:row>16</xdr:row>
      <xdr:rowOff>151189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0625" y="2301874"/>
          <a:ext cx="6270625" cy="1791607"/>
        </a:xfrm>
        <a:prstGeom prst="rect">
          <a:avLst/>
        </a:prstGeom>
      </xdr:spPr>
    </xdr:pic>
    <xdr:clientData/>
  </xdr:twoCellAnchor>
  <xdr:twoCellAnchor>
    <xdr:from>
      <xdr:col>8</xdr:col>
      <xdr:colOff>171980</xdr:colOff>
      <xdr:row>15</xdr:row>
      <xdr:rowOff>79375</xdr:rowOff>
    </xdr:from>
    <xdr:to>
      <xdr:col>8</xdr:col>
      <xdr:colOff>410106</xdr:colOff>
      <xdr:row>20</xdr:row>
      <xdr:rowOff>92604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9723438" y="3823229"/>
          <a:ext cx="238126" cy="965729"/>
        </a:xfrm>
        <a:prstGeom prst="straightConnector1">
          <a:avLst/>
        </a:prstGeom>
        <a:ln w="38100">
          <a:solidFill>
            <a:srgbClr val="FF0000"/>
          </a:solidFill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171979</xdr:colOff>
      <xdr:row>15</xdr:row>
      <xdr:rowOff>52917</xdr:rowOff>
    </xdr:from>
    <xdr:to>
      <xdr:col>11</xdr:col>
      <xdr:colOff>396875</xdr:colOff>
      <xdr:row>19</xdr:row>
      <xdr:rowOff>171979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 flipV="1">
          <a:off x="11363854" y="3796771"/>
          <a:ext cx="1045104" cy="886354"/>
        </a:xfrm>
        <a:prstGeom prst="straightConnector1">
          <a:avLst/>
        </a:prstGeom>
        <a:ln w="38100">
          <a:solidFill>
            <a:srgbClr val="FF0000"/>
          </a:solidFill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158750</xdr:colOff>
      <xdr:row>21</xdr:row>
      <xdr:rowOff>-1</xdr:rowOff>
    </xdr:from>
    <xdr:to>
      <xdr:col>10</xdr:col>
      <xdr:colOff>26459</xdr:colOff>
      <xdr:row>24</xdr:row>
      <xdr:rowOff>52916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8069792" y="4881562"/>
          <a:ext cx="2328334" cy="62177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>
              <a:solidFill>
                <a:schemeClr val="tx1"/>
              </a:solidFill>
            </a:rPr>
            <a:t>足切りラインより左</a:t>
          </a:r>
          <a:endParaRPr lang="en-US" altLang="ja-JP" sz="1400">
            <a:solidFill>
              <a:schemeClr val="tx1"/>
            </a:solidFill>
          </a:endParaRPr>
        </a:p>
        <a:p>
          <a:pPr algn="l"/>
          <a:r>
            <a:rPr lang="ja-JP" altLang="en-US" sz="1400">
              <a:solidFill>
                <a:schemeClr val="tx1"/>
              </a:solidFill>
            </a:rPr>
            <a:t>→帰無仮説は棄却できない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297918</xdr:colOff>
      <xdr:row>20</xdr:row>
      <xdr:rowOff>86257</xdr:rowOff>
    </xdr:from>
    <xdr:to>
      <xdr:col>13</xdr:col>
      <xdr:colOff>165627</xdr:colOff>
      <xdr:row>23</xdr:row>
      <xdr:rowOff>152403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1489793" y="4782611"/>
          <a:ext cx="2328334" cy="621771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>
              <a:solidFill>
                <a:schemeClr val="tx1"/>
              </a:solidFill>
            </a:rPr>
            <a:t>足切りラインより右</a:t>
          </a:r>
          <a:endParaRPr lang="en-US" altLang="ja-JP" sz="1400">
            <a:solidFill>
              <a:schemeClr val="tx1"/>
            </a:solidFill>
          </a:endParaRPr>
        </a:p>
        <a:p>
          <a:pPr algn="l"/>
          <a:r>
            <a:rPr lang="ja-JP" altLang="en-US" sz="1400">
              <a:solidFill>
                <a:schemeClr val="tx1"/>
              </a:solidFill>
            </a:rPr>
            <a:t>→帰無仮説は棄却できる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12</xdr:col>
      <xdr:colOff>0</xdr:colOff>
      <xdr:row>37</xdr:row>
      <xdr:rowOff>84561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0625" y="6389688"/>
          <a:ext cx="6561667" cy="15662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21</xdr:row>
      <xdr:rowOff>-1</xdr:rowOff>
    </xdr:from>
    <xdr:to>
      <xdr:col>10</xdr:col>
      <xdr:colOff>26459</xdr:colOff>
      <xdr:row>24</xdr:row>
      <xdr:rowOff>52916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8909050" y="4978399"/>
          <a:ext cx="2344209" cy="637117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>
              <a:solidFill>
                <a:schemeClr val="tx1"/>
              </a:solidFill>
            </a:rPr>
            <a:t>足切りラインの中→</a:t>
          </a:r>
          <a:endParaRPr lang="en-US" altLang="ja-JP" sz="1400">
            <a:solidFill>
              <a:schemeClr val="tx1"/>
            </a:solidFill>
          </a:endParaRPr>
        </a:p>
        <a:p>
          <a:pPr algn="l"/>
          <a:r>
            <a:rPr lang="ja-JP" altLang="en-US" sz="1400">
              <a:solidFill>
                <a:schemeClr val="tx1"/>
              </a:solidFill>
            </a:rPr>
            <a:t>帰無仮説は棄却できない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297918</xdr:colOff>
      <xdr:row>20</xdr:row>
      <xdr:rowOff>86257</xdr:rowOff>
    </xdr:from>
    <xdr:to>
      <xdr:col>13</xdr:col>
      <xdr:colOff>165627</xdr:colOff>
      <xdr:row>23</xdr:row>
      <xdr:rowOff>152403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1524718" y="4874157"/>
          <a:ext cx="2344209" cy="637646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400">
              <a:solidFill>
                <a:schemeClr val="tx1"/>
              </a:solidFill>
            </a:rPr>
            <a:t>足切りラインの外</a:t>
          </a:r>
          <a:endParaRPr lang="en-US" altLang="ja-JP" sz="1400">
            <a:solidFill>
              <a:schemeClr val="tx1"/>
            </a:solidFill>
          </a:endParaRPr>
        </a:p>
        <a:p>
          <a:pPr algn="l"/>
          <a:r>
            <a:rPr lang="ja-JP" altLang="en-US" sz="1400">
              <a:solidFill>
                <a:schemeClr val="tx1"/>
              </a:solidFill>
            </a:rPr>
            <a:t>→帰無仮説は棄却できる</a:t>
          </a:r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12</xdr:col>
      <xdr:colOff>266700</xdr:colOff>
      <xdr:row>37</xdr:row>
      <xdr:rowOff>59161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0" y="6527800"/>
          <a:ext cx="6591300" cy="1608561"/>
        </a:xfrm>
        <a:prstGeom prst="rect">
          <a:avLst/>
        </a:prstGeom>
      </xdr:spPr>
    </xdr:pic>
    <xdr:clientData/>
  </xdr:twoCellAnchor>
  <xdr:twoCellAnchor editAs="oneCell">
    <xdr:from>
      <xdr:col>5</xdr:col>
      <xdr:colOff>723900</xdr:colOff>
      <xdr:row>6</xdr:row>
      <xdr:rowOff>152400</xdr:rowOff>
    </xdr:from>
    <xdr:to>
      <xdr:col>11</xdr:col>
      <xdr:colOff>406400</xdr:colOff>
      <xdr:row>17</xdr:row>
      <xdr:rowOff>38100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31000" y="1917700"/>
          <a:ext cx="5181600" cy="1981200"/>
        </a:xfrm>
        <a:prstGeom prst="rect">
          <a:avLst/>
        </a:prstGeom>
      </xdr:spPr>
    </xdr:pic>
    <xdr:clientData/>
  </xdr:twoCellAnchor>
  <xdr:twoCellAnchor>
    <xdr:from>
      <xdr:col>8</xdr:col>
      <xdr:colOff>171980</xdr:colOff>
      <xdr:row>15</xdr:row>
      <xdr:rowOff>177800</xdr:rowOff>
    </xdr:from>
    <xdr:to>
      <xdr:col>9</xdr:col>
      <xdr:colOff>12700</xdr:colOff>
      <xdr:row>20</xdr:row>
      <xdr:rowOff>92605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8655580" y="3657600"/>
          <a:ext cx="666220" cy="968905"/>
        </a:xfrm>
        <a:prstGeom prst="straightConnector1">
          <a:avLst/>
        </a:prstGeom>
        <a:ln w="38100">
          <a:solidFill>
            <a:schemeClr val="accent1"/>
          </a:solidFill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609600</xdr:colOff>
      <xdr:row>16</xdr:row>
      <xdr:rowOff>12700</xdr:rowOff>
    </xdr:from>
    <xdr:to>
      <xdr:col>11</xdr:col>
      <xdr:colOff>396876</xdr:colOff>
      <xdr:row>19</xdr:row>
      <xdr:rowOff>171980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H="1" flipV="1">
          <a:off x="11290300" y="3683000"/>
          <a:ext cx="612776" cy="781580"/>
        </a:xfrm>
        <a:prstGeom prst="straightConnector1">
          <a:avLst/>
        </a:prstGeom>
        <a:ln w="38100">
          <a:solidFill>
            <a:srgbClr val="FF0000"/>
          </a:solidFill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609600</xdr:colOff>
      <xdr:row>16</xdr:row>
      <xdr:rowOff>76200</xdr:rowOff>
    </xdr:from>
    <xdr:to>
      <xdr:col>11</xdr:col>
      <xdr:colOff>393700</xdr:colOff>
      <xdr:row>19</xdr:row>
      <xdr:rowOff>203200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H="1" flipV="1">
          <a:off x="7988300" y="3746500"/>
          <a:ext cx="3911600" cy="749300"/>
        </a:xfrm>
        <a:prstGeom prst="straightConnector1">
          <a:avLst/>
        </a:prstGeom>
        <a:ln w="38100">
          <a:solidFill>
            <a:srgbClr val="FF0000"/>
          </a:solidFill>
          <a:headEnd type="non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showGridLines="0" tabSelected="1" topLeftCell="A8" workbookViewId="0">
      <selection activeCell="B5" sqref="B5:M5"/>
    </sheetView>
  </sheetViews>
  <sheetFormatPr baseColWidth="10" defaultColWidth="8.83203125" defaultRowHeight="18"/>
  <cols>
    <col min="2" max="2" width="14.83203125" customWidth="1"/>
  </cols>
  <sheetData>
    <row r="2" spans="2:13" ht="43.25" customHeight="1">
      <c r="B2" s="67" t="s">
        <v>10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2:13" ht="16.2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ht="19">
      <c r="B4" s="7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ht="64.75" customHeight="1">
      <c r="B5" s="64" t="s">
        <v>8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2:13" ht="18" customHeight="1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8" customHeight="1">
      <c r="B7" s="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ht="87" customHeight="1">
      <c r="B8" s="65" t="s">
        <v>24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2:13" ht="18" customHeight="1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3" ht="18" customHeight="1">
      <c r="B10" s="7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ht="20">
      <c r="B11" s="8" t="s">
        <v>4</v>
      </c>
      <c r="C11" s="68" t="s">
        <v>3</v>
      </c>
      <c r="D11" s="68"/>
      <c r="E11" s="68"/>
      <c r="F11" s="4">
        <v>5</v>
      </c>
      <c r="I11" s="3"/>
      <c r="J11" s="3"/>
      <c r="K11" s="3"/>
      <c r="L11" s="3"/>
      <c r="M11" s="3"/>
    </row>
    <row r="12" spans="2:13" ht="20">
      <c r="B12" s="8" t="s">
        <v>5</v>
      </c>
      <c r="C12" s="68" t="s">
        <v>1</v>
      </c>
      <c r="D12" s="68"/>
      <c r="E12" s="68"/>
      <c r="F12" s="4">
        <v>20</v>
      </c>
      <c r="I12" s="3"/>
      <c r="J12" s="3"/>
      <c r="K12" s="3"/>
      <c r="L12" s="3"/>
      <c r="M12" s="3"/>
    </row>
    <row r="13" spans="2:13" ht="20">
      <c r="B13" s="8" t="s">
        <v>6</v>
      </c>
      <c r="C13" s="68" t="s">
        <v>2</v>
      </c>
      <c r="D13" s="68"/>
      <c r="E13" s="68"/>
      <c r="F13" s="5">
        <v>0.15</v>
      </c>
      <c r="I13" s="3"/>
      <c r="J13" s="3"/>
      <c r="K13" s="3"/>
      <c r="L13" s="3"/>
      <c r="M13" s="3"/>
    </row>
    <row r="14" spans="2:13">
      <c r="B14" s="6" t="s">
        <v>12</v>
      </c>
      <c r="C14" s="63" t="s">
        <v>0</v>
      </c>
      <c r="D14" s="63"/>
      <c r="E14" s="63"/>
      <c r="F14" s="9">
        <f>_xlfn.BINOM.DIST(F11,F12,F13,FALSE)</f>
        <v>0.10284517954557217</v>
      </c>
    </row>
  </sheetData>
  <mergeCells count="7">
    <mergeCell ref="C14:E14"/>
    <mergeCell ref="B5:M5"/>
    <mergeCell ref="B8:M8"/>
    <mergeCell ref="B2:M2"/>
    <mergeCell ref="C12:E12"/>
    <mergeCell ref="C13:E13"/>
    <mergeCell ref="C11:E11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14"/>
  <sheetViews>
    <sheetView showGridLines="0" workbookViewId="0">
      <selection activeCell="B8" sqref="B8:M8"/>
    </sheetView>
  </sheetViews>
  <sheetFormatPr baseColWidth="10" defaultColWidth="8.83203125" defaultRowHeight="18"/>
  <cols>
    <col min="2" max="2" width="14.83203125" customWidth="1"/>
    <col min="3" max="3" width="10.83203125" customWidth="1"/>
    <col min="4" max="4" width="11.83203125" customWidth="1"/>
    <col min="5" max="5" width="11" customWidth="1"/>
    <col min="9" max="9" width="21.83203125" bestFit="1" customWidth="1"/>
  </cols>
  <sheetData>
    <row r="2" spans="2:13" ht="43.25" customHeight="1">
      <c r="B2" s="69" t="s">
        <v>13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2:13" ht="16.2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13" ht="19">
      <c r="B4" s="7" t="s">
        <v>7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13" ht="75.5" customHeight="1">
      <c r="B5" s="64" t="s">
        <v>19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6" spans="2:13" ht="18" customHeight="1"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2:13" ht="18" customHeight="1">
      <c r="B7" s="7" t="s">
        <v>9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13" ht="78.5" customHeight="1">
      <c r="B8" s="65" t="s">
        <v>23</v>
      </c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</row>
    <row r="9" spans="2:13" ht="18" customHeight="1"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2:13" ht="18" customHeight="1">
      <c r="B10" s="7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2:13" ht="20">
      <c r="B11" s="8" t="s">
        <v>14</v>
      </c>
      <c r="C11" s="68" t="s">
        <v>17</v>
      </c>
      <c r="D11" s="68"/>
      <c r="E11" s="68"/>
      <c r="F11" s="4">
        <v>8</v>
      </c>
      <c r="I11" s="3"/>
      <c r="J11" s="3"/>
      <c r="K11" s="3"/>
      <c r="L11" s="3"/>
      <c r="M11" s="3"/>
    </row>
    <row r="12" spans="2:13" ht="20">
      <c r="B12" s="8" t="s">
        <v>15</v>
      </c>
      <c r="C12" s="70" t="s">
        <v>16</v>
      </c>
      <c r="D12" s="68"/>
      <c r="E12" s="68"/>
      <c r="F12" s="4">
        <v>4.5</v>
      </c>
      <c r="I12" s="10"/>
      <c r="J12" s="3"/>
      <c r="K12" s="3"/>
      <c r="L12" s="3"/>
      <c r="M12" s="3"/>
    </row>
    <row r="14" spans="2:13">
      <c r="B14" s="6" t="s">
        <v>12</v>
      </c>
      <c r="C14" s="63" t="s">
        <v>18</v>
      </c>
      <c r="D14" s="63"/>
      <c r="E14" s="63"/>
      <c r="F14" s="9">
        <f>_xlfn.POISSON.DIST(F11,F12,FALSE)</f>
        <v>4.6329159165318337E-2</v>
      </c>
    </row>
  </sheetData>
  <mergeCells count="6">
    <mergeCell ref="C14:E14"/>
    <mergeCell ref="B2:M2"/>
    <mergeCell ref="B5:M5"/>
    <mergeCell ref="B8:M8"/>
    <mergeCell ref="C11:E11"/>
    <mergeCell ref="C12:E12"/>
  </mergeCells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A12"/>
  <sheetViews>
    <sheetView showGridLines="0" workbookViewId="0">
      <selection activeCell="B2" sqref="B2:M2"/>
    </sheetView>
  </sheetViews>
  <sheetFormatPr baseColWidth="10" defaultColWidth="8.83203125" defaultRowHeight="18"/>
  <cols>
    <col min="2" max="2" width="14.83203125" customWidth="1"/>
    <col min="3" max="3" width="10.83203125" customWidth="1"/>
    <col min="4" max="4" width="11.83203125" customWidth="1"/>
    <col min="5" max="5" width="11" customWidth="1"/>
    <col min="9" max="9" width="21.83203125" bestFit="1" customWidth="1"/>
    <col min="27" max="27" width="255.6640625" customWidth="1"/>
  </cols>
  <sheetData>
    <row r="2" spans="2:27" ht="43.25" customHeight="1">
      <c r="B2" s="69" t="s">
        <v>20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</row>
    <row r="3" spans="2:27" ht="16.25" customHeigh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2:27" ht="16.25" customHeight="1">
      <c r="B4" s="7" t="s">
        <v>21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2:27" ht="158.5" customHeight="1">
      <c r="B5" s="69" t="s">
        <v>25</v>
      </c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</row>
    <row r="6" spans="2:27" ht="16.25" customHeight="1">
      <c r="B6" s="2"/>
      <c r="C6" s="3"/>
      <c r="D6" s="11"/>
      <c r="E6" s="3"/>
      <c r="F6" s="3"/>
      <c r="G6" s="3"/>
      <c r="H6" s="3"/>
      <c r="I6" s="3"/>
      <c r="J6" s="3"/>
      <c r="K6" s="3"/>
      <c r="L6" s="3"/>
      <c r="M6" s="3"/>
    </row>
    <row r="7" spans="2:27" ht="18" customHeight="1">
      <c r="B7" s="7" t="s">
        <v>11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2:27" ht="20">
      <c r="B8" s="8" t="s">
        <v>14</v>
      </c>
      <c r="C8" s="68" t="s">
        <v>26</v>
      </c>
      <c r="D8" s="68"/>
      <c r="E8" s="68"/>
      <c r="F8" s="4">
        <v>200</v>
      </c>
      <c r="I8" s="3"/>
      <c r="J8" s="3"/>
      <c r="K8" s="3"/>
      <c r="L8" s="3"/>
      <c r="M8" s="3"/>
    </row>
    <row r="9" spans="2:27" ht="20">
      <c r="B9" s="8" t="s">
        <v>15</v>
      </c>
      <c r="C9" s="70" t="s">
        <v>22</v>
      </c>
      <c r="D9" s="68"/>
      <c r="E9" s="68"/>
      <c r="F9" s="4">
        <v>171.7</v>
      </c>
      <c r="I9" s="10"/>
      <c r="J9" s="3"/>
      <c r="K9" s="3"/>
      <c r="L9" s="3"/>
      <c r="M9" s="3"/>
    </row>
    <row r="10" spans="2:27">
      <c r="AA10" s="1"/>
    </row>
    <row r="11" spans="2:27" ht="19">
      <c r="B11" s="71" t="s">
        <v>27</v>
      </c>
      <c r="C11" s="72"/>
      <c r="D11" s="72"/>
      <c r="E11" s="73"/>
      <c r="F11" s="13">
        <f>_xlfn.POISSON.DIST(F8,F9,TRUE)</f>
        <v>0.9843320901346857</v>
      </c>
    </row>
    <row r="12" spans="2:27">
      <c r="B12" s="71" t="s">
        <v>12</v>
      </c>
      <c r="C12" s="72"/>
      <c r="D12" s="72"/>
      <c r="E12" s="73"/>
      <c r="F12" s="12">
        <f>1-F11</f>
        <v>1.56679098653143E-2</v>
      </c>
    </row>
  </sheetData>
  <mergeCells count="6">
    <mergeCell ref="B11:E11"/>
    <mergeCell ref="B12:E12"/>
    <mergeCell ref="B2:M2"/>
    <mergeCell ref="C8:E8"/>
    <mergeCell ref="C9:E9"/>
    <mergeCell ref="B5:M5"/>
  </mergeCells>
  <phoneticPr fontId="4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6"/>
  <sheetViews>
    <sheetView zoomScale="96" workbookViewId="0">
      <selection activeCell="B2" sqref="B2:I2"/>
    </sheetView>
  </sheetViews>
  <sheetFormatPr baseColWidth="10" defaultRowHeight="18"/>
  <cols>
    <col min="2" max="2" width="25.5" customWidth="1"/>
    <col min="3" max="3" width="24.5" customWidth="1"/>
    <col min="6" max="6" width="21.5" customWidth="1"/>
  </cols>
  <sheetData>
    <row r="1" spans="1:13" ht="19" thickBot="1">
      <c r="A1" s="14"/>
      <c r="B1" s="14"/>
    </row>
    <row r="2" spans="1:13" ht="87" customHeight="1" thickBot="1">
      <c r="A2" s="14"/>
      <c r="B2" s="74" t="s">
        <v>46</v>
      </c>
      <c r="C2" s="75"/>
      <c r="D2" s="75"/>
      <c r="E2" s="75"/>
      <c r="F2" s="75"/>
      <c r="G2" s="75"/>
      <c r="H2" s="75"/>
      <c r="I2" s="76"/>
      <c r="J2" s="15"/>
      <c r="K2" s="15"/>
    </row>
    <row r="3" spans="1:13">
      <c r="A3" s="14"/>
      <c r="B3" s="14"/>
    </row>
    <row r="4" spans="1:13">
      <c r="A4" s="14"/>
    </row>
    <row r="5" spans="1:13" ht="17" customHeight="1" thickBot="1">
      <c r="A5" s="14"/>
      <c r="B5" s="77" t="s">
        <v>28</v>
      </c>
      <c r="C5" s="77"/>
      <c r="D5" s="17"/>
      <c r="F5" s="78" t="s">
        <v>38</v>
      </c>
      <c r="G5" s="78"/>
      <c r="H5" s="78"/>
      <c r="I5" s="78"/>
      <c r="J5" s="78"/>
      <c r="K5" s="78"/>
      <c r="L5" s="78"/>
      <c r="M5" s="78"/>
    </row>
    <row r="6" spans="1:13" ht="15" customHeight="1">
      <c r="A6" s="14"/>
      <c r="B6" s="30" t="s">
        <v>29</v>
      </c>
      <c r="C6" s="31" t="s">
        <v>30</v>
      </c>
      <c r="D6" s="32" t="s">
        <v>31</v>
      </c>
      <c r="F6" s="78"/>
      <c r="G6" s="78"/>
      <c r="H6" s="78"/>
      <c r="I6" s="78"/>
      <c r="J6" s="78"/>
      <c r="K6" s="78"/>
      <c r="L6" s="78"/>
      <c r="M6" s="78"/>
    </row>
    <row r="7" spans="1:13" ht="15" customHeight="1">
      <c r="A7" s="14"/>
      <c r="B7" s="18">
        <v>120540</v>
      </c>
      <c r="C7" s="16">
        <v>140340</v>
      </c>
      <c r="D7" s="20">
        <v>19800</v>
      </c>
      <c r="F7" s="78"/>
      <c r="G7" s="78"/>
      <c r="H7" s="78"/>
      <c r="I7" s="78"/>
      <c r="J7" s="78"/>
      <c r="K7" s="78"/>
      <c r="L7" s="78"/>
      <c r="M7" s="78"/>
    </row>
    <row r="8" spans="1:13">
      <c r="A8" s="14"/>
      <c r="B8" s="18">
        <v>113600</v>
      </c>
      <c r="C8" s="16">
        <v>118560</v>
      </c>
      <c r="D8" s="20">
        <v>4960</v>
      </c>
    </row>
    <row r="9" spans="1:13">
      <c r="A9" s="14"/>
      <c r="B9" s="18">
        <v>99080</v>
      </c>
      <c r="C9" s="16">
        <v>110510</v>
      </c>
      <c r="D9" s="20">
        <v>11430</v>
      </c>
    </row>
    <row r="10" spans="1:13">
      <c r="A10" s="14"/>
      <c r="B10" s="18">
        <v>87340</v>
      </c>
      <c r="C10" s="16">
        <v>86840</v>
      </c>
      <c r="D10" s="19">
        <v>-500</v>
      </c>
    </row>
    <row r="11" spans="1:13">
      <c r="B11" s="18">
        <v>116060</v>
      </c>
      <c r="C11" s="16">
        <v>130820</v>
      </c>
      <c r="D11" s="20">
        <v>14760</v>
      </c>
    </row>
    <row r="12" spans="1:13">
      <c r="B12" s="18">
        <v>102540</v>
      </c>
      <c r="C12" s="16">
        <v>130230</v>
      </c>
      <c r="D12" s="20">
        <v>27690</v>
      </c>
    </row>
    <row r="13" spans="1:13">
      <c r="B13" s="18">
        <v>81820</v>
      </c>
      <c r="C13" s="16">
        <v>63681</v>
      </c>
      <c r="D13" s="20">
        <v>-18139</v>
      </c>
    </row>
    <row r="14" spans="1:13">
      <c r="B14" s="18">
        <v>106200</v>
      </c>
      <c r="C14" s="16">
        <v>125600</v>
      </c>
      <c r="D14" s="20">
        <v>19400</v>
      </c>
    </row>
    <row r="15" spans="1:13">
      <c r="B15" s="18">
        <v>126080</v>
      </c>
      <c r="C15" s="16">
        <v>160524</v>
      </c>
      <c r="D15" s="20">
        <v>34444</v>
      </c>
    </row>
    <row r="16" spans="1:13" ht="19" thickBot="1">
      <c r="B16" s="21">
        <v>89960</v>
      </c>
      <c r="C16" s="22">
        <v>106560</v>
      </c>
      <c r="D16" s="23">
        <v>16600</v>
      </c>
    </row>
    <row r="19" spans="2:13" ht="16" customHeight="1">
      <c r="B19" s="46"/>
      <c r="C19" s="46"/>
      <c r="D19" s="46"/>
      <c r="E19" s="46"/>
      <c r="F19" s="46"/>
    </row>
    <row r="20" spans="2:13" ht="15" customHeight="1">
      <c r="B20" s="46"/>
      <c r="C20" s="46"/>
      <c r="D20" s="46"/>
      <c r="E20" s="46"/>
      <c r="F20" s="46"/>
    </row>
    <row r="21" spans="2:13" ht="15" customHeight="1">
      <c r="B21" s="46"/>
      <c r="C21" s="46"/>
      <c r="D21" s="46"/>
      <c r="E21" s="46"/>
      <c r="F21" s="46"/>
    </row>
    <row r="22" spans="2:13">
      <c r="B22" s="17"/>
      <c r="C22" s="17"/>
    </row>
    <row r="23" spans="2:13">
      <c r="B23" s="17"/>
      <c r="C23" s="17"/>
    </row>
    <row r="24" spans="2:13" ht="20">
      <c r="B24" s="35"/>
      <c r="C24" s="17"/>
    </row>
    <row r="25" spans="2:13">
      <c r="B25" s="17"/>
      <c r="C25" s="34"/>
      <c r="D25" s="14"/>
    </row>
    <row r="26" spans="2:13">
      <c r="B26" s="17"/>
      <c r="C26" s="17"/>
    </row>
    <row r="27" spans="2:13" ht="20">
      <c r="B27" s="36"/>
      <c r="C27" s="37"/>
      <c r="F27" s="78" t="s">
        <v>39</v>
      </c>
      <c r="G27" s="78"/>
      <c r="H27" s="78"/>
      <c r="I27" s="78"/>
      <c r="J27" s="78"/>
      <c r="K27" s="78"/>
      <c r="L27" s="78"/>
      <c r="M27" s="78"/>
    </row>
    <row r="28" spans="2:13">
      <c r="F28" s="78"/>
      <c r="G28" s="78"/>
      <c r="H28" s="78"/>
      <c r="I28" s="78"/>
      <c r="J28" s="78"/>
      <c r="K28" s="78"/>
      <c r="L28" s="78"/>
      <c r="M28" s="78"/>
    </row>
    <row r="29" spans="2:13">
      <c r="F29" s="78"/>
      <c r="G29" s="78"/>
      <c r="H29" s="78"/>
      <c r="I29" s="78"/>
      <c r="J29" s="78"/>
      <c r="K29" s="78"/>
      <c r="L29" s="78"/>
      <c r="M29" s="78"/>
    </row>
    <row r="39" spans="6:12" ht="19" thickBot="1"/>
    <row r="40" spans="6:12" ht="29" customHeight="1">
      <c r="F40" s="47" t="s">
        <v>40</v>
      </c>
      <c r="G40" s="48">
        <f>AVERAGE(D7:D16)</f>
        <v>13044.5</v>
      </c>
      <c r="H40" s="45"/>
    </row>
    <row r="41" spans="6:12" ht="30" customHeight="1">
      <c r="F41" s="49" t="s">
        <v>41</v>
      </c>
      <c r="G41" s="50">
        <v>0</v>
      </c>
      <c r="H41" s="45"/>
    </row>
    <row r="42" spans="6:12" ht="29" customHeight="1">
      <c r="F42" s="24" t="s">
        <v>42</v>
      </c>
      <c r="G42" s="19">
        <f>STDEV(D7:D16)</f>
        <v>14899.190337807697</v>
      </c>
    </row>
    <row r="43" spans="6:12" ht="30" customHeight="1" thickBot="1">
      <c r="F43" s="25" t="s">
        <v>43</v>
      </c>
      <c r="G43" s="26">
        <v>10</v>
      </c>
    </row>
    <row r="44" spans="6:12" ht="19" thickBot="1"/>
    <row r="45" spans="6:12" ht="32" customHeight="1">
      <c r="F45" s="27" t="s">
        <v>32</v>
      </c>
      <c r="G45" s="32">
        <f>(G40-G41)/(G42/SQRT(G43))</f>
        <v>2.7686290330415431</v>
      </c>
      <c r="I45" s="38"/>
    </row>
    <row r="46" spans="6:12" ht="28" customHeight="1" thickBot="1">
      <c r="F46" s="25" t="s">
        <v>44</v>
      </c>
      <c r="G46" s="26">
        <f>_xlfn.T.INV(0.95,9)</f>
        <v>1.8331129326562368</v>
      </c>
    </row>
    <row r="48" spans="6:12" ht="15" customHeight="1">
      <c r="F48" s="54"/>
      <c r="G48" s="55"/>
      <c r="H48" s="55"/>
      <c r="I48" s="55"/>
      <c r="J48" s="55"/>
      <c r="K48" s="55"/>
      <c r="L48" s="55"/>
    </row>
    <row r="49" spans="6:12">
      <c r="F49" s="55"/>
      <c r="G49" s="55"/>
      <c r="H49" s="55"/>
      <c r="I49" s="55"/>
      <c r="J49" s="55"/>
      <c r="K49" s="55"/>
      <c r="L49" s="55"/>
    </row>
    <row r="50" spans="6:12">
      <c r="F50" s="55"/>
      <c r="G50" s="55"/>
      <c r="H50" s="55"/>
      <c r="I50" s="55"/>
      <c r="J50" s="55"/>
      <c r="K50" s="55"/>
      <c r="L50" s="55"/>
    </row>
    <row r="51" spans="6:12">
      <c r="F51" s="55"/>
      <c r="G51" s="55"/>
      <c r="H51" s="55"/>
      <c r="I51" s="55"/>
      <c r="J51" s="55"/>
      <c r="K51" s="55"/>
      <c r="L51" s="55"/>
    </row>
    <row r="52" spans="6:12">
      <c r="F52" s="55"/>
      <c r="G52" s="55"/>
      <c r="H52" s="55"/>
      <c r="I52" s="55"/>
      <c r="J52" s="55"/>
      <c r="K52" s="55"/>
      <c r="L52" s="55"/>
    </row>
    <row r="53" spans="6:12" ht="27">
      <c r="F53" s="51"/>
    </row>
    <row r="57" spans="6:12" ht="15" customHeight="1">
      <c r="F57" s="56"/>
      <c r="G57" s="56"/>
      <c r="H57" s="56"/>
      <c r="I57" s="56"/>
      <c r="J57" s="56"/>
    </row>
    <row r="58" spans="6:12" ht="15" customHeight="1">
      <c r="F58" s="56"/>
      <c r="G58" s="56"/>
      <c r="H58" s="56"/>
      <c r="I58" s="56"/>
      <c r="J58" s="56"/>
    </row>
    <row r="71" spans="8:14" ht="15" customHeight="1">
      <c r="J71" s="80"/>
      <c r="K71" s="80"/>
      <c r="L71" s="80"/>
      <c r="M71" s="80"/>
      <c r="N71" s="80"/>
    </row>
    <row r="72" spans="8:14" ht="15" customHeight="1">
      <c r="J72" s="80"/>
      <c r="K72" s="80"/>
      <c r="L72" s="80"/>
      <c r="M72" s="80"/>
      <c r="N72" s="80"/>
    </row>
    <row r="75" spans="8:14" ht="15" customHeight="1">
      <c r="H75" s="79"/>
      <c r="I75" s="79"/>
      <c r="J75" s="79"/>
      <c r="K75" s="79"/>
      <c r="L75" s="79"/>
      <c r="M75" s="79"/>
      <c r="N75" s="52"/>
    </row>
    <row r="76" spans="8:14" ht="15" customHeight="1">
      <c r="H76" s="79"/>
      <c r="I76" s="79"/>
      <c r="J76" s="79"/>
      <c r="K76" s="79"/>
      <c r="L76" s="79"/>
      <c r="M76" s="79"/>
      <c r="N76" s="52"/>
    </row>
  </sheetData>
  <mergeCells count="6">
    <mergeCell ref="B2:I2"/>
    <mergeCell ref="B5:C5"/>
    <mergeCell ref="F5:M7"/>
    <mergeCell ref="H75:M76"/>
    <mergeCell ref="J71:N72"/>
    <mergeCell ref="F27:M29"/>
  </mergeCells>
  <phoneticPr fontId="4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N83"/>
  <sheetViews>
    <sheetView topLeftCell="A20" workbookViewId="0">
      <selection activeCell="F55" sqref="F55"/>
    </sheetView>
  </sheetViews>
  <sheetFormatPr baseColWidth="10" defaultRowHeight="18"/>
  <cols>
    <col min="2" max="2" width="17.6640625" customWidth="1"/>
    <col min="3" max="3" width="20.6640625" customWidth="1"/>
    <col min="4" max="4" width="18.83203125" customWidth="1"/>
    <col min="6" max="6" width="18" customWidth="1"/>
  </cols>
  <sheetData>
    <row r="1" spans="2:13" ht="19" thickBot="1"/>
    <row r="2" spans="2:13" ht="60" customHeight="1" thickBot="1">
      <c r="B2" s="82" t="s">
        <v>33</v>
      </c>
      <c r="C2" s="83"/>
      <c r="D2" s="83"/>
      <c r="E2" s="83"/>
      <c r="F2" s="83"/>
      <c r="G2" s="83"/>
      <c r="H2" s="83"/>
      <c r="I2" s="84"/>
    </row>
    <row r="4" spans="2:13" ht="21" thickBot="1">
      <c r="B4" s="38" t="s">
        <v>36</v>
      </c>
    </row>
    <row r="5" spans="2:13" ht="19" thickBot="1">
      <c r="B5" s="40" t="s">
        <v>34</v>
      </c>
      <c r="C5" s="41" t="s">
        <v>35</v>
      </c>
      <c r="D5" s="42" t="s">
        <v>37</v>
      </c>
      <c r="F5" s="78" t="s">
        <v>45</v>
      </c>
      <c r="G5" s="78"/>
      <c r="H5" s="78"/>
      <c r="I5" s="78"/>
      <c r="J5" s="78"/>
      <c r="K5" s="78"/>
      <c r="L5" s="78"/>
      <c r="M5" s="78"/>
    </row>
    <row r="6" spans="2:13">
      <c r="B6" s="33">
        <v>1</v>
      </c>
      <c r="C6" s="28">
        <v>96.789810000000003</v>
      </c>
      <c r="D6" s="29">
        <f>100-C6</f>
        <v>3.2101899999999972</v>
      </c>
      <c r="F6" s="78"/>
      <c r="G6" s="78"/>
      <c r="H6" s="78"/>
      <c r="I6" s="78"/>
      <c r="J6" s="78"/>
      <c r="K6" s="78"/>
      <c r="L6" s="78"/>
      <c r="M6" s="78"/>
    </row>
    <row r="7" spans="2:13">
      <c r="B7" s="24">
        <v>2</v>
      </c>
      <c r="C7" s="6">
        <v>84.679079999999999</v>
      </c>
      <c r="D7" s="19">
        <f t="shared" ref="D7:D25" si="0">100-C7</f>
        <v>15.320920000000001</v>
      </c>
      <c r="F7" s="78"/>
      <c r="G7" s="78"/>
      <c r="H7" s="78"/>
      <c r="I7" s="78"/>
      <c r="J7" s="78"/>
      <c r="K7" s="78"/>
      <c r="L7" s="78"/>
      <c r="M7" s="78"/>
    </row>
    <row r="8" spans="2:13">
      <c r="B8" s="24">
        <v>3</v>
      </c>
      <c r="C8" s="6">
        <v>97.379050000000007</v>
      </c>
      <c r="D8" s="19">
        <f t="shared" si="0"/>
        <v>2.6209499999999935</v>
      </c>
    </row>
    <row r="9" spans="2:13">
      <c r="B9" s="24">
        <v>4</v>
      </c>
      <c r="C9" s="6">
        <v>109.7307</v>
      </c>
      <c r="D9" s="19">
        <f t="shared" si="0"/>
        <v>-9.7306999999999988</v>
      </c>
    </row>
    <row r="10" spans="2:13">
      <c r="B10" s="24">
        <v>5</v>
      </c>
      <c r="C10" s="6">
        <v>110.5975</v>
      </c>
      <c r="D10" s="19">
        <f t="shared" si="0"/>
        <v>-10.597499999999997</v>
      </c>
    </row>
    <row r="11" spans="2:13">
      <c r="B11" s="24">
        <v>6</v>
      </c>
      <c r="C11" s="6">
        <v>97.207819999999998</v>
      </c>
      <c r="D11" s="19">
        <f t="shared" si="0"/>
        <v>2.7921800000000019</v>
      </c>
    </row>
    <row r="12" spans="2:13">
      <c r="B12" s="24">
        <v>7</v>
      </c>
      <c r="C12" s="6">
        <v>95.326009999999997</v>
      </c>
      <c r="D12" s="19">
        <f t="shared" si="0"/>
        <v>4.6739900000000034</v>
      </c>
    </row>
    <row r="13" spans="2:13">
      <c r="B13" s="24">
        <v>8</v>
      </c>
      <c r="C13" s="6">
        <v>95.629270000000005</v>
      </c>
      <c r="D13" s="19">
        <f t="shared" si="0"/>
        <v>4.3707299999999947</v>
      </c>
    </row>
    <row r="14" spans="2:13">
      <c r="B14" s="24">
        <v>9</v>
      </c>
      <c r="C14" s="6">
        <v>89.112160000000003</v>
      </c>
      <c r="D14" s="19">
        <f t="shared" si="0"/>
        <v>10.887839999999997</v>
      </c>
    </row>
    <row r="15" spans="2:13">
      <c r="B15" s="24">
        <v>10</v>
      </c>
      <c r="C15" s="6">
        <v>92.792500000000004</v>
      </c>
      <c r="D15" s="19">
        <f t="shared" si="0"/>
        <v>7.207499999999996</v>
      </c>
    </row>
    <row r="16" spans="2:13">
      <c r="B16" s="24">
        <v>11</v>
      </c>
      <c r="C16" s="6">
        <v>114.8356</v>
      </c>
      <c r="D16" s="19">
        <f t="shared" si="0"/>
        <v>-14.835599999999999</v>
      </c>
    </row>
    <row r="17" spans="2:13">
      <c r="B17" s="24">
        <v>12</v>
      </c>
      <c r="C17" s="6">
        <v>84.677949999999996</v>
      </c>
      <c r="D17" s="19">
        <f t="shared" si="0"/>
        <v>15.322050000000004</v>
      </c>
    </row>
    <row r="18" spans="2:13">
      <c r="B18" s="24">
        <v>13</v>
      </c>
      <c r="C18" s="6">
        <v>103.96259999999999</v>
      </c>
      <c r="D18" s="19">
        <f t="shared" si="0"/>
        <v>-3.9625999999999948</v>
      </c>
    </row>
    <row r="19" spans="2:13" ht="24">
      <c r="B19" s="24">
        <v>14</v>
      </c>
      <c r="C19" s="6">
        <v>97.968710000000002</v>
      </c>
      <c r="D19" s="19">
        <f t="shared" si="0"/>
        <v>2.0312899999999985</v>
      </c>
      <c r="F19" s="46"/>
    </row>
    <row r="20" spans="2:13" ht="24">
      <c r="B20" s="24">
        <v>15</v>
      </c>
      <c r="C20" s="6">
        <v>93.864050000000006</v>
      </c>
      <c r="D20" s="19">
        <f t="shared" si="0"/>
        <v>6.135949999999994</v>
      </c>
      <c r="F20" s="46"/>
    </row>
    <row r="21" spans="2:13" ht="24">
      <c r="B21" s="24">
        <v>16</v>
      </c>
      <c r="C21" s="6">
        <v>96.292259999999999</v>
      </c>
      <c r="D21" s="19">
        <f t="shared" si="0"/>
        <v>3.7077400000000011</v>
      </c>
      <c r="F21" s="46"/>
    </row>
    <row r="22" spans="2:13">
      <c r="B22" s="24">
        <v>17</v>
      </c>
      <c r="C22" s="6">
        <v>101.2403</v>
      </c>
      <c r="D22" s="19">
        <f t="shared" si="0"/>
        <v>-1.2403000000000048</v>
      </c>
    </row>
    <row r="23" spans="2:13">
      <c r="B23" s="24">
        <v>18</v>
      </c>
      <c r="C23" s="6">
        <v>103.79510000000001</v>
      </c>
      <c r="D23" s="19">
        <f t="shared" si="0"/>
        <v>-3.795100000000005</v>
      </c>
    </row>
    <row r="24" spans="2:13">
      <c r="B24" s="24">
        <v>19</v>
      </c>
      <c r="C24" s="6">
        <v>98.407120000000006</v>
      </c>
      <c r="D24" s="19">
        <f t="shared" si="0"/>
        <v>1.5928799999999939</v>
      </c>
    </row>
    <row r="25" spans="2:13" ht="19" thickBot="1">
      <c r="B25" s="25">
        <v>20</v>
      </c>
      <c r="C25" s="39">
        <v>103.258</v>
      </c>
      <c r="D25" s="26">
        <f t="shared" si="0"/>
        <v>-3.2579999999999956</v>
      </c>
    </row>
    <row r="27" spans="2:13" ht="17" customHeight="1">
      <c r="B27" s="57"/>
      <c r="C27" s="57"/>
      <c r="D27" s="57"/>
      <c r="F27" s="78" t="s">
        <v>39</v>
      </c>
      <c r="G27" s="78"/>
      <c r="H27" s="78"/>
      <c r="I27" s="78"/>
      <c r="J27" s="78"/>
      <c r="K27" s="78"/>
      <c r="L27" s="78"/>
      <c r="M27" s="78"/>
    </row>
    <row r="28" spans="2:13">
      <c r="B28" s="17"/>
      <c r="C28" s="43"/>
      <c r="D28" s="17"/>
      <c r="F28" s="78"/>
      <c r="G28" s="78"/>
      <c r="H28" s="78"/>
      <c r="I28" s="78"/>
      <c r="J28" s="78"/>
      <c r="K28" s="78"/>
      <c r="L28" s="78"/>
      <c r="M28" s="78"/>
    </row>
    <row r="29" spans="2:13">
      <c r="B29" s="17"/>
      <c r="C29" s="17"/>
      <c r="D29" s="17"/>
      <c r="F29" s="78"/>
      <c r="G29" s="78"/>
      <c r="H29" s="78"/>
      <c r="I29" s="78"/>
      <c r="J29" s="78"/>
      <c r="K29" s="78"/>
      <c r="L29" s="78"/>
      <c r="M29" s="78"/>
    </row>
    <row r="30" spans="2:13">
      <c r="B30" s="17"/>
      <c r="C30" s="17"/>
      <c r="D30" s="17"/>
    </row>
    <row r="31" spans="2:13" ht="20">
      <c r="B31" s="35"/>
      <c r="C31" s="17"/>
      <c r="D31" s="17"/>
    </row>
    <row r="32" spans="2:13">
      <c r="B32" s="17"/>
      <c r="C32" s="34"/>
      <c r="D32" s="17"/>
    </row>
    <row r="33" spans="2:14">
      <c r="B33" s="44"/>
      <c r="C33" s="17"/>
      <c r="D33" s="17"/>
    </row>
    <row r="34" spans="2:14" ht="20">
      <c r="B34" s="36"/>
      <c r="C34" s="37"/>
      <c r="D34" s="17"/>
    </row>
    <row r="39" spans="2:14" ht="19" thickBot="1"/>
    <row r="40" spans="2:14">
      <c r="F40" s="47" t="s">
        <v>40</v>
      </c>
      <c r="G40" s="53">
        <f>AVERAGE(D6:D25)</f>
        <v>1.6227204999999991</v>
      </c>
      <c r="H40" s="45"/>
    </row>
    <row r="41" spans="2:14">
      <c r="F41" s="49" t="s">
        <v>41</v>
      </c>
      <c r="G41" s="50">
        <v>0</v>
      </c>
      <c r="H41" s="45"/>
    </row>
    <row r="42" spans="2:14">
      <c r="F42" s="24" t="s">
        <v>42</v>
      </c>
      <c r="G42" s="19">
        <f>STDEV(D6:D25)</f>
        <v>7.8828661222155372</v>
      </c>
    </row>
    <row r="43" spans="2:14" ht="19" thickBot="1">
      <c r="F43" s="25" t="s">
        <v>43</v>
      </c>
      <c r="G43" s="26">
        <v>20</v>
      </c>
    </row>
    <row r="44" spans="2:14" ht="19" thickBot="1"/>
    <row r="45" spans="2:14" ht="20">
      <c r="F45" s="27" t="s">
        <v>32</v>
      </c>
      <c r="G45" s="32">
        <f>(G40-G41)/(G42/SQRT(G43))</f>
        <v>0.92060762931303608</v>
      </c>
      <c r="I45" s="38"/>
    </row>
    <row r="46" spans="2:14" ht="19" thickBot="1">
      <c r="F46" s="25" t="s">
        <v>44</v>
      </c>
      <c r="G46" s="26">
        <f>_xlfn.T.INV(0.95,19)</f>
        <v>1.7291328115213698</v>
      </c>
    </row>
    <row r="48" spans="2:14" ht="15" customHeight="1">
      <c r="B48" s="17"/>
      <c r="C48" s="17"/>
      <c r="D48" s="17"/>
      <c r="E48" s="17"/>
      <c r="F48" s="62"/>
      <c r="G48" s="62"/>
      <c r="H48" s="62"/>
      <c r="I48" s="62"/>
      <c r="J48" s="62"/>
      <c r="K48" s="62"/>
      <c r="L48" s="62"/>
      <c r="M48" s="62"/>
      <c r="N48" s="17"/>
    </row>
    <row r="49" spans="2:14" ht="15" customHeight="1">
      <c r="B49" s="17"/>
      <c r="C49" s="17"/>
      <c r="D49" s="17"/>
      <c r="E49" s="17"/>
      <c r="F49" s="62"/>
      <c r="G49" s="62"/>
      <c r="H49" s="62"/>
      <c r="I49" s="62"/>
      <c r="J49" s="62"/>
      <c r="K49" s="62"/>
      <c r="L49" s="62"/>
      <c r="M49" s="62"/>
      <c r="N49" s="17"/>
    </row>
    <row r="50" spans="2:14" ht="15" customHeight="1">
      <c r="B50" s="17"/>
      <c r="C50" s="17"/>
      <c r="D50" s="17"/>
      <c r="E50" s="17"/>
      <c r="F50" s="62"/>
      <c r="G50" s="62"/>
      <c r="H50" s="62"/>
      <c r="I50" s="62"/>
      <c r="J50" s="62"/>
      <c r="K50" s="62"/>
      <c r="L50" s="62"/>
      <c r="M50" s="62"/>
      <c r="N50" s="17"/>
    </row>
    <row r="51" spans="2:14" ht="15" customHeight="1">
      <c r="B51" s="17"/>
      <c r="C51" s="17"/>
      <c r="D51" s="17"/>
      <c r="E51" s="17"/>
      <c r="F51" s="62"/>
      <c r="G51" s="62"/>
      <c r="H51" s="62"/>
      <c r="I51" s="62"/>
      <c r="J51" s="62"/>
      <c r="K51" s="62"/>
      <c r="L51" s="62"/>
      <c r="M51" s="62"/>
      <c r="N51" s="17"/>
    </row>
    <row r="52" spans="2:14" ht="15" customHeight="1">
      <c r="B52" s="17"/>
      <c r="C52" s="17"/>
      <c r="D52" s="17"/>
      <c r="E52" s="17"/>
      <c r="F52" s="62"/>
      <c r="G52" s="62"/>
      <c r="H52" s="62"/>
      <c r="I52" s="62"/>
      <c r="J52" s="62"/>
      <c r="K52" s="62"/>
      <c r="L52" s="62"/>
      <c r="M52" s="62"/>
      <c r="N52" s="17"/>
    </row>
    <row r="53" spans="2:14" ht="27">
      <c r="B53" s="17"/>
      <c r="C53" s="17"/>
      <c r="D53" s="17"/>
      <c r="E53" s="17"/>
      <c r="F53" s="58"/>
      <c r="G53" s="17"/>
      <c r="H53" s="17"/>
      <c r="I53" s="17"/>
      <c r="J53" s="17"/>
      <c r="K53" s="17"/>
      <c r="L53" s="17"/>
      <c r="M53" s="17"/>
      <c r="N53" s="17"/>
    </row>
    <row r="54" spans="2:14" ht="16" customHeight="1">
      <c r="B54" s="17"/>
      <c r="C54" s="17"/>
      <c r="D54" s="17"/>
      <c r="E54" s="17"/>
      <c r="F54" s="17"/>
      <c r="G54" s="17"/>
      <c r="H54" s="59"/>
      <c r="I54" s="59"/>
      <c r="J54" s="59"/>
      <c r="K54" s="59"/>
      <c r="L54" s="59"/>
      <c r="M54" s="17"/>
      <c r="N54" s="17"/>
    </row>
    <row r="55" spans="2:14" ht="15" customHeight="1">
      <c r="B55" s="17"/>
      <c r="C55" s="17"/>
      <c r="D55" s="17"/>
      <c r="E55" s="17"/>
      <c r="F55" s="17"/>
      <c r="G55" s="17"/>
      <c r="H55" s="59"/>
      <c r="I55" s="59"/>
      <c r="J55" s="59"/>
      <c r="K55" s="59"/>
      <c r="L55" s="59"/>
      <c r="M55" s="17"/>
      <c r="N55" s="17"/>
    </row>
    <row r="56" spans="2:14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spans="2:14" ht="15" customHeight="1">
      <c r="B57" s="17"/>
      <c r="C57" s="17"/>
      <c r="D57" s="17"/>
      <c r="E57" s="17"/>
      <c r="F57" s="61"/>
      <c r="G57" s="61"/>
      <c r="H57" s="61"/>
      <c r="I57" s="61"/>
      <c r="J57" s="61"/>
      <c r="K57" s="61"/>
      <c r="L57" s="17"/>
      <c r="M57" s="17"/>
      <c r="N57" s="17"/>
    </row>
    <row r="58" spans="2:14" ht="15" customHeight="1">
      <c r="B58" s="17"/>
      <c r="C58" s="17"/>
      <c r="D58" s="17"/>
      <c r="E58" s="17"/>
      <c r="F58" s="61"/>
      <c r="G58" s="61"/>
      <c r="H58" s="61"/>
      <c r="I58" s="61"/>
      <c r="J58" s="61"/>
      <c r="K58" s="61"/>
      <c r="L58" s="17"/>
      <c r="M58" s="17"/>
      <c r="N58" s="17"/>
    </row>
    <row r="59" spans="2:14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spans="2:14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2:14"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spans="2:14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spans="2:14"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spans="2:14"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spans="2:14"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spans="2:14"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spans="2:14"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spans="2:14"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spans="2:14"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spans="2:14"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spans="2:14"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spans="2:14"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spans="2:14">
      <c r="B73" s="17"/>
      <c r="C73" s="17"/>
      <c r="D73" s="17"/>
      <c r="E73" s="17"/>
      <c r="F73" s="17"/>
      <c r="G73" s="17"/>
      <c r="H73" s="81"/>
      <c r="I73" s="81"/>
      <c r="J73" s="81"/>
      <c r="K73" s="81"/>
      <c r="L73" s="17"/>
      <c r="M73" s="17"/>
      <c r="N73" s="17"/>
    </row>
    <row r="74" spans="2:14">
      <c r="B74" s="17"/>
      <c r="C74" s="17"/>
      <c r="D74" s="17"/>
      <c r="E74" s="17"/>
      <c r="F74" s="17"/>
      <c r="G74" s="17"/>
      <c r="H74" s="81"/>
      <c r="I74" s="81"/>
      <c r="J74" s="81"/>
      <c r="K74" s="81"/>
      <c r="L74" s="17"/>
      <c r="M74" s="17"/>
      <c r="N74" s="17"/>
    </row>
    <row r="75" spans="2:14" ht="15" customHeight="1">
      <c r="B75" s="17"/>
      <c r="C75" s="17"/>
      <c r="D75" s="17"/>
      <c r="E75" s="17"/>
      <c r="F75" s="17"/>
      <c r="G75" s="17"/>
      <c r="H75" s="60"/>
      <c r="I75" s="60"/>
      <c r="J75" s="60"/>
      <c r="K75" s="60"/>
      <c r="L75" s="60"/>
      <c r="M75" s="60"/>
      <c r="N75" s="17"/>
    </row>
    <row r="76" spans="2:14" ht="15" customHeight="1">
      <c r="B76" s="17"/>
      <c r="C76" s="17"/>
      <c r="D76" s="17"/>
      <c r="E76" s="17"/>
      <c r="F76" s="17"/>
      <c r="G76" s="17"/>
      <c r="H76" s="60"/>
      <c r="I76" s="60"/>
      <c r="J76" s="60"/>
      <c r="K76" s="60"/>
      <c r="L76" s="60"/>
      <c r="M76" s="60"/>
      <c r="N76" s="17"/>
    </row>
    <row r="77" spans="2:14"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spans="2:14"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spans="2:14"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spans="2:14"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spans="2:14"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spans="2:14"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spans="2:14"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</sheetData>
  <mergeCells count="4">
    <mergeCell ref="H73:K74"/>
    <mergeCell ref="B2:I2"/>
    <mergeCell ref="F5:M7"/>
    <mergeCell ref="F27:M29"/>
  </mergeCells>
  <phoneticPr fontId="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二項分布</vt:lpstr>
      <vt:lpstr>ポアソン分布</vt:lpstr>
      <vt:lpstr>アプリの同時起動数</vt:lpstr>
      <vt:lpstr>スポーツドリンク</vt:lpstr>
      <vt:lpstr>チョコレート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吉岡耕児</dc:creator>
  <cp:lastModifiedBy>堅田洋資</cp:lastModifiedBy>
  <dcterms:created xsi:type="dcterms:W3CDTF">2017-09-24T03:56:36Z</dcterms:created>
  <dcterms:modified xsi:type="dcterms:W3CDTF">2018-08-31T16:01:55Z</dcterms:modified>
</cp:coreProperties>
</file>