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1555" windowHeight="11880" activeTab="1"/>
  </bookViews>
  <sheets>
    <sheet name="세금계산서 월발행" sheetId="1" r:id="rId1"/>
    <sheet name="월 광고매출표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5" i="2"/>
  <c r="D55"/>
  <c r="I55" s="1"/>
  <c r="C32"/>
  <c r="B32"/>
  <c r="F32" s="1"/>
  <c r="D6"/>
  <c r="D5"/>
  <c r="D4"/>
  <c r="E45" i="1"/>
  <c r="G44"/>
  <c r="F43"/>
  <c r="G43" s="1"/>
  <c r="F42"/>
  <c r="G42" s="1"/>
  <c r="F41"/>
  <c r="G41" s="1"/>
  <c r="G40"/>
  <c r="F39"/>
  <c r="G39" s="1"/>
  <c r="F38"/>
  <c r="G38" s="1"/>
  <c r="G37"/>
  <c r="G36"/>
  <c r="G35"/>
  <c r="G34"/>
  <c r="F33"/>
  <c r="G33" s="1"/>
  <c r="G32"/>
  <c r="G31"/>
  <c r="F30"/>
  <c r="F24"/>
  <c r="E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D32" i="2" l="1"/>
  <c r="I32" s="1"/>
  <c r="G24" i="1"/>
  <c r="F45"/>
  <c r="G45" s="1"/>
  <c r="G30"/>
</calcChain>
</file>

<file path=xl/sharedStrings.xml><?xml version="1.0" encoding="utf-8"?>
<sst xmlns="http://schemas.openxmlformats.org/spreadsheetml/2006/main" count="350" uniqueCount="203">
  <si>
    <t>월</t>
  </si>
  <si>
    <t>일</t>
  </si>
  <si>
    <t>구분</t>
    <phoneticPr fontId="3" type="noConversion"/>
  </si>
  <si>
    <t>상호</t>
  </si>
  <si>
    <t>금액</t>
  </si>
  <si>
    <t>내용</t>
  </si>
  <si>
    <t>공급가액</t>
  </si>
  <si>
    <t>세액</t>
  </si>
  <si>
    <t>합계</t>
  </si>
  <si>
    <t>광고</t>
    <phoneticPr fontId="3" type="noConversion"/>
  </si>
  <si>
    <t>㈜경동원</t>
    <phoneticPr fontId="3" type="noConversion"/>
  </si>
  <si>
    <t>7</t>
    <phoneticPr fontId="3" type="noConversion"/>
  </si>
  <si>
    <t>3</t>
    <phoneticPr fontId="3" type="noConversion"/>
  </si>
  <si>
    <t>㈜경동나비엔</t>
    <phoneticPr fontId="3" type="noConversion"/>
  </si>
  <si>
    <t>7월 광고료</t>
    <phoneticPr fontId="3" type="noConversion"/>
  </si>
  <si>
    <t>진양화학㈜</t>
    <phoneticPr fontId="3" type="noConversion"/>
  </si>
  <si>
    <t>신한벽지(주)</t>
  </si>
  <si>
    <t>(주)케이씨씨</t>
  </si>
  <si>
    <t>(주)재영</t>
    <phoneticPr fontId="3" type="noConversion"/>
  </si>
  <si>
    <t>㈜구정마루</t>
    <phoneticPr fontId="3" type="noConversion"/>
  </si>
  <si>
    <t>(주)케이디에프</t>
  </si>
  <si>
    <t>원일기획</t>
    <phoneticPr fontId="3" type="noConversion"/>
  </si>
  <si>
    <t>경인산업</t>
  </si>
  <si>
    <t>유진엠씨(주)</t>
  </si>
  <si>
    <t>㈜에덴바이오벽지</t>
    <phoneticPr fontId="3" type="noConversion"/>
  </si>
  <si>
    <t>테크트로닉인더스트리</t>
    <phoneticPr fontId="3" type="noConversion"/>
  </si>
  <si>
    <t>7월 광고료-밀워키</t>
    <phoneticPr fontId="3" type="noConversion"/>
  </si>
  <si>
    <t>㈜린노</t>
    <phoneticPr fontId="3" type="noConversion"/>
  </si>
  <si>
    <t>㈜엘지하우시스</t>
  </si>
  <si>
    <t>10</t>
    <phoneticPr fontId="3" type="noConversion"/>
  </si>
  <si>
    <t>경동사보</t>
    <phoneticPr fontId="3" type="noConversion"/>
  </si>
  <si>
    <t>15</t>
    <phoneticPr fontId="3" type="noConversion"/>
  </si>
  <si>
    <t>동남기획</t>
    <phoneticPr fontId="3" type="noConversion"/>
  </si>
  <si>
    <t>디자인비</t>
    <phoneticPr fontId="3" type="noConversion"/>
  </si>
  <si>
    <t>한화엘앤씨(주)</t>
  </si>
  <si>
    <t>19</t>
    <phoneticPr fontId="3" type="noConversion"/>
  </si>
  <si>
    <t>7월 합계</t>
    <phoneticPr fontId="3" type="noConversion"/>
  </si>
  <si>
    <t>구분</t>
    <phoneticPr fontId="3" type="noConversion"/>
  </si>
  <si>
    <t>26</t>
    <phoneticPr fontId="3" type="noConversion"/>
  </si>
  <si>
    <t>광고</t>
    <phoneticPr fontId="3" type="noConversion"/>
  </si>
  <si>
    <t>28</t>
    <phoneticPr fontId="3" type="noConversion"/>
  </si>
  <si>
    <t>30</t>
    <phoneticPr fontId="3" type="noConversion"/>
  </si>
  <si>
    <t>청송디엠기획</t>
    <phoneticPr fontId="3" type="noConversion"/>
  </si>
  <si>
    <t>지후c&amp;p</t>
    <phoneticPr fontId="3" type="noConversion"/>
  </si>
  <si>
    <t>7</t>
    <phoneticPr fontId="3" type="noConversion"/>
  </si>
  <si>
    <t>04</t>
    <phoneticPr fontId="3" type="noConversion"/>
  </si>
  <si>
    <t>경동사보 발송비</t>
    <phoneticPr fontId="3" type="noConversion"/>
  </si>
  <si>
    <t>05</t>
    <phoneticPr fontId="3" type="noConversion"/>
  </si>
  <si>
    <t>㈜엘지씨엔에스</t>
    <phoneticPr fontId="3" type="noConversion"/>
  </si>
  <si>
    <t>LG전자세금계산서 이용료</t>
    <phoneticPr fontId="3" type="noConversion"/>
  </si>
  <si>
    <t>10</t>
    <phoneticPr fontId="3" type="noConversion"/>
  </si>
  <si>
    <t>팩컴코리아㈜</t>
    <phoneticPr fontId="3" type="noConversion"/>
  </si>
  <si>
    <t>경동 인쇄비</t>
    <phoneticPr fontId="3" type="noConversion"/>
  </si>
  <si>
    <t>11</t>
    <phoneticPr fontId="3" type="noConversion"/>
  </si>
  <si>
    <t>신한세무회계</t>
    <phoneticPr fontId="3" type="noConversion"/>
  </si>
  <si>
    <t>7월 기장료</t>
    <phoneticPr fontId="3" type="noConversion"/>
  </si>
  <si>
    <t>14</t>
    <phoneticPr fontId="3" type="noConversion"/>
  </si>
  <si>
    <t>㈜동아전람</t>
    <phoneticPr fontId="3" type="noConversion"/>
  </si>
  <si>
    <t>경동 박람회출품료</t>
    <phoneticPr fontId="3" type="noConversion"/>
  </si>
  <si>
    <t>21</t>
    <phoneticPr fontId="3" type="noConversion"/>
  </si>
  <si>
    <t>더포즈</t>
    <phoneticPr fontId="3" type="noConversion"/>
  </si>
  <si>
    <t>사무용가구-종이세금계산서</t>
    <phoneticPr fontId="3" type="noConversion"/>
  </si>
  <si>
    <t>다배달전국콜</t>
    <phoneticPr fontId="3" type="noConversion"/>
  </si>
  <si>
    <t>퀵서비스</t>
    <phoneticPr fontId="3" type="noConversion"/>
  </si>
  <si>
    <t>㈜나래모터스</t>
    <phoneticPr fontId="3" type="noConversion"/>
  </si>
  <si>
    <t>차량수리비</t>
    <phoneticPr fontId="3" type="noConversion"/>
  </si>
  <si>
    <t>㈜강남송도</t>
    <phoneticPr fontId="3" type="noConversion"/>
  </si>
  <si>
    <t>스타렉스AS</t>
    <phoneticPr fontId="3" type="noConversion"/>
  </si>
  <si>
    <t>㈜위즈윈디지털</t>
    <phoneticPr fontId="3" type="noConversion"/>
  </si>
  <si>
    <t>홈피1년사용료(17,8~18,7)</t>
    <phoneticPr fontId="3" type="noConversion"/>
  </si>
  <si>
    <t>성불차유리</t>
    <phoneticPr fontId="3" type="noConversion"/>
  </si>
  <si>
    <t>차 유리AS</t>
    <phoneticPr fontId="3" type="noConversion"/>
  </si>
  <si>
    <t>㈜한애드컴퍼티</t>
    <phoneticPr fontId="3" type="noConversion"/>
  </si>
  <si>
    <t xml:space="preserve">경동 두리보매 </t>
    <phoneticPr fontId="3" type="noConversion"/>
  </si>
  <si>
    <t>데코디자인</t>
    <phoneticPr fontId="3" type="noConversion"/>
  </si>
  <si>
    <t>7월 임대료</t>
    <phoneticPr fontId="3" type="noConversion"/>
  </si>
  <si>
    <t>0</t>
    <phoneticPr fontId="3" type="noConversion"/>
  </si>
  <si>
    <t>데코 8월호 인쇄비</t>
    <phoneticPr fontId="3" type="noConversion"/>
  </si>
  <si>
    <t>ixd 8월발송비</t>
    <phoneticPr fontId="3" type="noConversion"/>
  </si>
  <si>
    <t>7월 합계</t>
    <phoneticPr fontId="3" type="noConversion"/>
  </si>
  <si>
    <t>(VAT 별도)</t>
    <phoneticPr fontId="8" type="noConversion"/>
  </si>
  <si>
    <t>거래선</t>
    <phoneticPr fontId="8" type="noConversion"/>
  </si>
  <si>
    <t>IXD</t>
    <phoneticPr fontId="8" type="noConversion"/>
  </si>
  <si>
    <t>데코</t>
    <phoneticPr fontId="8" type="noConversion"/>
  </si>
  <si>
    <t>대행료</t>
    <phoneticPr fontId="8" type="noConversion"/>
  </si>
  <si>
    <t>비고</t>
    <phoneticPr fontId="8" type="noConversion"/>
  </si>
  <si>
    <t>수금처</t>
    <phoneticPr fontId="8" type="noConversion"/>
  </si>
  <si>
    <t>입금현황</t>
    <phoneticPr fontId="8" type="noConversion"/>
  </si>
  <si>
    <t>팔인피알</t>
    <phoneticPr fontId="8" type="noConversion"/>
  </si>
  <si>
    <t>삼성전자(표4)</t>
    <phoneticPr fontId="8" type="noConversion"/>
  </si>
  <si>
    <t>제일기획 위수탁</t>
    <phoneticPr fontId="8" type="noConversion"/>
  </si>
  <si>
    <t>LG전자
(표2+주락 표3/데코 목차)</t>
    <phoneticPr fontId="8" type="noConversion"/>
  </si>
  <si>
    <t>유로세라믹</t>
    <phoneticPr fontId="3" type="noConversion"/>
  </si>
  <si>
    <t>상아타일</t>
    <phoneticPr fontId="3" type="noConversion"/>
  </si>
  <si>
    <t>뽀르또씨엘</t>
    <phoneticPr fontId="8" type="noConversion"/>
  </si>
  <si>
    <t>삼성전자(1~6월)</t>
    <phoneticPr fontId="8" type="noConversion"/>
  </si>
  <si>
    <t>감커뮤니티</t>
    <phoneticPr fontId="8" type="noConversion"/>
  </si>
  <si>
    <t>월간인테리어 광고수주수수료</t>
    <phoneticPr fontId="8" type="noConversion"/>
  </si>
  <si>
    <t>한화(3p/표2,대면,목차)</t>
    <phoneticPr fontId="8" type="noConversion"/>
  </si>
  <si>
    <t>전자어음</t>
    <phoneticPr fontId="8" type="noConversion"/>
  </si>
  <si>
    <t>진양화학</t>
    <phoneticPr fontId="8" type="noConversion"/>
  </si>
  <si>
    <t>신한벽지(3p/DSP,목차)</t>
    <phoneticPr fontId="19" type="noConversion"/>
  </si>
  <si>
    <t>익월결재</t>
    <phoneticPr fontId="20" type="noConversion"/>
  </si>
  <si>
    <t>케이씨씨(3p/표3,목차2p)</t>
    <phoneticPr fontId="20" type="noConversion"/>
  </si>
  <si>
    <t>당월결재</t>
    <phoneticPr fontId="20" type="noConversion"/>
  </si>
  <si>
    <t>LG하우시스-소리잠</t>
    <phoneticPr fontId="20" type="noConversion"/>
  </si>
  <si>
    <t>전자어음</t>
    <phoneticPr fontId="20" type="noConversion"/>
  </si>
  <si>
    <t>LG하우시스-에드버</t>
    <phoneticPr fontId="20" type="noConversion"/>
  </si>
  <si>
    <t xml:space="preserve"> 150만원 ~ 2월부터 12월까지</t>
    <phoneticPr fontId="8" type="noConversion"/>
  </si>
  <si>
    <r>
      <t>2,3,(6월-&gt;7월)</t>
    </r>
    <r>
      <rPr>
        <b/>
        <sz val="9"/>
        <color rgb="FFFF0000"/>
        <rFont val="돋움"/>
        <family val="3"/>
        <charset val="129"/>
      </rPr>
      <t>7</t>
    </r>
    <r>
      <rPr>
        <sz val="9"/>
        <color rgb="FF0070C0"/>
        <rFont val="돋움"/>
        <family val="3"/>
        <charset val="129"/>
      </rPr>
      <t xml:space="preserve">,10,12월 </t>
    </r>
    <phoneticPr fontId="8" type="noConversion"/>
  </si>
  <si>
    <t xml:space="preserve">㈜재영 </t>
    <phoneticPr fontId="8" type="noConversion"/>
  </si>
  <si>
    <t>구정마루</t>
    <phoneticPr fontId="8" type="noConversion"/>
  </si>
  <si>
    <t>KDF</t>
    <phoneticPr fontId="20" type="noConversion"/>
  </si>
  <si>
    <t>금강</t>
    <phoneticPr fontId="20" type="noConversion"/>
  </si>
  <si>
    <t>결재예정</t>
    <phoneticPr fontId="8" type="noConversion"/>
  </si>
  <si>
    <t>원일기획(인글라스)</t>
    <phoneticPr fontId="8" type="noConversion"/>
  </si>
  <si>
    <t>홀수달만 진행</t>
    <phoneticPr fontId="8" type="noConversion"/>
  </si>
  <si>
    <t>경인산업</t>
    <phoneticPr fontId="20" type="noConversion"/>
  </si>
  <si>
    <t>유진엠씨</t>
    <phoneticPr fontId="20" type="noConversion"/>
  </si>
  <si>
    <t>에덴바이오벽지</t>
    <phoneticPr fontId="8" type="noConversion"/>
  </si>
  <si>
    <t>악조노벨</t>
    <phoneticPr fontId="8" type="noConversion"/>
  </si>
  <si>
    <t>린노디자인(2p)</t>
    <phoneticPr fontId="8" type="noConversion"/>
  </si>
  <si>
    <t>합계</t>
    <phoneticPr fontId="8" type="noConversion"/>
  </si>
  <si>
    <t xml:space="preserve">상 호 </t>
    <phoneticPr fontId="8" type="noConversion"/>
  </si>
  <si>
    <t>업체명</t>
    <phoneticPr fontId="8" type="noConversion"/>
  </si>
  <si>
    <t>금액</t>
    <phoneticPr fontId="8" type="noConversion"/>
  </si>
  <si>
    <t>카다록외 기타</t>
    <phoneticPr fontId="8" type="noConversion"/>
  </si>
  <si>
    <t>휴머스</t>
    <phoneticPr fontId="8" type="noConversion"/>
  </si>
  <si>
    <t>책판매</t>
    <phoneticPr fontId="8" type="noConversion"/>
  </si>
  <si>
    <t>ixd</t>
    <phoneticPr fontId="8" type="noConversion"/>
  </si>
  <si>
    <t>사무실</t>
    <phoneticPr fontId="8" type="noConversion"/>
  </si>
  <si>
    <t>주락</t>
    <phoneticPr fontId="8" type="noConversion"/>
  </si>
  <si>
    <t>전시회</t>
    <phoneticPr fontId="8" type="noConversion"/>
  </si>
  <si>
    <t>우수컨텐츠</t>
    <phoneticPr fontId="8" type="noConversion"/>
  </si>
  <si>
    <t xml:space="preserve">데코 </t>
    <phoneticPr fontId="8" type="noConversion"/>
  </si>
  <si>
    <t>성운도서</t>
    <phoneticPr fontId="8" type="noConversion"/>
  </si>
  <si>
    <t>2017년 7월 매출 현황</t>
    <phoneticPr fontId="8" type="noConversion"/>
  </si>
  <si>
    <t>기타</t>
    <phoneticPr fontId="8" type="noConversion"/>
  </si>
  <si>
    <t>위수탁 7월세금계산서발행</t>
    <phoneticPr fontId="8" type="noConversion"/>
  </si>
  <si>
    <t>8/16 8,415,000결재완료</t>
    <phoneticPr fontId="8" type="noConversion"/>
  </si>
  <si>
    <t>제일기획 위수탁</t>
    <phoneticPr fontId="8" type="noConversion"/>
  </si>
  <si>
    <t>삼성전자 우,우</t>
    <phoneticPr fontId="8" type="noConversion"/>
  </si>
  <si>
    <t>7,8,9 ( 6,7,8 로 선청구)</t>
    <phoneticPr fontId="8" type="noConversion"/>
  </si>
  <si>
    <t>17,12/7 4,675,000 결재완료</t>
    <phoneticPr fontId="8" type="noConversion"/>
  </si>
  <si>
    <t>17,12/31 결재예정</t>
    <phoneticPr fontId="8" type="noConversion"/>
  </si>
  <si>
    <t>짝수 진행</t>
    <phoneticPr fontId="8" type="noConversion"/>
  </si>
  <si>
    <t>07월세금계산서발행</t>
    <phoneticPr fontId="8" type="noConversion"/>
  </si>
  <si>
    <t>17,7/3 275만원 결재완료</t>
    <phoneticPr fontId="8" type="noConversion"/>
  </si>
  <si>
    <t>17,10/10 22만원 결재완료</t>
    <phoneticPr fontId="8" type="noConversion"/>
  </si>
  <si>
    <t xml:space="preserve">위수탁 </t>
    <phoneticPr fontId="8" type="noConversion"/>
  </si>
  <si>
    <t>위수탁/거래명세서 메일로</t>
    <phoneticPr fontId="8" type="noConversion"/>
  </si>
  <si>
    <t>17,12/31 결재예정</t>
    <phoneticPr fontId="8" type="noConversion"/>
  </si>
  <si>
    <t>경동(2p)-경동나비엔</t>
    <phoneticPr fontId="8" type="noConversion"/>
  </si>
  <si>
    <t xml:space="preserve">세금계산서발행ms.song@kdiwin.com </t>
    <phoneticPr fontId="8" type="noConversion"/>
  </si>
  <si>
    <t>㈜감</t>
    <phoneticPr fontId="8" type="noConversion"/>
  </si>
  <si>
    <t>17,8/31 110만원 결재완료</t>
    <phoneticPr fontId="8" type="noConversion"/>
  </si>
  <si>
    <t>월 100만원 12개월 (7월~6월까지)</t>
    <phoneticPr fontId="8" type="noConversion"/>
  </si>
  <si>
    <t>송민석 010-6893-3373</t>
    <phoneticPr fontId="8" type="noConversion"/>
  </si>
  <si>
    <t>17,11/23 440만원 결재완료</t>
    <phoneticPr fontId="8" type="noConversion"/>
  </si>
  <si>
    <t>17, 8/31 66만원 결재완료</t>
    <phoneticPr fontId="8" type="noConversion"/>
  </si>
  <si>
    <t>17,8/14 220만원 결재완료</t>
    <phoneticPr fontId="8" type="noConversion"/>
  </si>
  <si>
    <t>17,7/25 275만원 결재완료</t>
    <phoneticPr fontId="8" type="noConversion"/>
  </si>
  <si>
    <t>17,10/20 165만원 결재완료</t>
    <phoneticPr fontId="8" type="noConversion"/>
  </si>
  <si>
    <t>밀워키-테크트로낙</t>
    <phoneticPr fontId="8" type="noConversion"/>
  </si>
  <si>
    <t>17,8/25 110만원 결재완료</t>
    <phoneticPr fontId="8" type="noConversion"/>
  </si>
  <si>
    <t>17,8/9 935,000원 결재완료</t>
    <phoneticPr fontId="8" type="noConversion"/>
  </si>
  <si>
    <t xml:space="preserve"> (1월~ 홀수만 12월까지)</t>
  </si>
  <si>
    <t>17,7/21 110만원 결재완료</t>
    <phoneticPr fontId="8" type="noConversion"/>
  </si>
  <si>
    <t>1,4,7,10월 예정</t>
    <phoneticPr fontId="8" type="noConversion"/>
  </si>
  <si>
    <t>17,8/25 88만원 결재완료</t>
    <phoneticPr fontId="8" type="noConversion"/>
  </si>
  <si>
    <t>03월세금계산서발행 (6개월세금계산서)</t>
    <phoneticPr fontId="8" type="noConversion"/>
  </si>
  <si>
    <t>17,12/8 561만원 결재완료</t>
    <phoneticPr fontId="8" type="noConversion"/>
  </si>
  <si>
    <t>3,4,5,6,7,8 계약 ( 1p, 85만원)</t>
    <phoneticPr fontId="8" type="noConversion"/>
  </si>
  <si>
    <t>17,7/25 121만원 결재완료</t>
    <phoneticPr fontId="8" type="noConversion"/>
  </si>
  <si>
    <t>17,7/28 55만원 결재완료</t>
    <phoneticPr fontId="8" type="noConversion"/>
  </si>
  <si>
    <t>17,6/14 825,000원 결재완료</t>
    <phoneticPr fontId="8" type="noConversion"/>
  </si>
  <si>
    <t>인보이스</t>
    <phoneticPr fontId="8" type="noConversion"/>
  </si>
  <si>
    <t>17,9/13 7,438,885결재</t>
    <phoneticPr fontId="8" type="noConversion"/>
  </si>
  <si>
    <t>광고 1400,초대600 / 7,9,11월 예정/데코+인테리어스</t>
    <phoneticPr fontId="8" type="noConversion"/>
  </si>
  <si>
    <t>1588-9820</t>
    <phoneticPr fontId="8" type="noConversion"/>
  </si>
  <si>
    <t>2017년 7월 카다록외 매출 현황</t>
    <phoneticPr fontId="8" type="noConversion"/>
  </si>
  <si>
    <t xml:space="preserve">애니원 </t>
    <phoneticPr fontId="8" type="noConversion"/>
  </si>
  <si>
    <t>17,9/6 550만원 결재완료</t>
    <phoneticPr fontId="8" type="noConversion"/>
  </si>
  <si>
    <t>애니원-사진자료</t>
    <phoneticPr fontId="8" type="noConversion"/>
  </si>
  <si>
    <t>7/12 3,330,000원 결재완료</t>
    <phoneticPr fontId="8" type="noConversion"/>
  </si>
  <si>
    <t>에너지코리아12p,2000부</t>
    <phoneticPr fontId="8" type="noConversion"/>
  </si>
  <si>
    <t>7/12 929,500원/7/18 1,639,550원(7/21선금 710,050포함)</t>
    <phoneticPr fontId="8" type="noConversion"/>
  </si>
  <si>
    <t>에너지코리아28p,500부</t>
    <phoneticPr fontId="8" type="noConversion"/>
  </si>
  <si>
    <t>7/21 710,050 7/18 선금 완납</t>
    <phoneticPr fontId="8" type="noConversion"/>
  </si>
  <si>
    <t>㈜감커뮤니티</t>
  </si>
  <si>
    <t xml:space="preserve"> 경동나비엔</t>
    <phoneticPr fontId="8" type="noConversion"/>
  </si>
  <si>
    <t>17,8/7 32,278,840원 결재완료</t>
    <phoneticPr fontId="8" type="noConversion"/>
  </si>
  <si>
    <t xml:space="preserve"> 경동원</t>
    <phoneticPr fontId="8" type="noConversion"/>
  </si>
  <si>
    <t>17,8/10 545,160원 결재완료</t>
    <phoneticPr fontId="8" type="noConversion"/>
  </si>
  <si>
    <t xml:space="preserve">  kcc-7월촬영비</t>
    <phoneticPr fontId="8" type="noConversion"/>
  </si>
  <si>
    <t>7/25 220만원 결재완료</t>
    <phoneticPr fontId="8" type="noConversion"/>
  </si>
  <si>
    <t>동남기획-촬영비</t>
    <phoneticPr fontId="8" type="noConversion"/>
  </si>
  <si>
    <t>17,8/7 33만원 결재</t>
    <phoneticPr fontId="8" type="noConversion"/>
  </si>
  <si>
    <t>한경희대표님 010-3202-8576</t>
    <phoneticPr fontId="8" type="noConversion"/>
  </si>
  <si>
    <t>7/25 1,335,000원 결재완료</t>
    <phoneticPr fontId="8" type="noConversion"/>
  </si>
  <si>
    <t>7/26 101,980 결재완료</t>
    <phoneticPr fontId="8" type="noConversion"/>
  </si>
  <si>
    <t>2017년 (주)감커뮤니티  전자세금계산서(매출)</t>
    <phoneticPr fontId="3" type="noConversion"/>
  </si>
  <si>
    <t>2017년 (주)감커뮤니티  전자세금계산서(매입)</t>
    <phoneticPr fontId="3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</si>
</sst>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FF0000"/>
      <name val="돋움"/>
      <family val="3"/>
      <charset val="129"/>
    </font>
    <font>
      <sz val="9"/>
      <color indexed="8"/>
      <name val="돋움"/>
      <family val="3"/>
      <charset val="129"/>
    </font>
    <font>
      <sz val="9"/>
      <color rgb="FF0070C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7"/>
      <color rgb="FFFF0000"/>
      <name val="돋움"/>
      <family val="3"/>
      <charset val="129"/>
    </font>
    <font>
      <sz val="8"/>
      <color indexed="8"/>
      <name val="돋움"/>
      <family val="3"/>
      <charset val="129"/>
    </font>
    <font>
      <sz val="8"/>
      <name val="맑은 고딕"/>
      <family val="3"/>
      <charset val="129"/>
    </font>
    <font>
      <sz val="8"/>
      <name val="굴림"/>
      <family val="3"/>
      <charset val="129"/>
    </font>
    <font>
      <sz val="8"/>
      <color rgb="FF0070C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10"/>
      <name val="돋움"/>
      <family val="3"/>
      <charset val="129"/>
    </font>
    <font>
      <sz val="11"/>
      <color rgb="FFFF0000"/>
      <name val="돋움"/>
      <family val="3"/>
      <charset val="129"/>
    </font>
    <font>
      <u/>
      <sz val="9"/>
      <color rgb="FFFF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1" fontId="4" fillId="2" borderId="7" xfId="1" applyFont="1" applyFill="1" applyBorder="1" applyAlignment="1">
      <alignment horizontal="center" vertical="center"/>
    </xf>
    <xf numFmtId="41" fontId="4" fillId="2" borderId="8" xfId="1" applyFont="1" applyFill="1" applyBorder="1" applyAlignment="1">
      <alignment horizontal="center" vertical="center"/>
    </xf>
    <xf numFmtId="41" fontId="4" fillId="2" borderId="9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1" fontId="4" fillId="2" borderId="7" xfId="1" applyFont="1" applyFill="1" applyBorder="1" applyAlignment="1">
      <alignment horizontal="left" vertical="center"/>
    </xf>
    <xf numFmtId="41" fontId="4" fillId="2" borderId="15" xfId="1" applyFont="1" applyFill="1" applyBorder="1" applyAlignment="1">
      <alignment horizontal="center" vertical="center"/>
    </xf>
    <xf numFmtId="41" fontId="4" fillId="2" borderId="9" xfId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0" fillId="0" borderId="18" xfId="0" applyBorder="1" applyAlignment="1"/>
    <xf numFmtId="3" fontId="0" fillId="0" borderId="18" xfId="0" applyNumberFormat="1" applyBorder="1" applyAlignment="1">
      <alignment horizontal="right"/>
    </xf>
    <xf numFmtId="0" fontId="5" fillId="0" borderId="19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4" fillId="3" borderId="18" xfId="0" applyNumberFormat="1" applyFont="1" applyFill="1" applyBorder="1" applyAlignment="1">
      <alignment horizontal="right"/>
    </xf>
    <xf numFmtId="0" fontId="5" fillId="3" borderId="20" xfId="0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41" fontId="0" fillId="0" borderId="18" xfId="1" applyFont="1" applyBorder="1" applyAlignment="1">
      <alignment horizontal="right"/>
    </xf>
    <xf numFmtId="3" fontId="5" fillId="3" borderId="7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49" fontId="5" fillId="0" borderId="12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0" fillId="0" borderId="0" xfId="0" applyAlignment="1"/>
    <xf numFmtId="0" fontId="12" fillId="4" borderId="24" xfId="0" applyFont="1" applyFill="1" applyBorder="1" applyAlignment="1">
      <alignment horizontal="left" vertical="center"/>
    </xf>
    <xf numFmtId="0" fontId="14" fillId="0" borderId="24" xfId="0" applyFont="1" applyFill="1" applyBorder="1" applyAlignment="1">
      <alignment horizontal="left" vertical="center"/>
    </xf>
    <xf numFmtId="42" fontId="11" fillId="0" borderId="24" xfId="2" applyFont="1" applyFill="1" applyBorder="1" applyAlignment="1">
      <alignment horizontal="left" vertical="center"/>
    </xf>
    <xf numFmtId="0" fontId="14" fillId="0" borderId="26" xfId="0" applyFont="1" applyFill="1" applyBorder="1" applyAlignment="1">
      <alignment horizontal="left" vertical="center"/>
    </xf>
    <xf numFmtId="0" fontId="15" fillId="0" borderId="24" xfId="0" applyFont="1" applyFill="1" applyBorder="1" applyAlignment="1">
      <alignment horizontal="left" vertical="center"/>
    </xf>
    <xf numFmtId="0" fontId="17" fillId="0" borderId="24" xfId="3" applyFont="1" applyFill="1" applyBorder="1" applyAlignment="1" applyProtection="1">
      <alignment horizontal="left" vertical="center" wrapText="1"/>
    </xf>
    <xf numFmtId="0" fontId="14" fillId="4" borderId="26" xfId="0" applyFont="1" applyFill="1" applyBorder="1" applyAlignment="1">
      <alignment horizontal="left" vertical="center"/>
    </xf>
    <xf numFmtId="0" fontId="17" fillId="4" borderId="24" xfId="3" applyFont="1" applyFill="1" applyBorder="1" applyAlignment="1" applyProtection="1">
      <alignment horizontal="left" vertical="center" wrapText="1"/>
    </xf>
    <xf numFmtId="0" fontId="13" fillId="4" borderId="24" xfId="0" applyFont="1" applyFill="1" applyBorder="1" applyAlignment="1">
      <alignment horizontal="left" vertical="center"/>
    </xf>
    <xf numFmtId="0" fontId="18" fillId="0" borderId="24" xfId="0" applyFont="1" applyFill="1" applyBorder="1" applyAlignment="1">
      <alignment horizontal="left" vertical="center" wrapText="1"/>
    </xf>
    <xf numFmtId="0" fontId="18" fillId="0" borderId="24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9" fontId="12" fillId="0" borderId="24" xfId="0" applyNumberFormat="1" applyFont="1" applyFill="1" applyBorder="1" applyAlignment="1"/>
    <xf numFmtId="0" fontId="8" fillId="0" borderId="24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5" borderId="24" xfId="0" applyFont="1" applyFill="1" applyBorder="1" applyAlignment="1">
      <alignment horizontal="left" vertical="center"/>
    </xf>
    <xf numFmtId="0" fontId="12" fillId="0" borderId="24" xfId="0" applyFont="1" applyFill="1" applyBorder="1" applyAlignment="1"/>
    <xf numFmtId="42" fontId="10" fillId="4" borderId="24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2" fontId="11" fillId="0" borderId="29" xfId="2" applyFont="1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41" fontId="9" fillId="0" borderId="24" xfId="1" applyFont="1" applyFill="1" applyBorder="1" applyAlignment="1">
      <alignment horizontal="left" vertical="center"/>
    </xf>
    <xf numFmtId="41" fontId="12" fillId="0" borderId="24" xfId="1" applyFont="1" applyFill="1" applyBorder="1" applyAlignment="1">
      <alignment horizontal="left" vertical="center"/>
    </xf>
    <xf numFmtId="9" fontId="12" fillId="0" borderId="24" xfId="0" applyNumberFormat="1" applyFont="1" applyFill="1" applyBorder="1" applyAlignment="1">
      <alignment horizontal="left" vertical="center"/>
    </xf>
    <xf numFmtId="0" fontId="15" fillId="0" borderId="25" xfId="0" applyFont="1" applyFill="1" applyBorder="1" applyAlignment="1">
      <alignment horizontal="left" vertical="center"/>
    </xf>
    <xf numFmtId="0" fontId="23" fillId="0" borderId="30" xfId="0" applyFont="1" applyFill="1" applyBorder="1" applyAlignment="1">
      <alignment horizontal="left" vertical="center"/>
    </xf>
    <xf numFmtId="42" fontId="11" fillId="0" borderId="31" xfId="2" applyFont="1" applyFill="1" applyBorder="1" applyAlignment="1">
      <alignment horizontal="left" vertical="center"/>
    </xf>
    <xf numFmtId="0" fontId="23" fillId="0" borderId="34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42" fontId="11" fillId="0" borderId="33" xfId="2" applyFont="1" applyFill="1" applyBorder="1" applyAlignment="1">
      <alignment horizontal="left" vertical="center"/>
    </xf>
    <xf numFmtId="42" fontId="11" fillId="0" borderId="24" xfId="2" applyFont="1" applyFill="1" applyBorder="1" applyAlignment="1">
      <alignment vertical="center"/>
    </xf>
    <xf numFmtId="0" fontId="9" fillId="0" borderId="24" xfId="0" applyFont="1" applyFill="1" applyBorder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9" fillId="0" borderId="0" xfId="0" applyFont="1" applyFill="1" applyBorder="1" applyAlignment="1"/>
    <xf numFmtId="0" fontId="10" fillId="4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11" fillId="0" borderId="24" xfId="2" applyFont="1" applyFill="1" applyBorder="1">
      <alignment vertical="center"/>
    </xf>
    <xf numFmtId="42" fontId="9" fillId="0" borderId="24" xfId="0" applyNumberFormat="1" applyFont="1" applyFill="1" applyBorder="1" applyAlignment="1"/>
    <xf numFmtId="0" fontId="12" fillId="0" borderId="29" xfId="0" applyFont="1" applyBorder="1" applyAlignment="1">
      <alignment horizontal="left" vertical="center"/>
    </xf>
    <xf numFmtId="0" fontId="15" fillId="0" borderId="25" xfId="0" applyFont="1" applyFill="1" applyBorder="1" applyAlignment="1"/>
    <xf numFmtId="0" fontId="9" fillId="0" borderId="0" xfId="0" applyFont="1" applyBorder="1" applyAlignment="1"/>
    <xf numFmtId="0" fontId="0" fillId="0" borderId="0" xfId="0" applyBorder="1" applyAlignment="1"/>
    <xf numFmtId="0" fontId="24" fillId="0" borderId="31" xfId="0" applyFont="1" applyBorder="1" applyAlignment="1">
      <alignment horizontal="left" vertical="center"/>
    </xf>
    <xf numFmtId="0" fontId="12" fillId="0" borderId="25" xfId="0" applyFont="1" applyFill="1" applyBorder="1" applyAlignment="1"/>
    <xf numFmtId="0" fontId="15" fillId="0" borderId="0" xfId="0" applyFont="1" applyBorder="1" applyAlignment="1"/>
    <xf numFmtId="42" fontId="11" fillId="4" borderId="24" xfId="2" applyFont="1" applyFill="1" applyBorder="1">
      <alignment vertical="center"/>
    </xf>
    <xf numFmtId="42" fontId="11" fillId="4" borderId="24" xfId="2" applyFont="1" applyFill="1" applyBorder="1" applyAlignment="1">
      <alignment vertical="center"/>
    </xf>
    <xf numFmtId="0" fontId="9" fillId="4" borderId="24" xfId="0" applyFont="1" applyFill="1" applyBorder="1" applyAlignment="1"/>
    <xf numFmtId="0" fontId="13" fillId="0" borderId="24" xfId="0" applyFont="1" applyFill="1" applyBorder="1" applyAlignment="1">
      <alignment horizontal="left" vertical="center" wrapText="1"/>
    </xf>
    <xf numFmtId="42" fontId="12" fillId="0" borderId="24" xfId="2" applyFont="1" applyFill="1" applyBorder="1">
      <alignment vertical="center"/>
    </xf>
    <xf numFmtId="42" fontId="12" fillId="0" borderId="24" xfId="0" applyNumberFormat="1" applyFont="1" applyFill="1" applyBorder="1" applyAlignment="1"/>
    <xf numFmtId="0" fontId="25" fillId="0" borderId="24" xfId="3" applyFont="1" applyFill="1" applyBorder="1" applyAlignment="1" applyProtection="1">
      <alignment horizontal="left" vertical="center" wrapText="1"/>
    </xf>
    <xf numFmtId="0" fontId="8" fillId="0" borderId="24" xfId="0" applyFont="1" applyFill="1" applyBorder="1" applyAlignment="1">
      <alignment vertical="center"/>
    </xf>
    <xf numFmtId="41" fontId="15" fillId="0" borderId="0" xfId="1" applyFont="1" applyBorder="1" applyAlignment="1">
      <alignment horizontal="center" vertical="center"/>
    </xf>
    <xf numFmtId="0" fontId="21" fillId="0" borderId="25" xfId="0" applyFont="1" applyFill="1" applyBorder="1" applyAlignment="1">
      <alignment horizontal="left" vertical="center"/>
    </xf>
    <xf numFmtId="41" fontId="9" fillId="0" borderId="24" xfId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12" fillId="0" borderId="25" xfId="0" applyFont="1" applyFill="1" applyBorder="1" applyAlignment="1">
      <alignment vertical="center"/>
    </xf>
    <xf numFmtId="42" fontId="9" fillId="0" borderId="24" xfId="2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horizontal="left" vertical="center"/>
    </xf>
    <xf numFmtId="0" fontId="10" fillId="0" borderId="25" xfId="0" applyFont="1" applyFill="1" applyBorder="1" applyAlignment="1"/>
    <xf numFmtId="42" fontId="10" fillId="4" borderId="24" xfId="0" applyNumberFormat="1" applyFont="1" applyFill="1" applyBorder="1" applyAlignment="1">
      <alignment vertical="center"/>
    </xf>
    <xf numFmtId="0" fontId="10" fillId="4" borderId="24" xfId="0" applyFont="1" applyFill="1" applyBorder="1" applyAlignment="1">
      <alignment vertical="center"/>
    </xf>
    <xf numFmtId="0" fontId="10" fillId="0" borderId="2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Fill="1" applyBorder="1" applyAlignment="1"/>
    <xf numFmtId="0" fontId="9" fillId="0" borderId="2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42" fontId="9" fillId="0" borderId="29" xfId="2" applyFont="1" applyFill="1" applyBorder="1" applyAlignment="1">
      <alignment horizontal="left" vertical="center"/>
    </xf>
    <xf numFmtId="42" fontId="9" fillId="0" borderId="33" xfId="2" applyFont="1" applyFill="1" applyBorder="1" applyAlignment="1">
      <alignment horizontal="left" vertical="center"/>
    </xf>
    <xf numFmtId="0" fontId="0" fillId="0" borderId="33" xfId="0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42" fontId="11" fillId="0" borderId="33" xfId="2" applyFont="1" applyFill="1" applyBorder="1" applyAlignment="1">
      <alignment horizontal="left" vertical="center"/>
    </xf>
    <xf numFmtId="42" fontId="11" fillId="0" borderId="31" xfId="2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8" fillId="0" borderId="29" xfId="0" applyFont="1" applyFill="1" applyBorder="1" applyAlignment="1">
      <alignment vertical="center"/>
    </xf>
    <xf numFmtId="42" fontId="10" fillId="4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49464;&#44552;&#44228;&#49328;&#49436;&#48156;&#54665;_hubugzi@kdiw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opLeftCell="A34" workbookViewId="0">
      <selection activeCell="D55" sqref="D55"/>
    </sheetView>
  </sheetViews>
  <sheetFormatPr defaultRowHeight="16.5"/>
  <cols>
    <col min="1" max="1" width="5.125" customWidth="1"/>
    <col min="2" max="2" width="6.75" customWidth="1"/>
    <col min="3" max="3" width="10.125" customWidth="1"/>
    <col min="4" max="4" width="20.125" customWidth="1"/>
    <col min="5" max="5" width="14.375" customWidth="1"/>
    <col min="6" max="6" width="14.125" customWidth="1"/>
    <col min="7" max="7" width="14.5" customWidth="1"/>
    <col min="9" max="9" width="22.25" customWidth="1"/>
  </cols>
  <sheetData>
    <row r="1" spans="1:9" ht="20.25">
      <c r="A1" s="1" t="s">
        <v>201</v>
      </c>
      <c r="B1" s="2"/>
      <c r="C1" s="2"/>
      <c r="D1" s="2"/>
      <c r="E1" s="2"/>
      <c r="F1" s="2"/>
      <c r="G1" s="2"/>
      <c r="H1" s="2"/>
      <c r="I1" s="3"/>
    </row>
    <row r="2" spans="1:9">
      <c r="A2" s="4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8"/>
      <c r="G2" s="9"/>
      <c r="H2" s="10" t="s">
        <v>5</v>
      </c>
      <c r="I2" s="11"/>
    </row>
    <row r="3" spans="1:9">
      <c r="A3" s="12"/>
      <c r="B3" s="13"/>
      <c r="C3" s="13"/>
      <c r="D3" s="14"/>
      <c r="E3" s="15" t="s">
        <v>6</v>
      </c>
      <c r="F3" s="16" t="s">
        <v>7</v>
      </c>
      <c r="G3" s="17" t="s">
        <v>8</v>
      </c>
      <c r="H3" s="18"/>
      <c r="I3" s="19"/>
    </row>
    <row r="4" spans="1:9">
      <c r="A4" s="29" t="s">
        <v>11</v>
      </c>
      <c r="B4" s="20" t="s">
        <v>12</v>
      </c>
      <c r="C4" s="20" t="s">
        <v>9</v>
      </c>
      <c r="D4" s="21" t="s">
        <v>13</v>
      </c>
      <c r="E4" s="30">
        <v>1000000</v>
      </c>
      <c r="F4" s="30">
        <v>100000</v>
      </c>
      <c r="G4" s="22">
        <f>SUM(E4:F4)</f>
        <v>1100000</v>
      </c>
      <c r="H4" s="23" t="s">
        <v>14</v>
      </c>
      <c r="I4" s="24"/>
    </row>
    <row r="5" spans="1:9">
      <c r="A5" s="29"/>
      <c r="B5" s="20" t="s">
        <v>12</v>
      </c>
      <c r="C5" s="20" t="s">
        <v>9</v>
      </c>
      <c r="D5" s="21" t="s">
        <v>15</v>
      </c>
      <c r="E5" s="30">
        <v>600000</v>
      </c>
      <c r="F5" s="30">
        <v>60000</v>
      </c>
      <c r="G5" s="30">
        <f t="shared" ref="G5:G23" si="0">SUM(E5:F5)</f>
        <v>660000</v>
      </c>
      <c r="H5" s="23" t="s">
        <v>14</v>
      </c>
      <c r="I5" s="24"/>
    </row>
    <row r="6" spans="1:9">
      <c r="A6" s="29"/>
      <c r="B6" s="20" t="s">
        <v>12</v>
      </c>
      <c r="C6" s="20" t="s">
        <v>9</v>
      </c>
      <c r="D6" s="21" t="s">
        <v>16</v>
      </c>
      <c r="E6" s="30">
        <v>2000000</v>
      </c>
      <c r="F6" s="30">
        <v>200000</v>
      </c>
      <c r="G6" s="30">
        <f>SUM(E6:F6)</f>
        <v>2200000</v>
      </c>
      <c r="H6" s="23" t="s">
        <v>14</v>
      </c>
      <c r="I6" s="24"/>
    </row>
    <row r="7" spans="1:9">
      <c r="A7" s="29"/>
      <c r="B7" s="20" t="s">
        <v>12</v>
      </c>
      <c r="C7" s="20" t="s">
        <v>9</v>
      </c>
      <c r="D7" s="21" t="s">
        <v>17</v>
      </c>
      <c r="E7" s="30">
        <v>2500000</v>
      </c>
      <c r="F7" s="30">
        <v>250000</v>
      </c>
      <c r="G7" s="30">
        <f t="shared" si="0"/>
        <v>2750000</v>
      </c>
      <c r="H7" s="23" t="s">
        <v>14</v>
      </c>
      <c r="I7" s="24"/>
    </row>
    <row r="8" spans="1:9">
      <c r="A8" s="29"/>
      <c r="B8" s="20" t="s">
        <v>12</v>
      </c>
      <c r="C8" s="20" t="s">
        <v>9</v>
      </c>
      <c r="D8" s="21" t="s">
        <v>18</v>
      </c>
      <c r="E8" s="30">
        <v>850000</v>
      </c>
      <c r="F8" s="30">
        <v>85000</v>
      </c>
      <c r="G8" s="30">
        <f t="shared" si="0"/>
        <v>935000</v>
      </c>
      <c r="H8" s="23" t="s">
        <v>14</v>
      </c>
      <c r="I8" s="24"/>
    </row>
    <row r="9" spans="1:9">
      <c r="A9" s="29"/>
      <c r="B9" s="20" t="s">
        <v>12</v>
      </c>
      <c r="C9" s="20" t="s">
        <v>9</v>
      </c>
      <c r="D9" s="21" t="s">
        <v>19</v>
      </c>
      <c r="E9" s="30">
        <v>1000000</v>
      </c>
      <c r="F9" s="30">
        <v>100000</v>
      </c>
      <c r="G9" s="30">
        <f t="shared" si="0"/>
        <v>1100000</v>
      </c>
      <c r="H9" s="23" t="s">
        <v>14</v>
      </c>
      <c r="I9" s="24"/>
    </row>
    <row r="10" spans="1:9">
      <c r="A10" s="29"/>
      <c r="B10" s="20" t="s">
        <v>12</v>
      </c>
      <c r="C10" s="20" t="s">
        <v>9</v>
      </c>
      <c r="D10" s="21" t="s">
        <v>20</v>
      </c>
      <c r="E10" s="30">
        <v>800000</v>
      </c>
      <c r="F10" s="30">
        <v>80000</v>
      </c>
      <c r="G10" s="30">
        <f t="shared" si="0"/>
        <v>880000</v>
      </c>
      <c r="H10" s="23" t="s">
        <v>14</v>
      </c>
      <c r="I10" s="24"/>
    </row>
    <row r="11" spans="1:9">
      <c r="A11" s="29"/>
      <c r="B11" s="20" t="s">
        <v>12</v>
      </c>
      <c r="C11" s="20" t="s">
        <v>9</v>
      </c>
      <c r="D11" s="21" t="s">
        <v>21</v>
      </c>
      <c r="E11" s="30">
        <v>727272</v>
      </c>
      <c r="F11" s="30">
        <v>72728</v>
      </c>
      <c r="G11" s="30">
        <f t="shared" si="0"/>
        <v>800000</v>
      </c>
      <c r="H11" s="23" t="s">
        <v>14</v>
      </c>
      <c r="I11" s="24"/>
    </row>
    <row r="12" spans="1:9">
      <c r="A12" s="29"/>
      <c r="B12" s="20" t="s">
        <v>12</v>
      </c>
      <c r="C12" s="20" t="s">
        <v>9</v>
      </c>
      <c r="D12" s="21" t="s">
        <v>22</v>
      </c>
      <c r="E12" s="30">
        <v>1100000</v>
      </c>
      <c r="F12" s="30">
        <v>110000</v>
      </c>
      <c r="G12" s="30">
        <f t="shared" si="0"/>
        <v>1210000</v>
      </c>
      <c r="H12" s="23" t="s">
        <v>14</v>
      </c>
      <c r="I12" s="24"/>
    </row>
    <row r="13" spans="1:9">
      <c r="A13" s="29"/>
      <c r="B13" s="20" t="s">
        <v>12</v>
      </c>
      <c r="C13" s="20" t="s">
        <v>9</v>
      </c>
      <c r="D13" s="21" t="s">
        <v>23</v>
      </c>
      <c r="E13" s="30">
        <v>500000</v>
      </c>
      <c r="F13" s="30">
        <v>50000</v>
      </c>
      <c r="G13" s="30">
        <f t="shared" si="0"/>
        <v>550000</v>
      </c>
      <c r="H13" s="23" t="s">
        <v>14</v>
      </c>
      <c r="I13" s="24"/>
    </row>
    <row r="14" spans="1:9">
      <c r="A14" s="29"/>
      <c r="B14" s="20" t="s">
        <v>12</v>
      </c>
      <c r="C14" s="20" t="s">
        <v>9</v>
      </c>
      <c r="D14" s="21" t="s">
        <v>24</v>
      </c>
      <c r="E14" s="30">
        <v>750000</v>
      </c>
      <c r="F14" s="30">
        <v>75000</v>
      </c>
      <c r="G14" s="30">
        <f t="shared" si="0"/>
        <v>825000</v>
      </c>
      <c r="H14" s="23" t="s">
        <v>14</v>
      </c>
      <c r="I14" s="24"/>
    </row>
    <row r="15" spans="1:9">
      <c r="A15" s="29"/>
      <c r="B15" s="20" t="s">
        <v>12</v>
      </c>
      <c r="C15" s="20" t="s">
        <v>9</v>
      </c>
      <c r="D15" s="21" t="s">
        <v>25</v>
      </c>
      <c r="E15" s="30">
        <v>1000000</v>
      </c>
      <c r="F15" s="30">
        <v>100000</v>
      </c>
      <c r="G15" s="30">
        <f t="shared" si="0"/>
        <v>1100000</v>
      </c>
      <c r="H15" s="23" t="s">
        <v>26</v>
      </c>
      <c r="I15" s="24"/>
    </row>
    <row r="16" spans="1:9">
      <c r="A16" s="29"/>
      <c r="B16" s="20" t="s">
        <v>12</v>
      </c>
      <c r="C16" s="20" t="s">
        <v>9</v>
      </c>
      <c r="D16" s="21" t="s">
        <v>27</v>
      </c>
      <c r="E16" s="30">
        <v>900000</v>
      </c>
      <c r="F16" s="30">
        <v>90000</v>
      </c>
      <c r="G16" s="30">
        <f t="shared" si="0"/>
        <v>990000</v>
      </c>
      <c r="H16" s="23" t="s">
        <v>14</v>
      </c>
      <c r="I16" s="24"/>
    </row>
    <row r="17" spans="1:9">
      <c r="A17" s="29"/>
      <c r="B17" s="20" t="s">
        <v>12</v>
      </c>
      <c r="C17" s="20" t="s">
        <v>9</v>
      </c>
      <c r="D17" s="21" t="s">
        <v>28</v>
      </c>
      <c r="E17" s="30">
        <v>1500000</v>
      </c>
      <c r="F17" s="30">
        <v>150000</v>
      </c>
      <c r="G17" s="30">
        <f t="shared" si="0"/>
        <v>1650000</v>
      </c>
      <c r="H17" s="23" t="s">
        <v>14</v>
      </c>
      <c r="I17" s="24"/>
    </row>
    <row r="18" spans="1:9">
      <c r="A18" s="29"/>
      <c r="B18" s="20" t="s">
        <v>12</v>
      </c>
      <c r="C18" s="20" t="s">
        <v>9</v>
      </c>
      <c r="D18" s="21" t="s">
        <v>28</v>
      </c>
      <c r="E18" s="30">
        <v>1500000</v>
      </c>
      <c r="F18" s="30">
        <v>150000</v>
      </c>
      <c r="G18" s="30">
        <f t="shared" si="0"/>
        <v>1650000</v>
      </c>
      <c r="H18" s="23" t="s">
        <v>14</v>
      </c>
      <c r="I18" s="24"/>
    </row>
    <row r="19" spans="1:9">
      <c r="A19" s="29"/>
      <c r="B19" s="20" t="s">
        <v>29</v>
      </c>
      <c r="C19" s="20" t="s">
        <v>9</v>
      </c>
      <c r="D19" s="21" t="s">
        <v>13</v>
      </c>
      <c r="E19" s="30">
        <v>29344400</v>
      </c>
      <c r="F19" s="30">
        <v>2934440</v>
      </c>
      <c r="G19" s="30">
        <f t="shared" si="0"/>
        <v>32278840</v>
      </c>
      <c r="H19" s="23" t="s">
        <v>30</v>
      </c>
      <c r="I19" s="24"/>
    </row>
    <row r="20" spans="1:9">
      <c r="A20" s="29"/>
      <c r="B20" s="20" t="s">
        <v>31</v>
      </c>
      <c r="C20" s="20" t="s">
        <v>9</v>
      </c>
      <c r="D20" s="21" t="s">
        <v>10</v>
      </c>
      <c r="E20" s="30">
        <v>495600</v>
      </c>
      <c r="F20" s="30">
        <v>49560</v>
      </c>
      <c r="G20" s="30">
        <f t="shared" si="0"/>
        <v>545160</v>
      </c>
      <c r="H20" s="23" t="s">
        <v>30</v>
      </c>
      <c r="I20" s="24"/>
    </row>
    <row r="21" spans="1:9">
      <c r="A21" s="29"/>
      <c r="B21" s="20"/>
      <c r="C21" s="20" t="s">
        <v>9</v>
      </c>
      <c r="D21" s="21" t="s">
        <v>32</v>
      </c>
      <c r="E21" s="30">
        <v>300000</v>
      </c>
      <c r="F21" s="30">
        <v>30000</v>
      </c>
      <c r="G21" s="30">
        <f t="shared" si="0"/>
        <v>330000</v>
      </c>
      <c r="H21" s="23" t="s">
        <v>33</v>
      </c>
      <c r="I21" s="24"/>
    </row>
    <row r="22" spans="1:9">
      <c r="A22" s="29"/>
      <c r="B22" s="20" t="s">
        <v>31</v>
      </c>
      <c r="C22" s="20" t="s">
        <v>9</v>
      </c>
      <c r="D22" s="21" t="s">
        <v>34</v>
      </c>
      <c r="E22" s="30">
        <v>4000000</v>
      </c>
      <c r="F22" s="30">
        <v>400000</v>
      </c>
      <c r="G22" s="30">
        <f t="shared" si="0"/>
        <v>4400000</v>
      </c>
      <c r="H22" s="23" t="s">
        <v>14</v>
      </c>
      <c r="I22" s="24"/>
    </row>
    <row r="23" spans="1:9">
      <c r="A23" s="29"/>
      <c r="B23" s="20" t="s">
        <v>35</v>
      </c>
      <c r="C23" s="20" t="s">
        <v>9</v>
      </c>
      <c r="D23" s="21" t="s">
        <v>17</v>
      </c>
      <c r="E23" s="30">
        <v>2000000</v>
      </c>
      <c r="F23" s="30">
        <v>200000</v>
      </c>
      <c r="G23" s="30">
        <f t="shared" si="0"/>
        <v>2200000</v>
      </c>
      <c r="H23" s="23" t="s">
        <v>14</v>
      </c>
      <c r="I23" s="24"/>
    </row>
    <row r="24" spans="1:9">
      <c r="A24" s="25" t="s">
        <v>36</v>
      </c>
      <c r="B24" s="26"/>
      <c r="C24" s="26"/>
      <c r="D24" s="26"/>
      <c r="E24" s="27">
        <f>SUM(E4:E23)</f>
        <v>52867272</v>
      </c>
      <c r="F24" s="27">
        <f>SUM(F4:F23)</f>
        <v>5286728</v>
      </c>
      <c r="G24" s="27">
        <f>SUM(G4:G23)</f>
        <v>58154000</v>
      </c>
      <c r="H24" s="31"/>
      <c r="I24" s="28"/>
    </row>
    <row r="26" spans="1:9" ht="17.25" thickBot="1"/>
    <row r="27" spans="1:9" ht="20.25">
      <c r="A27" s="1" t="s">
        <v>202</v>
      </c>
      <c r="B27" s="2"/>
      <c r="C27" s="2"/>
      <c r="D27" s="2"/>
      <c r="E27" s="2"/>
      <c r="F27" s="2"/>
      <c r="G27" s="2"/>
      <c r="H27" s="2"/>
      <c r="I27" s="3"/>
    </row>
    <row r="28" spans="1:9">
      <c r="A28" s="4" t="s">
        <v>0</v>
      </c>
      <c r="B28" s="5" t="s">
        <v>1</v>
      </c>
      <c r="C28" s="5" t="s">
        <v>37</v>
      </c>
      <c r="D28" s="6" t="s">
        <v>3</v>
      </c>
      <c r="E28" s="7" t="s">
        <v>4</v>
      </c>
      <c r="F28" s="8"/>
      <c r="G28" s="9"/>
      <c r="H28" s="10" t="s">
        <v>5</v>
      </c>
      <c r="I28" s="11"/>
    </row>
    <row r="29" spans="1:9">
      <c r="A29" s="12"/>
      <c r="B29" s="13"/>
      <c r="C29" s="13"/>
      <c r="D29" s="14"/>
      <c r="E29" s="15" t="s">
        <v>6</v>
      </c>
      <c r="F29" s="16" t="s">
        <v>7</v>
      </c>
      <c r="G29" s="17" t="s">
        <v>8</v>
      </c>
      <c r="H29" s="18"/>
      <c r="I29" s="19"/>
    </row>
    <row r="30" spans="1:9">
      <c r="A30" s="29" t="s">
        <v>44</v>
      </c>
      <c r="B30" s="20" t="s">
        <v>45</v>
      </c>
      <c r="C30" s="20" t="s">
        <v>39</v>
      </c>
      <c r="D30" s="21" t="s">
        <v>42</v>
      </c>
      <c r="E30" s="22">
        <v>974000</v>
      </c>
      <c r="F30" s="22">
        <f>E30*10%</f>
        <v>97400</v>
      </c>
      <c r="G30" s="22">
        <f t="shared" ref="G30:G45" si="1">SUM(E30:F30)</f>
        <v>1071400</v>
      </c>
      <c r="H30" s="23" t="s">
        <v>46</v>
      </c>
      <c r="I30" s="24"/>
    </row>
    <row r="31" spans="1:9">
      <c r="A31" s="29"/>
      <c r="B31" s="20" t="s">
        <v>47</v>
      </c>
      <c r="C31" s="20" t="s">
        <v>39</v>
      </c>
      <c r="D31" s="21" t="s">
        <v>48</v>
      </c>
      <c r="E31" s="22">
        <v>10000</v>
      </c>
      <c r="F31" s="22">
        <v>1000</v>
      </c>
      <c r="G31" s="22">
        <f t="shared" si="1"/>
        <v>11000</v>
      </c>
      <c r="H31" s="32" t="s">
        <v>49</v>
      </c>
      <c r="I31" s="33"/>
    </row>
    <row r="32" spans="1:9">
      <c r="A32" s="29"/>
      <c r="B32" s="20" t="s">
        <v>50</v>
      </c>
      <c r="C32" s="20" t="s">
        <v>39</v>
      </c>
      <c r="D32" s="21" t="s">
        <v>51</v>
      </c>
      <c r="E32" s="22">
        <v>3380000</v>
      </c>
      <c r="F32" s="22">
        <v>338000</v>
      </c>
      <c r="G32" s="22">
        <f t="shared" si="1"/>
        <v>3718000</v>
      </c>
      <c r="H32" s="23" t="s">
        <v>52</v>
      </c>
      <c r="I32" s="24"/>
    </row>
    <row r="33" spans="1:9">
      <c r="A33" s="29"/>
      <c r="B33" s="20" t="s">
        <v>53</v>
      </c>
      <c r="C33" s="20" t="s">
        <v>39</v>
      </c>
      <c r="D33" s="21" t="s">
        <v>54</v>
      </c>
      <c r="E33" s="22">
        <v>150000</v>
      </c>
      <c r="F33" s="22">
        <f>E33*10%</f>
        <v>15000</v>
      </c>
      <c r="G33" s="22">
        <f t="shared" si="1"/>
        <v>165000</v>
      </c>
      <c r="H33" s="23" t="s">
        <v>55</v>
      </c>
      <c r="I33" s="24"/>
    </row>
    <row r="34" spans="1:9">
      <c r="A34" s="29"/>
      <c r="B34" s="20" t="s">
        <v>56</v>
      </c>
      <c r="C34" s="20" t="s">
        <v>39</v>
      </c>
      <c r="D34" s="21" t="s">
        <v>57</v>
      </c>
      <c r="E34" s="22">
        <v>12200000</v>
      </c>
      <c r="F34" s="22">
        <v>1220000</v>
      </c>
      <c r="G34" s="22">
        <f t="shared" si="1"/>
        <v>13420000</v>
      </c>
      <c r="H34" s="23" t="s">
        <v>58</v>
      </c>
      <c r="I34" s="24"/>
    </row>
    <row r="35" spans="1:9">
      <c r="A35" s="29"/>
      <c r="B35" s="20" t="s">
        <v>59</v>
      </c>
      <c r="C35" s="20"/>
      <c r="D35" s="21" t="s">
        <v>60</v>
      </c>
      <c r="E35" s="22">
        <v>2818182</v>
      </c>
      <c r="F35" s="22">
        <v>281818</v>
      </c>
      <c r="G35" s="22">
        <f t="shared" si="1"/>
        <v>3100000</v>
      </c>
      <c r="H35" s="35" t="s">
        <v>61</v>
      </c>
      <c r="I35" s="33"/>
    </row>
    <row r="36" spans="1:9">
      <c r="A36" s="29"/>
      <c r="B36" s="20" t="s">
        <v>38</v>
      </c>
      <c r="C36" s="20" t="s">
        <v>39</v>
      </c>
      <c r="D36" s="21" t="s">
        <v>62</v>
      </c>
      <c r="E36" s="22">
        <v>13000</v>
      </c>
      <c r="F36" s="22">
        <v>1300</v>
      </c>
      <c r="G36" s="22">
        <f>SUM(E36:F36)</f>
        <v>14300</v>
      </c>
      <c r="H36" s="23" t="s">
        <v>63</v>
      </c>
      <c r="I36" s="24"/>
    </row>
    <row r="37" spans="1:9">
      <c r="A37" s="29"/>
      <c r="B37" s="20" t="s">
        <v>40</v>
      </c>
      <c r="C37" s="20" t="s">
        <v>39</v>
      </c>
      <c r="D37" s="21" t="s">
        <v>64</v>
      </c>
      <c r="E37" s="22">
        <v>546108</v>
      </c>
      <c r="F37" s="22">
        <v>54611</v>
      </c>
      <c r="G37" s="22">
        <f>SUM(E37:F37)</f>
        <v>600719</v>
      </c>
      <c r="H37" s="23" t="s">
        <v>65</v>
      </c>
      <c r="I37" s="24"/>
    </row>
    <row r="38" spans="1:9">
      <c r="A38" s="29"/>
      <c r="B38" s="20" t="s">
        <v>41</v>
      </c>
      <c r="C38" s="20" t="s">
        <v>39</v>
      </c>
      <c r="D38" s="21" t="s">
        <v>66</v>
      </c>
      <c r="E38" s="22">
        <v>251640</v>
      </c>
      <c r="F38" s="22">
        <f>E38*10%</f>
        <v>25164</v>
      </c>
      <c r="G38" s="22">
        <f>SUM(E38:F38)</f>
        <v>276804</v>
      </c>
      <c r="H38" s="32" t="s">
        <v>67</v>
      </c>
      <c r="I38" s="33"/>
    </row>
    <row r="39" spans="1:9">
      <c r="A39" s="29"/>
      <c r="B39" s="20" t="s">
        <v>41</v>
      </c>
      <c r="C39" s="20" t="s">
        <v>39</v>
      </c>
      <c r="D39" s="21" t="s">
        <v>68</v>
      </c>
      <c r="E39" s="22">
        <v>660000</v>
      </c>
      <c r="F39" s="22">
        <f>E39*10%</f>
        <v>66000</v>
      </c>
      <c r="G39" s="22">
        <f>SUM(E39:F39)</f>
        <v>726000</v>
      </c>
      <c r="H39" s="23" t="s">
        <v>69</v>
      </c>
      <c r="I39" s="24"/>
    </row>
    <row r="40" spans="1:9">
      <c r="A40" s="29"/>
      <c r="B40" s="20" t="s">
        <v>41</v>
      </c>
      <c r="C40" s="20" t="s">
        <v>39</v>
      </c>
      <c r="D40" s="21" t="s">
        <v>70</v>
      </c>
      <c r="E40" s="22">
        <v>129500</v>
      </c>
      <c r="F40" s="22">
        <v>12950</v>
      </c>
      <c r="G40" s="22">
        <f>SUM(E40:F40)</f>
        <v>142450</v>
      </c>
      <c r="H40" s="23" t="s">
        <v>71</v>
      </c>
      <c r="I40" s="24"/>
    </row>
    <row r="41" spans="1:9">
      <c r="A41" s="29"/>
      <c r="B41" s="20" t="s">
        <v>41</v>
      </c>
      <c r="C41" s="20" t="s">
        <v>39</v>
      </c>
      <c r="D41" s="21" t="s">
        <v>72</v>
      </c>
      <c r="E41" s="22">
        <v>2727273</v>
      </c>
      <c r="F41" s="22">
        <f>E41*10%</f>
        <v>272727.3</v>
      </c>
      <c r="G41" s="22">
        <f t="shared" si="1"/>
        <v>3000000.3</v>
      </c>
      <c r="H41" s="23" t="s">
        <v>73</v>
      </c>
      <c r="I41" s="24"/>
    </row>
    <row r="42" spans="1:9">
      <c r="A42" s="29"/>
      <c r="B42" s="20" t="s">
        <v>41</v>
      </c>
      <c r="C42" s="20" t="s">
        <v>39</v>
      </c>
      <c r="D42" s="21" t="s">
        <v>74</v>
      </c>
      <c r="E42" s="22">
        <v>500000</v>
      </c>
      <c r="F42" s="22">
        <f>E42*10%</f>
        <v>50000</v>
      </c>
      <c r="G42" s="22">
        <f t="shared" si="1"/>
        <v>550000</v>
      </c>
      <c r="H42" s="23" t="s">
        <v>75</v>
      </c>
      <c r="I42" s="24"/>
    </row>
    <row r="43" spans="1:9">
      <c r="A43" s="29"/>
      <c r="B43" s="20" t="s">
        <v>76</v>
      </c>
      <c r="C43" s="20" t="s">
        <v>39</v>
      </c>
      <c r="D43" s="21" t="s">
        <v>43</v>
      </c>
      <c r="E43" s="22">
        <v>2945454</v>
      </c>
      <c r="F43" s="22">
        <f>E43*10%</f>
        <v>294545.40000000002</v>
      </c>
      <c r="G43" s="22">
        <f t="shared" si="1"/>
        <v>3239999.4</v>
      </c>
      <c r="H43" s="23" t="s">
        <v>77</v>
      </c>
      <c r="I43" s="24"/>
    </row>
    <row r="44" spans="1:9">
      <c r="A44" s="34"/>
      <c r="B44" s="20" t="s">
        <v>41</v>
      </c>
      <c r="C44" s="20" t="s">
        <v>39</v>
      </c>
      <c r="D44" s="21" t="s">
        <v>42</v>
      </c>
      <c r="E44" s="22">
        <v>526000</v>
      </c>
      <c r="F44" s="22">
        <v>52600</v>
      </c>
      <c r="G44" s="22">
        <f t="shared" si="1"/>
        <v>578600</v>
      </c>
      <c r="H44" s="23" t="s">
        <v>78</v>
      </c>
      <c r="I44" s="24"/>
    </row>
    <row r="45" spans="1:9">
      <c r="A45" s="25" t="s">
        <v>79</v>
      </c>
      <c r="B45" s="26"/>
      <c r="C45" s="26"/>
      <c r="D45" s="26"/>
      <c r="E45" s="27">
        <f>SUM(E30:E44)</f>
        <v>27831157</v>
      </c>
      <c r="F45" s="27">
        <f>SUM(F30:F44)</f>
        <v>2783115.6999999997</v>
      </c>
      <c r="G45" s="27">
        <f t="shared" si="1"/>
        <v>30614272.699999999</v>
      </c>
      <c r="H45" s="31"/>
      <c r="I45" s="28"/>
    </row>
  </sheetData>
  <mergeCells count="50">
    <mergeCell ref="A45:D45"/>
    <mergeCell ref="H45:I45"/>
    <mergeCell ref="H39:I39"/>
    <mergeCell ref="H40:I40"/>
    <mergeCell ref="H41:I41"/>
    <mergeCell ref="H42:I42"/>
    <mergeCell ref="H43:I43"/>
    <mergeCell ref="H44:I44"/>
    <mergeCell ref="H30:I30"/>
    <mergeCell ref="H32:I32"/>
    <mergeCell ref="H33:I33"/>
    <mergeCell ref="H34:I34"/>
    <mergeCell ref="H36:I36"/>
    <mergeCell ref="H37:I37"/>
    <mergeCell ref="A27:I27"/>
    <mergeCell ref="A28:A29"/>
    <mergeCell ref="B28:B29"/>
    <mergeCell ref="C28:C29"/>
    <mergeCell ref="D28:D29"/>
    <mergeCell ref="E28:G28"/>
    <mergeCell ref="H28:I29"/>
    <mergeCell ref="H19:I19"/>
    <mergeCell ref="H20:I20"/>
    <mergeCell ref="H21:I21"/>
    <mergeCell ref="H22:I22"/>
    <mergeCell ref="H23:I23"/>
    <mergeCell ref="A24:D24"/>
    <mergeCell ref="H24:I24"/>
    <mergeCell ref="H13:I13"/>
    <mergeCell ref="H14:I14"/>
    <mergeCell ref="H15:I15"/>
    <mergeCell ref="H16:I16"/>
    <mergeCell ref="H17:I17"/>
    <mergeCell ref="H18:I18"/>
    <mergeCell ref="H7:I7"/>
    <mergeCell ref="H8:I8"/>
    <mergeCell ref="H9:I9"/>
    <mergeCell ref="H10:I10"/>
    <mergeCell ref="H11:I11"/>
    <mergeCell ref="H12:I12"/>
    <mergeCell ref="H4:I4"/>
    <mergeCell ref="H5:I5"/>
    <mergeCell ref="H6:I6"/>
    <mergeCell ref="A1:I1"/>
    <mergeCell ref="A2:A3"/>
    <mergeCell ref="B2:B3"/>
    <mergeCell ref="C2:C3"/>
    <mergeCell ref="D2:D3"/>
    <mergeCell ref="E2:G2"/>
    <mergeCell ref="H2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"/>
  <sheetViews>
    <sheetView tabSelected="1" topLeftCell="C1" workbookViewId="0">
      <selection activeCell="F7" sqref="F7"/>
    </sheetView>
  </sheetViews>
  <sheetFormatPr defaultRowHeight="16.5"/>
  <cols>
    <col min="1" max="1" width="18.375" customWidth="1"/>
    <col min="2" max="2" width="20.25" customWidth="1"/>
    <col min="3" max="3" width="18.25" customWidth="1"/>
    <col min="4" max="4" width="18.375" customWidth="1"/>
    <col min="5" max="5" width="16.75" customWidth="1"/>
    <col min="6" max="6" width="13.25" customWidth="1"/>
    <col min="7" max="7" width="24.5" customWidth="1"/>
    <col min="8" max="8" width="19" customWidth="1"/>
    <col min="9" max="9" width="41.75" customWidth="1"/>
  </cols>
  <sheetData>
    <row r="1" spans="1:12" s="39" customFormat="1" ht="18" customHeight="1">
      <c r="A1" s="74" t="s">
        <v>136</v>
      </c>
      <c r="B1" s="75"/>
      <c r="C1" s="75"/>
      <c r="D1" s="75"/>
      <c r="E1" s="75"/>
      <c r="F1" s="75"/>
      <c r="G1" s="75"/>
      <c r="H1" s="75"/>
      <c r="I1" s="60"/>
      <c r="J1" s="76"/>
    </row>
    <row r="2" spans="1:12" s="39" customFormat="1" ht="18" customHeight="1">
      <c r="A2" s="75"/>
      <c r="B2" s="75"/>
      <c r="C2" s="75"/>
      <c r="D2" s="75"/>
      <c r="E2" s="75"/>
      <c r="F2" s="75"/>
      <c r="G2" s="75"/>
      <c r="H2" s="75"/>
      <c r="I2" s="60"/>
      <c r="J2" s="76"/>
    </row>
    <row r="3" spans="1:12" s="78" customFormat="1" ht="18" customHeight="1">
      <c r="A3" s="77" t="s">
        <v>81</v>
      </c>
      <c r="B3" s="77" t="s">
        <v>82</v>
      </c>
      <c r="C3" s="77" t="s">
        <v>83</v>
      </c>
      <c r="D3" s="77" t="s">
        <v>84</v>
      </c>
      <c r="E3" s="77" t="s">
        <v>137</v>
      </c>
      <c r="F3" s="77" t="s">
        <v>85</v>
      </c>
      <c r="G3" s="77" t="s">
        <v>86</v>
      </c>
      <c r="H3" s="77"/>
      <c r="I3" s="37" t="s">
        <v>87</v>
      </c>
    </row>
    <row r="4" spans="1:12" s="39" customFormat="1" ht="17.100000000000001" customHeight="1">
      <c r="A4" s="41" t="s">
        <v>89</v>
      </c>
      <c r="B4" s="79">
        <v>5000000</v>
      </c>
      <c r="C4" s="73"/>
      <c r="D4" s="80">
        <f>B4*15%</f>
        <v>750000</v>
      </c>
      <c r="E4" s="80"/>
      <c r="F4" s="73"/>
      <c r="G4" s="44" t="s">
        <v>138</v>
      </c>
      <c r="H4" s="73" t="s">
        <v>127</v>
      </c>
      <c r="I4" s="81" t="s">
        <v>139</v>
      </c>
      <c r="J4" s="82" t="s">
        <v>140</v>
      </c>
      <c r="K4" s="83"/>
      <c r="L4" s="84"/>
    </row>
    <row r="5" spans="1:12" s="39" customFormat="1" ht="17.100000000000001" customHeight="1">
      <c r="A5" s="43" t="s">
        <v>141</v>
      </c>
      <c r="B5" s="79">
        <v>4000000</v>
      </c>
      <c r="C5" s="73"/>
      <c r="D5" s="80">
        <f>B5*15%</f>
        <v>600000</v>
      </c>
      <c r="E5" s="80"/>
      <c r="F5" s="73"/>
      <c r="G5" s="44" t="s">
        <v>138</v>
      </c>
      <c r="H5" s="73" t="s">
        <v>127</v>
      </c>
      <c r="I5" s="85"/>
      <c r="J5" s="82" t="s">
        <v>142</v>
      </c>
      <c r="K5" s="83"/>
      <c r="L5" s="84"/>
    </row>
    <row r="6" spans="1:12" s="39" customFormat="1" ht="17.100000000000001" customHeight="1">
      <c r="A6" s="49" t="s">
        <v>91</v>
      </c>
      <c r="B6" s="79">
        <v>5000000</v>
      </c>
      <c r="C6" s="73"/>
      <c r="D6" s="80">
        <f>B6*15%</f>
        <v>750000</v>
      </c>
      <c r="E6" s="80"/>
      <c r="F6" s="73"/>
      <c r="G6" s="44" t="s">
        <v>138</v>
      </c>
      <c r="H6" s="73" t="s">
        <v>88</v>
      </c>
      <c r="I6" s="51" t="s">
        <v>143</v>
      </c>
      <c r="J6" s="82" t="s">
        <v>144</v>
      </c>
      <c r="K6" s="83"/>
      <c r="L6" s="84"/>
    </row>
    <row r="7" spans="1:12" s="39" customFormat="1" ht="17.100000000000001" customHeight="1">
      <c r="A7" s="50" t="s">
        <v>97</v>
      </c>
      <c r="B7" s="79"/>
      <c r="C7" s="73"/>
      <c r="D7" s="80"/>
      <c r="E7" s="80"/>
      <c r="F7" s="73"/>
      <c r="G7" s="44" t="s">
        <v>138</v>
      </c>
      <c r="H7" s="73" t="s">
        <v>88</v>
      </c>
      <c r="I7" s="44"/>
      <c r="J7" s="82" t="s">
        <v>145</v>
      </c>
      <c r="K7" s="83"/>
      <c r="L7" s="84"/>
    </row>
    <row r="8" spans="1:12" s="39" customFormat="1" ht="17.100000000000001" customHeight="1">
      <c r="A8" s="43" t="s">
        <v>94</v>
      </c>
      <c r="B8" s="79">
        <v>2000000</v>
      </c>
      <c r="C8" s="72"/>
      <c r="D8" s="72"/>
      <c r="E8" s="72"/>
      <c r="F8" s="45"/>
      <c r="G8" s="55" t="s">
        <v>146</v>
      </c>
      <c r="H8" s="73" t="s">
        <v>88</v>
      </c>
      <c r="I8" s="51"/>
      <c r="J8" s="66"/>
      <c r="K8" s="83"/>
      <c r="L8" s="84"/>
    </row>
    <row r="9" spans="1:12" s="39" customFormat="1" ht="17.100000000000001" customHeight="1">
      <c r="A9" s="41" t="s">
        <v>92</v>
      </c>
      <c r="B9" s="79">
        <v>2500000</v>
      </c>
      <c r="C9" s="73"/>
      <c r="D9" s="80"/>
      <c r="E9" s="80"/>
      <c r="F9" s="73"/>
      <c r="G9" s="55" t="s">
        <v>146</v>
      </c>
      <c r="H9" s="73" t="s">
        <v>127</v>
      </c>
      <c r="I9" s="51" t="s">
        <v>147</v>
      </c>
      <c r="J9" s="86"/>
      <c r="K9" s="87"/>
      <c r="L9" s="84"/>
    </row>
    <row r="10" spans="1:12" s="39" customFormat="1" ht="17.100000000000001" customHeight="1">
      <c r="A10" s="41" t="s">
        <v>93</v>
      </c>
      <c r="B10" s="79">
        <v>2000000</v>
      </c>
      <c r="C10" s="72"/>
      <c r="D10" s="80"/>
      <c r="E10" s="80"/>
      <c r="F10" s="41"/>
      <c r="G10" s="55" t="s">
        <v>146</v>
      </c>
      <c r="H10" s="73" t="s">
        <v>88</v>
      </c>
      <c r="I10" s="51" t="s">
        <v>148</v>
      </c>
      <c r="J10" s="66"/>
      <c r="K10" s="83"/>
      <c r="L10" s="84"/>
    </row>
    <row r="11" spans="1:12" s="39" customFormat="1" ht="17.100000000000001" customHeight="1">
      <c r="A11" s="46"/>
      <c r="B11" s="88"/>
      <c r="C11" s="89"/>
      <c r="D11" s="89"/>
      <c r="E11" s="89"/>
      <c r="F11" s="47"/>
      <c r="G11" s="48"/>
      <c r="H11" s="90"/>
      <c r="I11" s="40"/>
      <c r="J11" s="66"/>
      <c r="K11" s="83"/>
      <c r="L11" s="84"/>
    </row>
    <row r="12" spans="1:12" s="39" customFormat="1" ht="17.100000000000001" customHeight="1">
      <c r="A12" s="50" t="s">
        <v>95</v>
      </c>
      <c r="B12" s="79"/>
      <c r="C12" s="79"/>
      <c r="D12" s="80"/>
      <c r="E12" s="80"/>
      <c r="F12" s="73"/>
      <c r="G12" s="55" t="s">
        <v>149</v>
      </c>
      <c r="H12" s="73" t="s">
        <v>96</v>
      </c>
      <c r="I12" s="65">
        <v>0.15</v>
      </c>
      <c r="J12" s="82" t="s">
        <v>90</v>
      </c>
      <c r="K12" s="83"/>
      <c r="L12" s="84"/>
    </row>
    <row r="13" spans="1:12" s="39" customFormat="1" ht="20.25" customHeight="1">
      <c r="A13" s="91" t="s">
        <v>91</v>
      </c>
      <c r="B13" s="92"/>
      <c r="C13" s="92"/>
      <c r="D13" s="93"/>
      <c r="E13" s="58"/>
      <c r="F13" s="44" t="s">
        <v>150</v>
      </c>
      <c r="G13" s="44" t="s">
        <v>150</v>
      </c>
      <c r="H13" s="73" t="s">
        <v>88</v>
      </c>
      <c r="I13" s="44"/>
      <c r="J13" s="82" t="s">
        <v>151</v>
      </c>
      <c r="K13" s="83"/>
      <c r="L13" s="84"/>
    </row>
    <row r="14" spans="1:12" s="39" customFormat="1" ht="24" customHeight="1">
      <c r="A14" s="49" t="s">
        <v>152</v>
      </c>
      <c r="B14" s="79"/>
      <c r="C14" s="79">
        <v>1000000</v>
      </c>
      <c r="D14" s="80"/>
      <c r="E14" s="80"/>
      <c r="F14" s="94" t="s">
        <v>153</v>
      </c>
      <c r="G14" s="55" t="s">
        <v>146</v>
      </c>
      <c r="H14" s="73" t="s">
        <v>154</v>
      </c>
      <c r="I14" s="65" t="s">
        <v>155</v>
      </c>
      <c r="J14" s="82" t="s">
        <v>156</v>
      </c>
      <c r="K14" s="83" t="s">
        <v>157</v>
      </c>
      <c r="L14" s="84"/>
    </row>
    <row r="15" spans="1:12" s="39" customFormat="1" ht="17.100000000000001" customHeight="1">
      <c r="A15" s="50" t="s">
        <v>98</v>
      </c>
      <c r="B15" s="79"/>
      <c r="C15" s="72">
        <v>4000000</v>
      </c>
      <c r="D15" s="72"/>
      <c r="E15" s="72"/>
      <c r="F15" s="41" t="s">
        <v>99</v>
      </c>
      <c r="G15" s="55" t="s">
        <v>146</v>
      </c>
      <c r="H15" s="73" t="s">
        <v>154</v>
      </c>
      <c r="I15" s="51" t="s">
        <v>158</v>
      </c>
      <c r="J15" s="66"/>
      <c r="K15" s="83"/>
      <c r="L15" s="84"/>
    </row>
    <row r="16" spans="1:12" s="39" customFormat="1" ht="17.100000000000001" customHeight="1">
      <c r="A16" s="50" t="s">
        <v>100</v>
      </c>
      <c r="B16" s="79"/>
      <c r="C16" s="72">
        <v>600000</v>
      </c>
      <c r="D16" s="72"/>
      <c r="E16" s="72"/>
      <c r="F16" s="41"/>
      <c r="G16" s="55" t="s">
        <v>146</v>
      </c>
      <c r="H16" s="73" t="s">
        <v>154</v>
      </c>
      <c r="I16" s="51" t="s">
        <v>159</v>
      </c>
      <c r="J16" s="66"/>
      <c r="K16" s="83"/>
      <c r="L16" s="84"/>
    </row>
    <row r="17" spans="1:12" s="39" customFormat="1" ht="17.100000000000001" customHeight="1">
      <c r="A17" s="50" t="s">
        <v>101</v>
      </c>
      <c r="B17" s="72"/>
      <c r="C17" s="72">
        <v>2000000</v>
      </c>
      <c r="D17" s="72"/>
      <c r="E17" s="72"/>
      <c r="F17" s="41" t="s">
        <v>102</v>
      </c>
      <c r="G17" s="55" t="s">
        <v>146</v>
      </c>
      <c r="H17" s="73" t="s">
        <v>154</v>
      </c>
      <c r="I17" s="65" t="s">
        <v>160</v>
      </c>
      <c r="J17" s="66"/>
      <c r="K17" s="83"/>
      <c r="L17" s="84"/>
    </row>
    <row r="18" spans="1:12" s="39" customFormat="1" ht="17.100000000000001" customHeight="1">
      <c r="A18" s="50" t="s">
        <v>103</v>
      </c>
      <c r="B18" s="72"/>
      <c r="C18" s="72">
        <v>2500000</v>
      </c>
      <c r="D18" s="72"/>
      <c r="E18" s="72"/>
      <c r="F18" s="41" t="s">
        <v>104</v>
      </c>
      <c r="G18" s="55" t="s">
        <v>146</v>
      </c>
      <c r="H18" s="73" t="s">
        <v>154</v>
      </c>
      <c r="I18" s="51" t="s">
        <v>161</v>
      </c>
      <c r="J18" s="82"/>
      <c r="K18" s="83"/>
      <c r="L18" s="84"/>
    </row>
    <row r="19" spans="1:12" s="39" customFormat="1" ht="17.100000000000001" customHeight="1">
      <c r="A19" s="95" t="s">
        <v>105</v>
      </c>
      <c r="B19" s="72"/>
      <c r="C19" s="72">
        <v>1500000</v>
      </c>
      <c r="D19" s="72"/>
      <c r="E19" s="72"/>
      <c r="F19" s="41" t="s">
        <v>106</v>
      </c>
      <c r="G19" s="55" t="s">
        <v>146</v>
      </c>
      <c r="H19" s="73" t="s">
        <v>154</v>
      </c>
      <c r="I19" s="51" t="s">
        <v>162</v>
      </c>
      <c r="J19" s="66"/>
      <c r="K19" s="96"/>
      <c r="L19" s="84"/>
    </row>
    <row r="20" spans="1:12" s="39" customFormat="1" ht="17.100000000000001" customHeight="1">
      <c r="A20" s="95" t="s">
        <v>107</v>
      </c>
      <c r="B20" s="72"/>
      <c r="C20" s="72">
        <v>1500000</v>
      </c>
      <c r="D20" s="72"/>
      <c r="E20" s="72"/>
      <c r="F20" s="41" t="s">
        <v>106</v>
      </c>
      <c r="G20" s="55" t="s">
        <v>146</v>
      </c>
      <c r="H20" s="73" t="s">
        <v>154</v>
      </c>
      <c r="I20" s="51" t="s">
        <v>162</v>
      </c>
      <c r="J20" s="97" t="s">
        <v>108</v>
      </c>
      <c r="K20" s="83"/>
      <c r="L20" s="84"/>
    </row>
    <row r="21" spans="1:12" s="39" customFormat="1" ht="17.100000000000001" customHeight="1">
      <c r="A21" s="54" t="s">
        <v>163</v>
      </c>
      <c r="B21" s="98"/>
      <c r="C21" s="72">
        <v>1000000</v>
      </c>
      <c r="D21" s="98"/>
      <c r="E21" s="98"/>
      <c r="F21" s="63"/>
      <c r="G21" s="55" t="s">
        <v>146</v>
      </c>
      <c r="H21" s="73" t="s">
        <v>154</v>
      </c>
      <c r="I21" s="51" t="s">
        <v>164</v>
      </c>
      <c r="J21" s="82" t="s">
        <v>109</v>
      </c>
      <c r="K21" s="83"/>
      <c r="L21" s="84"/>
    </row>
    <row r="22" spans="1:12" s="39" customFormat="1" ht="17.100000000000001" customHeight="1">
      <c r="A22" s="99" t="s">
        <v>110</v>
      </c>
      <c r="B22" s="72"/>
      <c r="C22" s="72">
        <v>850000</v>
      </c>
      <c r="D22" s="72"/>
      <c r="E22" s="72"/>
      <c r="F22" s="41"/>
      <c r="G22" s="55" t="s">
        <v>146</v>
      </c>
      <c r="H22" s="73" t="s">
        <v>154</v>
      </c>
      <c r="I22" s="51" t="s">
        <v>165</v>
      </c>
      <c r="J22" s="66" t="s">
        <v>166</v>
      </c>
      <c r="K22" s="83"/>
      <c r="L22" s="84"/>
    </row>
    <row r="23" spans="1:12" s="39" customFormat="1" ht="17.100000000000001" customHeight="1">
      <c r="A23" s="54" t="s">
        <v>111</v>
      </c>
      <c r="B23" s="98"/>
      <c r="C23" s="72">
        <v>1000000</v>
      </c>
      <c r="D23" s="98"/>
      <c r="E23" s="98"/>
      <c r="F23" s="63"/>
      <c r="G23" s="55" t="s">
        <v>146</v>
      </c>
      <c r="H23" s="73" t="s">
        <v>154</v>
      </c>
      <c r="I23" s="51" t="s">
        <v>167</v>
      </c>
      <c r="J23" s="82" t="s">
        <v>168</v>
      </c>
      <c r="K23" s="83"/>
      <c r="L23" s="84"/>
    </row>
    <row r="24" spans="1:12" s="39" customFormat="1" ht="17.100000000000001" customHeight="1">
      <c r="A24" s="95" t="s">
        <v>112</v>
      </c>
      <c r="B24" s="72"/>
      <c r="C24" s="72">
        <v>800000</v>
      </c>
      <c r="D24" s="72"/>
      <c r="E24" s="72"/>
      <c r="F24" s="41" t="s">
        <v>102</v>
      </c>
      <c r="G24" s="55" t="s">
        <v>146</v>
      </c>
      <c r="H24" s="73" t="s">
        <v>154</v>
      </c>
      <c r="I24" s="51" t="s">
        <v>169</v>
      </c>
      <c r="J24" s="66"/>
      <c r="K24" s="83"/>
      <c r="L24" s="84"/>
    </row>
    <row r="25" spans="1:12" s="39" customFormat="1" ht="17.100000000000001" customHeight="1">
      <c r="A25" s="50" t="s">
        <v>113</v>
      </c>
      <c r="B25" s="72"/>
      <c r="C25" s="72">
        <v>850000</v>
      </c>
      <c r="D25" s="72"/>
      <c r="E25" s="72"/>
      <c r="F25" s="100" t="s">
        <v>102</v>
      </c>
      <c r="G25" s="53" t="s">
        <v>170</v>
      </c>
      <c r="H25" s="73" t="s">
        <v>154</v>
      </c>
      <c r="I25" s="57" t="s">
        <v>171</v>
      </c>
      <c r="J25" s="101" t="s">
        <v>172</v>
      </c>
      <c r="K25" s="83"/>
      <c r="L25" s="84"/>
    </row>
    <row r="26" spans="1:12" s="39" customFormat="1" ht="17.100000000000001" customHeight="1">
      <c r="A26" s="54" t="s">
        <v>115</v>
      </c>
      <c r="B26" s="98"/>
      <c r="C26" s="102">
        <v>727272</v>
      </c>
      <c r="D26" s="98"/>
      <c r="E26" s="98"/>
      <c r="F26" s="55"/>
      <c r="G26" s="55" t="s">
        <v>146</v>
      </c>
      <c r="H26" s="73" t="s">
        <v>154</v>
      </c>
      <c r="I26" s="44" t="s">
        <v>114</v>
      </c>
      <c r="J26" s="101" t="s">
        <v>116</v>
      </c>
      <c r="K26" s="83"/>
      <c r="L26" s="84"/>
    </row>
    <row r="27" spans="1:12" s="39" customFormat="1" ht="17.100000000000001" customHeight="1">
      <c r="A27" s="41" t="s">
        <v>117</v>
      </c>
      <c r="B27" s="72"/>
      <c r="C27" s="72">
        <v>1100000</v>
      </c>
      <c r="D27" s="72"/>
      <c r="E27" s="72"/>
      <c r="F27" s="100" t="s">
        <v>102</v>
      </c>
      <c r="G27" s="55" t="s">
        <v>146</v>
      </c>
      <c r="H27" s="73" t="s">
        <v>154</v>
      </c>
      <c r="I27" s="51" t="s">
        <v>173</v>
      </c>
      <c r="J27" s="82"/>
      <c r="K27" s="84"/>
      <c r="L27" s="84"/>
    </row>
    <row r="28" spans="1:12" s="39" customFormat="1" ht="17.100000000000001" customHeight="1">
      <c r="A28" s="100" t="s">
        <v>118</v>
      </c>
      <c r="B28" s="72"/>
      <c r="C28" s="72">
        <v>500000</v>
      </c>
      <c r="D28" s="72"/>
      <c r="E28" s="72"/>
      <c r="F28" s="100" t="s">
        <v>104</v>
      </c>
      <c r="G28" s="55" t="s">
        <v>146</v>
      </c>
      <c r="H28" s="73" t="s">
        <v>154</v>
      </c>
      <c r="I28" s="51" t="s">
        <v>174</v>
      </c>
      <c r="J28" s="82"/>
      <c r="K28" s="84"/>
      <c r="L28" s="84"/>
    </row>
    <row r="29" spans="1:12" s="39" customFormat="1" ht="17.100000000000001" customHeight="1">
      <c r="A29" s="103" t="s">
        <v>119</v>
      </c>
      <c r="B29" s="72"/>
      <c r="C29" s="72">
        <v>750000</v>
      </c>
      <c r="D29" s="72"/>
      <c r="E29" s="72"/>
      <c r="F29" s="41"/>
      <c r="G29" s="55" t="s">
        <v>146</v>
      </c>
      <c r="H29" s="73" t="s">
        <v>154</v>
      </c>
      <c r="I29" s="51" t="s">
        <v>175</v>
      </c>
      <c r="J29" s="104"/>
      <c r="K29" s="83"/>
      <c r="L29" s="84"/>
    </row>
    <row r="30" spans="1:12" s="39" customFormat="1" ht="17.100000000000001" customHeight="1">
      <c r="A30" s="105" t="s">
        <v>120</v>
      </c>
      <c r="B30" s="72"/>
      <c r="C30" s="72">
        <v>2000000</v>
      </c>
      <c r="D30" s="72"/>
      <c r="E30" s="72"/>
      <c r="F30" s="41"/>
      <c r="G30" s="53" t="s">
        <v>176</v>
      </c>
      <c r="H30" s="73"/>
      <c r="I30" s="51" t="s">
        <v>177</v>
      </c>
      <c r="J30" s="106" t="s">
        <v>178</v>
      </c>
      <c r="K30" s="83"/>
      <c r="L30" s="84"/>
    </row>
    <row r="31" spans="1:12" s="39" customFormat="1" ht="17.100000000000001" customHeight="1">
      <c r="A31" s="105" t="s">
        <v>121</v>
      </c>
      <c r="B31" s="72"/>
      <c r="C31" s="72">
        <v>900000</v>
      </c>
      <c r="D31" s="72"/>
      <c r="E31" s="72"/>
      <c r="F31" s="41"/>
      <c r="G31" s="55" t="s">
        <v>146</v>
      </c>
      <c r="H31" s="73" t="s">
        <v>154</v>
      </c>
      <c r="I31" s="44" t="s">
        <v>114</v>
      </c>
      <c r="J31" s="107" t="s">
        <v>179</v>
      </c>
      <c r="K31" s="83"/>
      <c r="L31" s="84"/>
    </row>
    <row r="32" spans="1:12" s="112" customFormat="1" ht="17.100000000000001" customHeight="1">
      <c r="A32" s="77" t="s">
        <v>122</v>
      </c>
      <c r="B32" s="108">
        <f>SUM(B4:B31)</f>
        <v>20500000</v>
      </c>
      <c r="C32" s="108">
        <f>SUM(C14:C31)</f>
        <v>23577272</v>
      </c>
      <c r="D32" s="108">
        <f>SUM(D4:D29)</f>
        <v>2100000</v>
      </c>
      <c r="E32" s="108"/>
      <c r="F32" s="108">
        <f>B32+C32</f>
        <v>44077272</v>
      </c>
      <c r="G32" s="109"/>
      <c r="H32" s="109"/>
      <c r="I32" s="59">
        <f>F32-D32</f>
        <v>41977272</v>
      </c>
      <c r="J32" s="110" t="s">
        <v>80</v>
      </c>
      <c r="K32" s="111"/>
      <c r="L32" s="111"/>
    </row>
    <row r="33" spans="1:12" s="39" customFormat="1" ht="17.100000000000001" customHeight="1">
      <c r="A33" s="113"/>
      <c r="B33" s="113"/>
      <c r="C33" s="113"/>
      <c r="D33" s="113"/>
      <c r="E33" s="113"/>
      <c r="F33" s="113"/>
      <c r="G33" s="113"/>
      <c r="H33" s="113"/>
      <c r="I33" s="56"/>
      <c r="J33" s="114"/>
      <c r="K33" s="84"/>
      <c r="L33" s="84"/>
    </row>
    <row r="34" spans="1:12" s="39" customFormat="1" ht="17.100000000000001" customHeight="1">
      <c r="A34" s="74" t="s">
        <v>180</v>
      </c>
      <c r="B34" s="75"/>
      <c r="C34" s="75"/>
      <c r="D34" s="75"/>
      <c r="E34" s="75"/>
      <c r="F34" s="75"/>
      <c r="G34" s="75"/>
      <c r="H34" s="75"/>
      <c r="I34" s="60"/>
      <c r="J34" s="114"/>
      <c r="K34" s="84"/>
      <c r="L34" s="84"/>
    </row>
    <row r="35" spans="1:12" s="39" customFormat="1" ht="17.100000000000001" customHeight="1">
      <c r="A35" s="75"/>
      <c r="B35" s="75"/>
      <c r="C35" s="75"/>
      <c r="D35" s="75"/>
      <c r="E35" s="75"/>
      <c r="F35" s="75"/>
      <c r="G35" s="75"/>
      <c r="H35" s="75"/>
      <c r="I35" s="60" t="s">
        <v>80</v>
      </c>
      <c r="J35" s="114"/>
      <c r="K35" s="84"/>
      <c r="L35" s="84"/>
    </row>
    <row r="36" spans="1:12" s="39" customFormat="1" ht="17.100000000000001" customHeight="1">
      <c r="A36" s="77" t="s">
        <v>81</v>
      </c>
      <c r="B36" s="77" t="s">
        <v>123</v>
      </c>
      <c r="C36" s="77" t="s">
        <v>124</v>
      </c>
      <c r="D36" s="77" t="s">
        <v>125</v>
      </c>
      <c r="E36" s="77" t="s">
        <v>125</v>
      </c>
      <c r="F36" s="77" t="s">
        <v>85</v>
      </c>
      <c r="G36" s="77" t="s">
        <v>86</v>
      </c>
      <c r="H36" s="77"/>
      <c r="I36" s="37" t="s">
        <v>87</v>
      </c>
    </row>
    <row r="37" spans="1:12" s="39" customFormat="1" ht="17.100000000000001" customHeight="1">
      <c r="A37" s="115" t="s">
        <v>126</v>
      </c>
      <c r="B37" s="61" t="s">
        <v>127</v>
      </c>
      <c r="C37" s="113"/>
      <c r="D37" s="73"/>
      <c r="E37" s="73"/>
      <c r="F37" s="55"/>
      <c r="G37" s="73"/>
      <c r="H37" s="73"/>
      <c r="I37" s="51"/>
      <c r="J37" s="114"/>
      <c r="K37" s="84"/>
      <c r="L37" s="84"/>
    </row>
    <row r="38" spans="1:12" s="39" customFormat="1" ht="17.100000000000001" customHeight="1">
      <c r="A38" s="116"/>
      <c r="B38" s="62"/>
      <c r="C38" s="73"/>
      <c r="D38" s="98"/>
      <c r="E38" s="98"/>
      <c r="F38" s="117"/>
      <c r="G38" s="118"/>
      <c r="H38" s="64"/>
      <c r="I38" s="51"/>
      <c r="J38" s="114"/>
      <c r="K38" s="84"/>
      <c r="L38" s="84"/>
    </row>
    <row r="39" spans="1:12" s="39" customFormat="1" ht="17.100000000000001" customHeight="1">
      <c r="A39" s="116"/>
      <c r="B39" s="119" t="s">
        <v>88</v>
      </c>
      <c r="C39" s="63" t="s">
        <v>181</v>
      </c>
      <c r="D39" s="98">
        <v>5000000</v>
      </c>
      <c r="E39" s="98"/>
      <c r="F39" s="117"/>
      <c r="G39" s="118"/>
      <c r="H39" s="64"/>
      <c r="I39" s="38" t="s">
        <v>182</v>
      </c>
      <c r="J39" s="114"/>
      <c r="K39" s="84"/>
      <c r="L39" s="84"/>
    </row>
    <row r="40" spans="1:12" s="39" customFormat="1" ht="17.100000000000001" customHeight="1">
      <c r="A40" s="116"/>
      <c r="B40" s="120"/>
      <c r="C40" s="63" t="s">
        <v>183</v>
      </c>
      <c r="D40" s="98">
        <v>3000000</v>
      </c>
      <c r="E40" s="98"/>
      <c r="F40" s="117"/>
      <c r="G40" s="118"/>
      <c r="H40" s="64"/>
      <c r="I40" s="51" t="s">
        <v>184</v>
      </c>
      <c r="J40" s="114"/>
      <c r="K40" s="84"/>
      <c r="L40" s="84"/>
    </row>
    <row r="41" spans="1:12" s="39" customFormat="1" ht="17.100000000000001" customHeight="1">
      <c r="A41" s="116"/>
      <c r="B41" s="121"/>
      <c r="C41" s="63" t="s">
        <v>185</v>
      </c>
      <c r="D41" s="102">
        <v>1690000</v>
      </c>
      <c r="E41" s="98"/>
      <c r="F41" s="117"/>
      <c r="G41" s="118"/>
      <c r="H41" s="64"/>
      <c r="I41" s="51" t="s">
        <v>186</v>
      </c>
      <c r="J41" s="114"/>
      <c r="K41" s="84"/>
      <c r="L41" s="84"/>
    </row>
    <row r="42" spans="1:12" s="39" customFormat="1" ht="17.100000000000001" customHeight="1">
      <c r="A42" s="116"/>
      <c r="B42" s="62"/>
      <c r="C42" s="63" t="s">
        <v>187</v>
      </c>
      <c r="D42" s="102">
        <v>1291000</v>
      </c>
      <c r="E42" s="73"/>
      <c r="F42" s="55"/>
      <c r="G42" s="73"/>
      <c r="H42" s="52"/>
      <c r="I42" s="51" t="s">
        <v>188</v>
      </c>
      <c r="J42" s="114"/>
      <c r="K42" s="84"/>
      <c r="L42" s="84"/>
    </row>
    <row r="43" spans="1:12" s="39" customFormat="1" ht="17.100000000000001" customHeight="1">
      <c r="A43" s="116"/>
      <c r="B43" s="61" t="s">
        <v>96</v>
      </c>
      <c r="C43" s="42"/>
      <c r="D43" s="72"/>
      <c r="E43" s="41"/>
      <c r="F43" s="55"/>
      <c r="G43" s="73"/>
      <c r="H43" s="58"/>
      <c r="I43" s="51"/>
      <c r="J43" s="114"/>
      <c r="K43" s="84"/>
      <c r="L43" s="84"/>
    </row>
    <row r="44" spans="1:12" s="39" customFormat="1" ht="17.100000000000001" customHeight="1">
      <c r="A44" s="116"/>
      <c r="B44" s="62"/>
      <c r="C44" s="72"/>
      <c r="D44" s="72"/>
      <c r="E44" s="41"/>
      <c r="F44" s="55"/>
      <c r="G44" s="73"/>
      <c r="H44" s="58"/>
      <c r="I44" s="51"/>
      <c r="J44" s="114"/>
      <c r="K44" s="84"/>
      <c r="L44" s="84"/>
    </row>
    <row r="45" spans="1:12" s="39" customFormat="1" ht="17.100000000000001" customHeight="1">
      <c r="A45" s="116"/>
      <c r="B45" s="61" t="s">
        <v>189</v>
      </c>
      <c r="C45" s="122" t="s">
        <v>190</v>
      </c>
      <c r="D45" s="102">
        <v>29344400</v>
      </c>
      <c r="E45" s="41"/>
      <c r="F45" s="55"/>
      <c r="G45" s="73"/>
      <c r="H45" s="58"/>
      <c r="I45" s="51" t="s">
        <v>191</v>
      </c>
      <c r="J45" s="114"/>
      <c r="K45" s="84"/>
      <c r="L45" s="84"/>
    </row>
    <row r="46" spans="1:12" s="39" customFormat="1" ht="17.100000000000001" customHeight="1">
      <c r="A46" s="116"/>
      <c r="B46" s="123"/>
      <c r="C46" s="122" t="s">
        <v>192</v>
      </c>
      <c r="D46" s="102">
        <v>495600</v>
      </c>
      <c r="E46" s="41"/>
      <c r="F46" s="55"/>
      <c r="G46" s="73"/>
      <c r="H46" s="58"/>
      <c r="I46" s="51" t="s">
        <v>193</v>
      </c>
      <c r="J46" s="114"/>
      <c r="K46" s="84"/>
      <c r="L46" s="84"/>
    </row>
    <row r="47" spans="1:12" s="39" customFormat="1" ht="17.100000000000001" customHeight="1">
      <c r="A47" s="116"/>
      <c r="B47" s="123"/>
      <c r="C47" s="122" t="s">
        <v>194</v>
      </c>
      <c r="D47" s="79">
        <v>2000000</v>
      </c>
      <c r="E47" s="41"/>
      <c r="F47" s="55"/>
      <c r="G47" s="73"/>
      <c r="H47" s="58"/>
      <c r="I47" s="51" t="s">
        <v>195</v>
      </c>
      <c r="J47" s="114"/>
      <c r="K47" s="84"/>
      <c r="L47" s="84"/>
    </row>
    <row r="48" spans="1:12" s="39" customFormat="1" ht="17.100000000000001" customHeight="1">
      <c r="A48" s="116"/>
      <c r="B48" s="124"/>
      <c r="C48" s="72" t="s">
        <v>196</v>
      </c>
      <c r="D48" s="72">
        <v>300000</v>
      </c>
      <c r="E48" s="41"/>
      <c r="F48" s="55"/>
      <c r="G48" s="73"/>
      <c r="H48" s="58"/>
      <c r="I48" s="51" t="s">
        <v>197</v>
      </c>
      <c r="J48" s="125" t="s">
        <v>198</v>
      </c>
      <c r="K48" s="84"/>
      <c r="L48" s="84"/>
    </row>
    <row r="49" spans="1:12" s="39" customFormat="1" ht="17.100000000000001" customHeight="1">
      <c r="A49" s="67" t="s">
        <v>128</v>
      </c>
      <c r="B49" s="68" t="s">
        <v>129</v>
      </c>
      <c r="C49" s="72" t="s">
        <v>130</v>
      </c>
      <c r="D49" s="72"/>
      <c r="E49" s="72">
        <v>616960</v>
      </c>
      <c r="F49" s="55"/>
      <c r="G49" s="73"/>
      <c r="H49" s="58"/>
      <c r="I49" s="51"/>
      <c r="J49" s="114"/>
      <c r="K49" s="84"/>
      <c r="L49" s="84"/>
    </row>
    <row r="50" spans="1:12" s="39" customFormat="1" ht="17.100000000000001" customHeight="1">
      <c r="A50" s="67"/>
      <c r="B50" s="68" t="s">
        <v>83</v>
      </c>
      <c r="C50" s="72" t="s">
        <v>130</v>
      </c>
      <c r="D50" s="72"/>
      <c r="E50" s="72">
        <v>2814500</v>
      </c>
      <c r="F50" s="55"/>
      <c r="G50" s="73"/>
      <c r="H50" s="58"/>
      <c r="I50" s="51"/>
      <c r="J50" s="114"/>
      <c r="K50" s="84"/>
      <c r="L50" s="84"/>
    </row>
    <row r="51" spans="1:12" s="39" customFormat="1" ht="17.100000000000001" customHeight="1">
      <c r="A51" s="67"/>
      <c r="B51" s="68" t="s">
        <v>131</v>
      </c>
      <c r="C51" s="72" t="s">
        <v>130</v>
      </c>
      <c r="D51" s="102"/>
      <c r="E51" s="102"/>
      <c r="F51" s="55"/>
      <c r="G51" s="117"/>
      <c r="H51" s="117"/>
      <c r="I51" s="51"/>
      <c r="J51" s="114"/>
      <c r="K51" s="84"/>
      <c r="L51" s="84"/>
    </row>
    <row r="52" spans="1:12" s="39" customFormat="1" ht="17.100000000000001" customHeight="1">
      <c r="A52" s="69"/>
      <c r="B52" s="68" t="s">
        <v>132</v>
      </c>
      <c r="C52" s="72"/>
      <c r="D52" s="102"/>
      <c r="E52" s="102">
        <v>1009900</v>
      </c>
      <c r="F52" s="55"/>
      <c r="G52" s="117"/>
      <c r="H52" s="117"/>
      <c r="I52" s="51"/>
      <c r="J52" s="114"/>
      <c r="K52" s="84"/>
      <c r="L52" s="84"/>
    </row>
    <row r="53" spans="1:12" s="39" customFormat="1" ht="17.100000000000001" customHeight="1">
      <c r="A53" s="70" t="s">
        <v>133</v>
      </c>
      <c r="B53" s="71" t="s">
        <v>134</v>
      </c>
      <c r="C53" s="72"/>
      <c r="D53" s="102"/>
      <c r="E53" s="102">
        <v>1335000</v>
      </c>
      <c r="F53" s="55"/>
      <c r="G53" s="117"/>
      <c r="H53" s="117"/>
      <c r="I53" s="51" t="s">
        <v>199</v>
      </c>
      <c r="J53" s="114"/>
      <c r="K53" s="84"/>
      <c r="L53" s="84"/>
    </row>
    <row r="54" spans="1:12" s="39" customFormat="1" ht="17.100000000000001" customHeight="1">
      <c r="A54" s="126" t="s">
        <v>135</v>
      </c>
      <c r="B54" s="72" t="s">
        <v>83</v>
      </c>
      <c r="C54" s="72"/>
      <c r="D54" s="72"/>
      <c r="E54" s="72">
        <v>101980</v>
      </c>
      <c r="F54" s="55"/>
      <c r="G54" s="73"/>
      <c r="H54" s="73"/>
      <c r="I54" s="51" t="s">
        <v>200</v>
      </c>
      <c r="J54" s="114"/>
      <c r="K54" s="84"/>
      <c r="L54" s="84"/>
    </row>
    <row r="55" spans="1:12" s="78" customFormat="1" ht="17.100000000000001" customHeight="1">
      <c r="A55" s="77" t="s">
        <v>122</v>
      </c>
      <c r="B55" s="127"/>
      <c r="C55" s="127"/>
      <c r="D55" s="127">
        <f>SUM(D37:D54)</f>
        <v>43121000</v>
      </c>
      <c r="E55" s="127">
        <f>SUM(E49:E54)</f>
        <v>5878340</v>
      </c>
      <c r="F55" s="77"/>
      <c r="G55" s="77"/>
      <c r="H55" s="77"/>
      <c r="I55" s="59">
        <f>SUM(D55:E55)</f>
        <v>48999340</v>
      </c>
      <c r="J55" s="128" t="s">
        <v>80</v>
      </c>
      <c r="K55" s="129"/>
      <c r="L55" s="129"/>
    </row>
    <row r="56" spans="1:12" s="39" customFormat="1" ht="18" customHeight="1">
      <c r="I56" s="36"/>
    </row>
  </sheetData>
  <mergeCells count="7">
    <mergeCell ref="B45:B48"/>
    <mergeCell ref="A49:A52"/>
    <mergeCell ref="I4:I5"/>
    <mergeCell ref="A37:A48"/>
    <mergeCell ref="B37:B38"/>
    <mergeCell ref="B39:B42"/>
    <mergeCell ref="B43:B44"/>
  </mergeCells>
  <phoneticPr fontId="3" type="noConversion"/>
  <hyperlinks>
    <hyperlink ref="F14" r:id="rId1" display="세금계산서발행_hubugzi@kdiwin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세금계산서 월발행</vt:lpstr>
      <vt:lpstr>월 광고매출표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com-008-pc</dc:creator>
  <cp:lastModifiedBy>com-008-pc</cp:lastModifiedBy>
  <dcterms:created xsi:type="dcterms:W3CDTF">2018-01-11T02:20:43Z</dcterms:created>
  <dcterms:modified xsi:type="dcterms:W3CDTF">2018-01-11T02:27:16Z</dcterms:modified>
</cp:coreProperties>
</file>