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1BE59BCD-805E-4367-B9C7-626C58211CE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cenMap" sheetId="56" r:id="rId1"/>
    <sheet name="TS_Defs" sheetId="27" r:id="rId2"/>
    <sheet name="PSet_MAP coarse" sheetId="57" r:id="rId3"/>
    <sheet name="CSET_MAP" sheetId="66" r:id="rId4"/>
    <sheet name="CName_MAP" sheetId="58" r:id="rId5"/>
    <sheet name="varbl map" sheetId="64" r:id="rId6"/>
    <sheet name="process map" sheetId="65" r:id="rId7"/>
    <sheet name="commodity map" sheetId="67" r:id="rId8"/>
    <sheet name="ATS" sheetId="63" r:id="rId9"/>
    <sheet name="UnitConv" sheetId="59" r:id="rId10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7" l="1"/>
  <c r="D8" i="67"/>
  <c r="D10" i="67"/>
  <c r="F6" i="66"/>
  <c r="F7" i="66" s="1"/>
  <c r="F4" i="66"/>
  <c r="F5" i="66" s="1"/>
  <c r="F3" i="66"/>
  <c r="C4" i="66"/>
  <c r="C5" i="66"/>
  <c r="C6" i="66"/>
  <c r="C7" i="66"/>
  <c r="C3" i="66"/>
  <c r="B31" i="64"/>
  <c r="B30" i="64"/>
  <c r="B29" i="64"/>
  <c r="B28" i="64"/>
  <c r="B27" i="64"/>
  <c r="B26" i="64"/>
  <c r="B25" i="64"/>
  <c r="B24" i="64"/>
  <c r="B23" i="64"/>
  <c r="B22" i="64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21" i="64"/>
  <c r="C9" i="64"/>
  <c r="C11" i="64"/>
  <c r="C12" i="64"/>
  <c r="C13" i="64"/>
  <c r="C8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E12" i="2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<sst xmlns="http://schemas.openxmlformats.org/spreadsheetml/2006/main" count="379" uniqueCount="197">
  <si>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</si>
  <si>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</si>
  <si>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</si>
  <si>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</si>
  <si>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</si>
  <si>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</si>
  <si>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</si>
  <si>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</si>
  <si>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</si>
  <si>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</si>
  <si>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</si>
  <si>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</si>
  <si>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</si>
  <si>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</si>
  <si>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</si>
  <si>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</si>
  <si>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</si>
  <si>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</si>
  <si>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</si>
  <si>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</si>
  <si>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</si>
  <si>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</si>
  <si>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</si>
  <si>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</si>
  <si>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</si>
  <si>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Renewable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</si>
  <si>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</si>
  <si>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</si>
  <si>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</si>
  <si>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</si>
  <si>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</si>
  <si>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</si>
  <si>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</si>
  <si>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</si>
  <si>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</si>
  <si>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</si>
  <si>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</si>
  <si>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</si>
  <si>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</si>
  <si>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</si>
  <si>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</si>
  <si>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ELCCO2N</t>
  </si>
  <si>
    <t>IgnoreForRegAgg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</si>
  <si>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</si>
  <si>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</si>
  <si>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</si>
  <si>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</si>
  <si>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</si>
  <si>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</si>
  <si>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</si>
  <si>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</si>
  <si>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</si>
  <si>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</si>
  <si>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</si>
  <si>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</si>
  <si>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Emi_ElcCO2_&lt;Pset&gt;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</si>
  <si>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</si>
  <si>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</si>
  <si>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</si>
  <si>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</si>
  <si>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</si>
  <si>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</si>
  <si>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</si>
  <si>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</si>
  <si>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</si>
  <si>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</si>
  <si>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</si>
  <si>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</si>
  <si>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</si>
  <si>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</si>
  <si>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</si>
  <si>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</si>
  <si>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</si>
  <si>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</si>
  <si>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Emi_CO2Cap_&lt;Pset&gt;</t>
  </si>
  <si>
    <t>Storage</t>
  </si>
  <si>
    <t>IRE</t>
  </si>
  <si>
    <t>Elec_Imp</t>
  </si>
  <si>
    <t>Elec_Exp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</si>
  <si>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</si>
  <si>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</si>
  <si>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</si>
  <si>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</si>
  <si>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</si>
  <si>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</si>
  <si>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</si>
  <si>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</si>
  <si>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</si>
  <si>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</si>
  <si>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</si>
  <si>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</si>
  <si>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</si>
  <si>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</si>
  <si>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</si>
  <si>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</si>
  <si>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</si>
  <si>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</si>
  <si>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</si>
  <si>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</si>
  <si>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</si>
  <si>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</si>
  <si>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</si>
  <si>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</si>
  <si>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</si>
  <si>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</si>
  <si>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</si>
  <si>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ct</t>
  </si>
  <si>
    <t>IMP*Z</t>
  </si>
  <si>
    <t>DummyImp</t>
  </si>
  <si>
    <t>cp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</si>
  <si>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</si>
  <si>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</si>
  <si>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</si>
  <si>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</si>
  <si>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</si>
  <si>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</si>
  <si>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</si>
  <si>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</si>
  <si>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</si>
  <si>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</si>
  <si>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</si>
  <si>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</si>
  <si>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</si>
  <si>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</si>
  <si>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</si>
  <si>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</si>
  <si>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</si>
  <si>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Fuel</t>
  </si>
  <si>
    <t>Electricity</t>
  </si>
  <si>
    <t>Sector</t>
  </si>
  <si>
    <t>Power,Eprod*,*cap[_]*,-*CO2*</t>
  </si>
  <si>
    <t>VAR_COMPRD</t>
  </si>
  <si>
    <t>VAR_NCAPR</t>
  </si>
  <si>
    <t>show_me</t>
  </si>
  <si>
    <t>discard</t>
  </si>
  <si>
    <t>VAR_POUT</t>
  </si>
  <si>
    <t>PJ2GW</t>
  </si>
  <si>
    <t>Power_&lt;Pset&gt;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</si>
  <si>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</si>
  <si>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</si>
  <si>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</si>
  <si>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</si>
  <si>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</si>
  <si>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</si>
  <si>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</si>
  <si>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</si>
  <si>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</si>
  <si>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</si>
  <si>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</si>
  <si>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</si>
  <si>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</si>
  <si>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</si>
  <si>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</si>
  <si>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</si>
  <si>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</si>
  <si>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</si>
  <si>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</si>
  <si>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</si>
  <si>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</si>
  <si>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</si>
  <si>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</si>
  <si>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</si>
  <si>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</si>
  <si>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</si>
  <si>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</si>
  <si>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</si>
  <si>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</si>
  <si>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</si>
  <si>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</si>
  <si>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Tech_p</t>
  </si>
  <si>
    <t>Sector_p</t>
  </si>
  <si>
    <t>~Cset_Map</t>
  </si>
  <si>
    <t>Cset</t>
  </si>
  <si>
    <t>~commodity_map</t>
  </si>
  <si>
    <t>cset_set</t>
  </si>
  <si>
    <t>cset_cd</t>
  </si>
  <si>
    <t>fuel_c</t>
  </si>
  <si>
    <t>fuelagg_c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</si>
  <si>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</si>
  <si>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</si>
  <si>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</si>
  <si>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</si>
  <si>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</si>
  <si>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</si>
  <si>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</si>
  <si>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</si>
  <si>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</si>
  <si>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</si>
  <si>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</si>
  <si>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Capacity</t>
  </si>
  <si>
    <t>NewCap</t>
  </si>
  <si>
    <t>&lt;pc&gt;</t>
  </si>
  <si>
    <t>Eprod</t>
  </si>
  <si>
    <t>ELE</t>
  </si>
  <si>
    <t>EProd_curt</t>
  </si>
  <si>
    <t>FinEn</t>
  </si>
  <si>
    <t>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</si>
</sst>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18" fillId="4" borderId="0" xfId="0" applyFont="1" applyFill="1"/>
    <xf numFmtId="0" fontId="0" fillId="0" borderId="0" xfId="0" quotePrefix="1"/>
    <xf numFmtId="0" fontId="17" fillId="3" borderId="0" xfId="6"/>
    <xf numFmtId="0" fontId="19" fillId="0" borderId="0" xfId="0" applyFont="1"/>
    <xf numFmtId="0" fontId="16" fillId="2" borderId="0" xfId="3"/>
    <xf numFmtId="0" fontId="18" fillId="0" borderId="0" xfId="0" applyFont="1"/>
    <xf numFmtId="0" fontId="20" fillId="2" borderId="0" xfId="3" applyFont="1" applyAlignment="1">
      <alignment horizontal="left"/>
    </xf>
  </cellXfs>
  <cellStyles count="19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158</v>
      </c>
      <c r="I1" t="s">
        <v>63</v>
      </c>
      <c r="K1" t="s">
        <v>64</v>
      </c>
      <c r="L1" t="s">
        <v>70</v>
      </c>
      <c r="M1" t="s">
        <v>17</v>
      </c>
      <c r="N1" t="s">
        <v>71</v>
      </c>
    </row>
    <row r="2" spans="1:15">
      <c r="I2" t="s">
        <v>157</v>
      </c>
      <c r="K2" t="s">
        <v>68</v>
      </c>
      <c r="L2" t="s">
        <v>69</v>
      </c>
      <c r="M2" t="s">
        <v>13</v>
      </c>
      <c r="N2" t="s">
        <v>72</v>
      </c>
    </row>
    <row r="4" spans="1:15">
      <c r="A4" t="s">
        <v>161</v>
      </c>
      <c r="H4" t="s">
        <v>162</v>
      </c>
    </row>
    <row r="5" spans="1:15">
      <c r="A5" t="s">
        <v>28</v>
      </c>
      <c r="B5" t="s">
        <v>38</v>
      </c>
      <c r="C5" t="s">
        <v>2</v>
      </c>
      <c r="D5" t="s">
        <v>1</v>
      </c>
      <c r="E5" t="s">
        <v>27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159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160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153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56</v>
      </c>
    </row>
    <row r="2" spans="1:13">
      <c r="A2" t="s">
        <v>57</v>
      </c>
      <c r="B2" s="1" t="s">
        <v>58</v>
      </c>
      <c r="C2" s="1" t="s">
        <v>59</v>
      </c>
      <c r="D2" s="1" t="s">
        <v>60</v>
      </c>
    </row>
    <row r="3" spans="1:13">
      <c r="A3" t="s">
        <v>151</v>
      </c>
      <c r="B3" t="s">
        <v>152</v>
      </c>
      <c r="C3" t="s">
        <v>23</v>
      </c>
      <c r="D3">
        <f>1/31.536</f>
        <v>3.1709791983764585E-2</v>
      </c>
      <c r="K3" t="s">
        <v>29</v>
      </c>
      <c r="L3" t="s">
        <v>155</v>
      </c>
      <c r="M3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W17"/>
  <sheetViews>
    <sheetView tabSelected="1" zoomScaleNormal="100" workbookViewId="0">
      <pane ySplit="2" topLeftCell="A3" activePane="bottomLeft" state="frozen"/>
      <selection pane="bottomLeft" activeCell="E10" sqref="E10"/>
    </sheetView>
  </sheetViews>
  <sheetFormatPr defaultRowHeight="15"/>
  <cols>
    <col min="2" max="2" width="8.140625" bestFit="1" customWidth="1"/>
    <col min="3" max="3" width="13.85546875" bestFit="1" customWidth="1"/>
    <col min="4" max="4" width="13.7109375" bestFit="1" customWidth="1"/>
    <col min="5" max="6" width="16.85546875" bestFit="1" customWidth="1"/>
    <col min="7" max="7" width="8.5703125" bestFit="1" customWidth="1"/>
    <col min="8" max="8" width="7.85546875" bestFit="1" customWidth="1"/>
    <col min="9" max="9" width="8.7109375" bestFit="1" customWidth="1"/>
    <col min="10" max="10" width="17.28515625" bestFit="1" customWidth="1"/>
    <col min="11" max="11" width="12.7109375" bestFit="1" customWidth="1"/>
    <col min="12" max="12" width="8.5703125" bestFit="1" customWidth="1"/>
    <col min="13" max="14" width="8.7109375" bestFit="1" customWidth="1"/>
    <col min="15" max="15" width="9.28515625" bestFit="1" customWidth="1"/>
    <col min="16" max="16" width="27" bestFit="1" customWidth="1"/>
    <col min="17" max="17" width="23.7109375" bestFit="1" customWidth="1"/>
    <col min="18" max="18" width="38.28515625" customWidth="1"/>
    <col min="19" max="19" width="9.28515625" bestFit="1" customWidth="1"/>
    <col min="20" max="20" width="7.28515625" bestFit="1" customWidth="1"/>
    <col min="21" max="21" width="11.5703125" bestFit="1" customWidth="1"/>
    <col min="22" max="22" width="2.140625" bestFit="1" customWidth="1"/>
    <col min="23" max="23" width="13.85546875" bestFit="1" customWidth="1"/>
    <col min="26" max="26" width="14.42578125" bestFit="1" customWidth="1"/>
    <col min="27" max="27" width="12.7109375" bestFit="1" customWidth="1"/>
    <col min="28" max="28" width="107.7109375" bestFit="1" customWidth="1"/>
  </cols>
  <sheetData>
    <row r="1" spans="1:23">
      <c r="A1" t="s">
        <v>39</v>
      </c>
    </row>
    <row r="2" spans="1:23">
      <c r="A2" t="s">
        <v>42</v>
      </c>
      <c r="B2" s="1" t="s">
        <v>28</v>
      </c>
      <c r="C2" s="1" t="s">
        <v>29</v>
      </c>
      <c r="D2" s="1" t="s">
        <v>40</v>
      </c>
      <c r="E2" s="1" t="s">
        <v>30</v>
      </c>
      <c r="F2" s="1" t="s">
        <v>31</v>
      </c>
      <c r="G2" s="1" t="s">
        <v>35</v>
      </c>
      <c r="H2" s="1" t="s">
        <v>36</v>
      </c>
      <c r="I2" s="1" t="s">
        <v>37</v>
      </c>
      <c r="J2" s="1" t="s">
        <v>32</v>
      </c>
      <c r="K2" s="1" t="s">
        <v>33</v>
      </c>
      <c r="L2" s="1" t="s">
        <v>34</v>
      </c>
      <c r="M2" s="1" t="s">
        <v>0</v>
      </c>
      <c r="N2" s="1" t="s">
        <v>20</v>
      </c>
      <c r="O2" s="1" t="s">
        <v>43</v>
      </c>
      <c r="P2" s="1" t="s">
        <v>2</v>
      </c>
      <c r="Q2" s="1" t="s">
        <v>1</v>
      </c>
      <c r="R2" s="1" t="s">
        <v>27</v>
      </c>
      <c r="S2" s="1" t="s">
        <v>133</v>
      </c>
      <c r="T2" s="1" t="s">
        <v>134</v>
      </c>
    </row>
    <row r="3" spans="1:23">
      <c r="C3" t="s">
        <v>22</v>
      </c>
      <c r="E3" s="4" t="s">
        <v>188</v>
      </c>
      <c r="M3" t="s">
        <v>191</v>
      </c>
      <c r="P3" t="s">
        <v>189</v>
      </c>
    </row>
    <row r="4" spans="1:23">
      <c r="C4" t="s">
        <v>61</v>
      </c>
      <c r="E4" s="4" t="s">
        <v>188</v>
      </c>
      <c r="M4" t="s">
        <v>191</v>
      </c>
      <c r="P4" t="s">
        <v>190</v>
      </c>
      <c r="V4" s="7" t="s">
        <v>103</v>
      </c>
      <c r="W4" s="7"/>
    </row>
    <row r="5" spans="1:23">
      <c r="C5" t="s">
        <v>18</v>
      </c>
      <c r="E5" s="4" t="s">
        <v>188</v>
      </c>
      <c r="K5" t="s">
        <v>21</v>
      </c>
      <c r="M5" t="s">
        <v>96</v>
      </c>
      <c r="P5" t="s">
        <v>192</v>
      </c>
      <c r="V5" s="5" t="s">
        <v>104</v>
      </c>
      <c r="W5" s="5" t="s">
        <v>116</v>
      </c>
    </row>
    <row r="6" spans="1:23">
      <c r="C6" t="s">
        <v>18</v>
      </c>
      <c r="E6" s="4" t="s">
        <v>193</v>
      </c>
      <c r="K6" t="s">
        <v>83</v>
      </c>
      <c r="M6" t="s">
        <v>96</v>
      </c>
      <c r="P6" t="s">
        <v>194</v>
      </c>
      <c r="V6" s="5" t="s">
        <v>114</v>
      </c>
      <c r="W6" s="5" t="s">
        <v>117</v>
      </c>
    </row>
    <row r="7" spans="1:23">
      <c r="C7" t="s">
        <v>18</v>
      </c>
      <c r="K7" t="s">
        <v>41</v>
      </c>
      <c r="M7" t="s">
        <v>19</v>
      </c>
      <c r="P7" t="s">
        <v>55</v>
      </c>
      <c r="V7" s="5" t="s">
        <v>115</v>
      </c>
      <c r="W7" s="5" t="s">
        <v>118</v>
      </c>
    </row>
    <row r="8" spans="1:23">
      <c r="C8" t="s">
        <v>18</v>
      </c>
      <c r="E8" s="4" t="s">
        <v>188</v>
      </c>
      <c r="K8" t="s">
        <v>73</v>
      </c>
      <c r="M8" t="s">
        <v>19</v>
      </c>
      <c r="P8" t="s">
        <v>74</v>
      </c>
      <c r="V8" s="5" t="s">
        <v>113</v>
      </c>
      <c r="W8" s="5" t="s">
        <v>119</v>
      </c>
    </row>
    <row r="9" spans="1:23">
      <c r="C9" t="s">
        <v>135</v>
      </c>
      <c r="E9" s="4" t="s">
        <v>188</v>
      </c>
      <c r="M9" t="s">
        <v>136</v>
      </c>
      <c r="P9" t="s">
        <v>137</v>
      </c>
      <c r="S9" t="s">
        <v>115</v>
      </c>
      <c r="V9" s="5"/>
      <c r="W9" s="5"/>
    </row>
    <row r="10" spans="1:23">
      <c r="C10" t="s">
        <v>18</v>
      </c>
      <c r="E10" t="s">
        <v>76</v>
      </c>
      <c r="K10" t="s">
        <v>21</v>
      </c>
      <c r="M10" t="s">
        <v>96</v>
      </c>
      <c r="P10" t="s">
        <v>77</v>
      </c>
    </row>
    <row r="11" spans="1:23">
      <c r="C11" t="s">
        <v>46</v>
      </c>
      <c r="E11" t="s">
        <v>76</v>
      </c>
      <c r="K11" t="s">
        <v>21</v>
      </c>
      <c r="M11" t="s">
        <v>96</v>
      </c>
      <c r="P11" t="s">
        <v>78</v>
      </c>
    </row>
    <row r="12" spans="1:23">
      <c r="C12" t="s">
        <v>46</v>
      </c>
      <c r="E12" t="str">
        <f>'PSet_MAP coarse'!$F$8</f>
        <v>SECAGR,SECCOM,SECELC,SECIND,SECRES,SECTRA</v>
      </c>
      <c r="J12" t="s">
        <v>47</v>
      </c>
      <c r="M12" t="s">
        <v>96</v>
      </c>
      <c r="P12" t="s">
        <v>195</v>
      </c>
    </row>
    <row r="13" spans="1:23">
      <c r="C13" s="6" t="s">
        <v>50</v>
      </c>
      <c r="D13" s="6" t="s">
        <v>131</v>
      </c>
      <c r="J13" t="s">
        <v>47</v>
      </c>
      <c r="M13" t="s">
        <v>102</v>
      </c>
      <c r="P13" t="s">
        <v>105</v>
      </c>
      <c r="S13" t="s">
        <v>106</v>
      </c>
    </row>
    <row r="14" spans="1:23">
      <c r="C14" t="s">
        <v>18</v>
      </c>
      <c r="F14" t="s">
        <v>107</v>
      </c>
      <c r="M14" t="s">
        <v>96</v>
      </c>
      <c r="P14" t="s">
        <v>108</v>
      </c>
      <c r="S14" t="s">
        <v>109</v>
      </c>
    </row>
    <row r="15" spans="1:23">
      <c r="C15" t="s">
        <v>110</v>
      </c>
      <c r="M15" t="s">
        <v>111</v>
      </c>
      <c r="P15" t="s">
        <v>112</v>
      </c>
      <c r="S15" t="s">
        <v>113</v>
      </c>
    </row>
    <row r="16" spans="1:23">
      <c r="C16" t="s">
        <v>46</v>
      </c>
      <c r="E16" s="4" t="s">
        <v>188</v>
      </c>
      <c r="J16" t="s">
        <v>47</v>
      </c>
      <c r="M16" t="s">
        <v>96</v>
      </c>
      <c r="P16" t="s">
        <v>196</v>
      </c>
    </row>
    <row r="17" spans="3:19">
      <c r="C17" s="6" t="s">
        <v>132</v>
      </c>
      <c r="D17" s="6" t="s">
        <v>61</v>
      </c>
      <c r="E17" s="4" t="s">
        <v>188</v>
      </c>
      <c r="M17" t="s">
        <v>102</v>
      </c>
      <c r="P17" t="s">
        <v>150</v>
      </c>
      <c r="S17" t="s">
        <v>104</v>
      </c>
    </row>
  </sheetData>
  <mergeCells count="1">
    <mergeCell ref="V4:W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3" sqref="F3:F5"/>
    </sheetView>
  </sheetViews>
  <sheetFormatPr defaultRowHeight="15"/>
  <cols>
    <col min="1" max="1" width="10.85546875" bestFit="1" customWidth="1"/>
    <col min="2" max="3" width="11.5703125" bestFit="1" customWidth="1"/>
    <col min="6" max="6" width="11" bestFit="1" customWidth="1"/>
  </cols>
  <sheetData>
    <row r="1" spans="1:6">
      <c r="A1" s="1" t="s">
        <v>44</v>
      </c>
    </row>
    <row r="2" spans="1:6">
      <c r="A2" t="s">
        <v>45</v>
      </c>
      <c r="B2" t="s">
        <v>1</v>
      </c>
      <c r="C2" t="s">
        <v>27</v>
      </c>
    </row>
    <row r="3" spans="1:6">
      <c r="A3" t="s">
        <v>84</v>
      </c>
      <c r="B3" t="s">
        <v>26</v>
      </c>
      <c r="C3" t="str">
        <f>B3</f>
        <v>Agriculture</v>
      </c>
      <c r="F3" s="3" t="str">
        <f>A3</f>
        <v>SECAGR</v>
      </c>
    </row>
    <row r="4" spans="1:6">
      <c r="A4" t="s">
        <v>85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86</v>
      </c>
      <c r="B5" t="s">
        <v>87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88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89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90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91</v>
      </c>
      <c r="B9" t="s">
        <v>92</v>
      </c>
      <c r="C9" t="str">
        <f t="shared" si="0"/>
        <v>Trade</v>
      </c>
      <c r="F9" s="3" t="str">
        <f>A9</f>
        <v>TRD_ENDO</v>
      </c>
    </row>
    <row r="10" spans="1:6">
      <c r="A10" t="s">
        <v>93</v>
      </c>
      <c r="B10" t="s">
        <v>94</v>
      </c>
      <c r="C10" t="str">
        <f t="shared" si="0"/>
        <v>DumImp</v>
      </c>
      <c r="F10" s="3" t="str">
        <f>A10</f>
        <v>DUMIMP</v>
      </c>
    </row>
    <row r="11" spans="1:6">
      <c r="A11" t="s">
        <v>65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66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95</v>
      </c>
      <c r="B13" t="s">
        <v>75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67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52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53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62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54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51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153</v>
      </c>
      <c r="B20" t="s">
        <v>153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5"/>
  <cols>
    <col min="1" max="1" width="11" bestFit="1" customWidth="1"/>
  </cols>
  <sheetData>
    <row r="1" spans="1:6">
      <c r="A1" s="1" t="s">
        <v>171</v>
      </c>
    </row>
    <row r="2" spans="1:6">
      <c r="A2" t="s">
        <v>172</v>
      </c>
      <c r="B2" t="s">
        <v>1</v>
      </c>
      <c r="C2" t="s">
        <v>27</v>
      </c>
    </row>
    <row r="3" spans="1:6">
      <c r="A3" t="s">
        <v>97</v>
      </c>
      <c r="B3" t="s">
        <v>124</v>
      </c>
      <c r="C3" t="str">
        <f>B3</f>
        <v>Elec</v>
      </c>
      <c r="F3" s="3" t="str">
        <f>A3</f>
        <v>NRG_ELC</v>
      </c>
    </row>
    <row r="4" spans="1:6">
      <c r="A4" t="s">
        <v>98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99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100</v>
      </c>
      <c r="B6" t="s">
        <v>125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101</v>
      </c>
      <c r="B7" t="s">
        <v>126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48</v>
      </c>
    </row>
    <row r="2" spans="1:3">
      <c r="A2" t="s">
        <v>49</v>
      </c>
      <c r="B2" t="s">
        <v>1</v>
      </c>
      <c r="C2" t="s">
        <v>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31"/>
  <sheetViews>
    <sheetView workbookViewId="0">
      <selection activeCell="B1" sqref="B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120</v>
      </c>
    </row>
    <row r="2" spans="1:3">
      <c r="A2" t="s">
        <v>121</v>
      </c>
      <c r="B2" t="s">
        <v>122</v>
      </c>
      <c r="C2" t="s">
        <v>123</v>
      </c>
    </row>
    <row r="3" spans="1:3">
      <c r="A3" t="s">
        <v>127</v>
      </c>
      <c r="B3" t="s">
        <v>124</v>
      </c>
      <c r="C3" t="s">
        <v>128</v>
      </c>
    </row>
    <row r="4" spans="1:3">
      <c r="A4" t="s">
        <v>127</v>
      </c>
      <c r="B4" t="s">
        <v>5</v>
      </c>
      <c r="C4" t="s">
        <v>5</v>
      </c>
    </row>
    <row r="5" spans="1:3">
      <c r="A5" t="s">
        <v>127</v>
      </c>
      <c r="B5" t="s">
        <v>10</v>
      </c>
      <c r="C5" t="s">
        <v>10</v>
      </c>
    </row>
    <row r="6" spans="1:3">
      <c r="A6" t="s">
        <v>127</v>
      </c>
      <c r="B6" t="s">
        <v>125</v>
      </c>
      <c r="C6" t="s">
        <v>25</v>
      </c>
    </row>
    <row r="7" spans="1:3">
      <c r="A7" t="s">
        <v>127</v>
      </c>
      <c r="B7" t="s">
        <v>126</v>
      </c>
      <c r="C7" t="s">
        <v>126</v>
      </c>
    </row>
    <row r="8" spans="1:3">
      <c r="A8" t="s">
        <v>129</v>
      </c>
      <c r="B8" t="s">
        <v>26</v>
      </c>
      <c r="C8" t="str">
        <f>B8</f>
        <v>Agriculture</v>
      </c>
    </row>
    <row r="9" spans="1:3">
      <c r="A9" t="s">
        <v>129</v>
      </c>
      <c r="B9" t="s">
        <v>15</v>
      </c>
      <c r="C9" t="str">
        <f t="shared" ref="C9:C13" si="0">B9</f>
        <v>Commercial</v>
      </c>
    </row>
    <row r="10" spans="1:3">
      <c r="A10" t="s">
        <v>129</v>
      </c>
      <c r="B10" t="s">
        <v>130</v>
      </c>
      <c r="C10" t="s">
        <v>87</v>
      </c>
    </row>
    <row r="11" spans="1:3">
      <c r="A11" t="s">
        <v>129</v>
      </c>
      <c r="B11" t="s">
        <v>6</v>
      </c>
      <c r="C11" t="str">
        <f t="shared" si="0"/>
        <v>Industry</v>
      </c>
    </row>
    <row r="12" spans="1:3">
      <c r="A12" t="s">
        <v>129</v>
      </c>
      <c r="B12" t="s">
        <v>16</v>
      </c>
      <c r="C12" t="str">
        <f t="shared" si="0"/>
        <v>Residential</v>
      </c>
    </row>
    <row r="13" spans="1:3">
      <c r="A13" t="s">
        <v>129</v>
      </c>
      <c r="B13" t="s">
        <v>7</v>
      </c>
      <c r="C13" t="str">
        <f t="shared" si="0"/>
        <v>Transport</v>
      </c>
    </row>
    <row r="14" spans="1:3">
      <c r="A14" t="s">
        <v>138</v>
      </c>
      <c r="B14" t="s">
        <v>139</v>
      </c>
      <c r="C14" t="s">
        <v>140</v>
      </c>
    </row>
    <row r="15" spans="1:3">
      <c r="A15" t="s">
        <v>138</v>
      </c>
      <c r="B15" t="s">
        <v>141</v>
      </c>
      <c r="C15" t="s">
        <v>142</v>
      </c>
    </row>
    <row r="16" spans="1:3">
      <c r="A16" t="s">
        <v>138</v>
      </c>
      <c r="B16" t="s">
        <v>143</v>
      </c>
      <c r="C16" t="s">
        <v>144</v>
      </c>
    </row>
    <row r="17" spans="1:3">
      <c r="A17" t="s">
        <v>138</v>
      </c>
      <c r="B17" t="s">
        <v>145</v>
      </c>
      <c r="C17" t="s">
        <v>146</v>
      </c>
    </row>
    <row r="18" spans="1:3">
      <c r="A18" t="s">
        <v>138</v>
      </c>
      <c r="B18" t="s">
        <v>147</v>
      </c>
      <c r="C18" t="s">
        <v>148</v>
      </c>
    </row>
    <row r="19" spans="1:3">
      <c r="A19" t="s">
        <v>138</v>
      </c>
      <c r="B19" t="s">
        <v>149</v>
      </c>
      <c r="C19" t="s">
        <v>148</v>
      </c>
    </row>
    <row r="20" spans="1:3">
      <c r="A20" t="s">
        <v>138</v>
      </c>
      <c r="B20" t="s">
        <v>154</v>
      </c>
      <c r="C20" t="s">
        <v>87</v>
      </c>
    </row>
    <row r="21" spans="1:3">
      <c r="A21" t="s">
        <v>138</v>
      </c>
      <c r="B21" t="s">
        <v>150</v>
      </c>
      <c r="C21" t="str">
        <f>B21</f>
        <v>LCOE</v>
      </c>
    </row>
    <row r="22" spans="1:3">
      <c r="A22" t="s">
        <v>168</v>
      </c>
      <c r="B22" t="str">
        <f>"*[_]"&amp;C22</f>
        <v>*[_]Bio</v>
      </c>
      <c r="C22" t="s">
        <v>3</v>
      </c>
    </row>
    <row r="23" spans="1:3">
      <c r="A23" t="s">
        <v>168</v>
      </c>
      <c r="B23" t="str">
        <f t="shared" ref="B23:B31" si="1">"*[_]"&amp;C23</f>
        <v>*[_]Coal</v>
      </c>
      <c r="C23" t="s">
        <v>4</v>
      </c>
    </row>
    <row r="24" spans="1:3">
      <c r="A24" t="s">
        <v>168</v>
      </c>
      <c r="B24" t="str">
        <f t="shared" si="1"/>
        <v>*[_]Storage</v>
      </c>
      <c r="C24" t="s">
        <v>75</v>
      </c>
    </row>
    <row r="25" spans="1:3">
      <c r="A25" t="s">
        <v>168</v>
      </c>
      <c r="B25" t="str">
        <f t="shared" si="1"/>
        <v>*[_]Gas</v>
      </c>
      <c r="C25" t="s">
        <v>5</v>
      </c>
    </row>
    <row r="26" spans="1:3">
      <c r="A26" t="s">
        <v>168</v>
      </c>
      <c r="B26" t="str">
        <f t="shared" si="1"/>
        <v>*[_]Hydro</v>
      </c>
      <c r="C26" t="s">
        <v>8</v>
      </c>
    </row>
    <row r="27" spans="1:3">
      <c r="A27" t="s">
        <v>168</v>
      </c>
      <c r="B27" t="str">
        <f t="shared" si="1"/>
        <v>*[_]Nuclear</v>
      </c>
      <c r="C27" t="s">
        <v>9</v>
      </c>
    </row>
    <row r="28" spans="1:3">
      <c r="A28" t="s">
        <v>168</v>
      </c>
      <c r="B28" t="str">
        <f t="shared" si="1"/>
        <v>*[_]Oil</v>
      </c>
      <c r="C28" t="s">
        <v>10</v>
      </c>
    </row>
    <row r="29" spans="1:3">
      <c r="A29" t="s">
        <v>168</v>
      </c>
      <c r="B29" t="str">
        <f t="shared" si="1"/>
        <v>*[_]Solar</v>
      </c>
      <c r="C29" t="s">
        <v>11</v>
      </c>
    </row>
    <row r="30" spans="1:3">
      <c r="A30" t="s">
        <v>168</v>
      </c>
      <c r="B30" t="str">
        <f t="shared" si="1"/>
        <v>*[_]Wind</v>
      </c>
      <c r="C30" t="s">
        <v>12</v>
      </c>
    </row>
    <row r="31" spans="1:3">
      <c r="A31" t="s">
        <v>168</v>
      </c>
      <c r="B31" t="str">
        <f t="shared" si="1"/>
        <v>*[_]V2G</v>
      </c>
      <c r="C31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0"/>
  <sheetViews>
    <sheetView workbookViewId="0">
      <selection activeCell="I16" sqref="I16"/>
    </sheetView>
  </sheetViews>
  <sheetFormatPr defaultRowHeight="15"/>
  <cols>
    <col min="1" max="1" width="13.7109375" bestFit="1" customWidth="1"/>
    <col min="2" max="2" width="6" bestFit="1" customWidth="1"/>
    <col min="3" max="3" width="11.5703125" bestFit="1" customWidth="1"/>
    <col min="4" max="4" width="10.5703125" bestFit="1" customWidth="1"/>
  </cols>
  <sheetData>
    <row r="1" spans="1:7">
      <c r="A1" t="s">
        <v>163</v>
      </c>
    </row>
    <row r="2" spans="1:7">
      <c r="A2" t="s">
        <v>121</v>
      </c>
      <c r="B2" t="s">
        <v>122</v>
      </c>
      <c r="C2" t="s">
        <v>123</v>
      </c>
      <c r="D2" t="s">
        <v>164</v>
      </c>
      <c r="E2" t="s">
        <v>165</v>
      </c>
      <c r="F2" t="s">
        <v>166</v>
      </c>
      <c r="G2" t="s">
        <v>167</v>
      </c>
    </row>
    <row r="3" spans="1:7">
      <c r="A3" t="s">
        <v>170</v>
      </c>
      <c r="C3" t="s">
        <v>26</v>
      </c>
      <c r="D3" t="s">
        <v>84</v>
      </c>
    </row>
    <row r="4" spans="1:7">
      <c r="A4" t="s">
        <v>170</v>
      </c>
      <c r="C4" t="s">
        <v>15</v>
      </c>
      <c r="D4" t="s">
        <v>85</v>
      </c>
    </row>
    <row r="5" spans="1:7">
      <c r="A5" t="s">
        <v>170</v>
      </c>
      <c r="C5" t="s">
        <v>87</v>
      </c>
      <c r="D5" t="s">
        <v>86</v>
      </c>
    </row>
    <row r="6" spans="1:7">
      <c r="A6" t="s">
        <v>170</v>
      </c>
      <c r="C6" t="s">
        <v>6</v>
      </c>
      <c r="D6" t="s">
        <v>88</v>
      </c>
    </row>
    <row r="7" spans="1:7">
      <c r="A7" t="s">
        <v>170</v>
      </c>
      <c r="C7" t="s">
        <v>16</v>
      </c>
      <c r="D7" t="s">
        <v>89</v>
      </c>
    </row>
    <row r="8" spans="1:7">
      <c r="A8" t="s">
        <v>170</v>
      </c>
      <c r="C8" t="s">
        <v>7</v>
      </c>
      <c r="D8" t="s">
        <v>90</v>
      </c>
    </row>
    <row r="9" spans="1:7">
      <c r="A9" t="s">
        <v>170</v>
      </c>
      <c r="C9" t="s">
        <v>92</v>
      </c>
      <c r="D9" t="s">
        <v>91</v>
      </c>
    </row>
    <row r="10" spans="1:7">
      <c r="A10" t="s">
        <v>170</v>
      </c>
      <c r="C10" t="s">
        <v>94</v>
      </c>
      <c r="D10" t="s">
        <v>93</v>
      </c>
    </row>
    <row r="11" spans="1:7">
      <c r="A11" t="s">
        <v>169</v>
      </c>
      <c r="C11" t="s">
        <v>3</v>
      </c>
      <c r="D11" t="s">
        <v>65</v>
      </c>
    </row>
    <row r="12" spans="1:7">
      <c r="A12" t="s">
        <v>169</v>
      </c>
      <c r="C12" t="s">
        <v>4</v>
      </c>
      <c r="D12" t="s">
        <v>66</v>
      </c>
    </row>
    <row r="13" spans="1:7">
      <c r="A13" t="s">
        <v>169</v>
      </c>
      <c r="C13" t="s">
        <v>75</v>
      </c>
      <c r="D13" t="s">
        <v>95</v>
      </c>
    </row>
    <row r="14" spans="1:7">
      <c r="A14" t="s">
        <v>169</v>
      </c>
      <c r="C14" t="s">
        <v>5</v>
      </c>
      <c r="D14" t="s">
        <v>67</v>
      </c>
    </row>
    <row r="15" spans="1:7">
      <c r="A15" t="s">
        <v>169</v>
      </c>
      <c r="C15" t="s">
        <v>8</v>
      </c>
      <c r="D15" t="s">
        <v>52</v>
      </c>
    </row>
    <row r="16" spans="1:7">
      <c r="A16" t="s">
        <v>169</v>
      </c>
      <c r="C16" t="s">
        <v>9</v>
      </c>
      <c r="D16" t="s">
        <v>53</v>
      </c>
    </row>
    <row r="17" spans="1:4">
      <c r="A17" t="s">
        <v>169</v>
      </c>
      <c r="C17" t="s">
        <v>10</v>
      </c>
      <c r="D17" t="s">
        <v>62</v>
      </c>
    </row>
    <row r="18" spans="1:4">
      <c r="A18" t="s">
        <v>169</v>
      </c>
      <c r="C18" t="s">
        <v>11</v>
      </c>
      <c r="D18" t="s">
        <v>54</v>
      </c>
    </row>
    <row r="19" spans="1:4">
      <c r="A19" t="s">
        <v>169</v>
      </c>
      <c r="C19" t="s">
        <v>12</v>
      </c>
      <c r="D19" t="s">
        <v>51</v>
      </c>
    </row>
    <row r="20" spans="1:4">
      <c r="A20" t="s">
        <v>169</v>
      </c>
      <c r="C20" t="s">
        <v>153</v>
      </c>
      <c r="D20" t="s">
        <v>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2"/>
  <sheetViews>
    <sheetView workbookViewId="0">
      <selection activeCell="F13" sqref="F13"/>
    </sheetView>
  </sheetViews>
  <sheetFormatPr defaultRowHeight="15"/>
  <cols>
    <col min="1" max="1" width="13.7109375" bestFit="1" customWidth="1"/>
    <col min="2" max="2" width="12.7109375" bestFit="1" customWidth="1"/>
    <col min="3" max="3" width="11" bestFit="1" customWidth="1"/>
    <col min="4" max="4" width="28.8554687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173</v>
      </c>
    </row>
    <row r="2" spans="1:8">
      <c r="A2" t="s">
        <v>121</v>
      </c>
      <c r="B2" t="s">
        <v>122</v>
      </c>
      <c r="C2" t="s">
        <v>123</v>
      </c>
      <c r="D2" t="s">
        <v>174</v>
      </c>
      <c r="E2" t="s">
        <v>175</v>
      </c>
      <c r="F2" t="s">
        <v>185</v>
      </c>
      <c r="G2" t="s">
        <v>184</v>
      </c>
      <c r="H2" t="s">
        <v>186</v>
      </c>
    </row>
    <row r="3" spans="1:8">
      <c r="A3" t="s">
        <v>176</v>
      </c>
      <c r="C3" t="s">
        <v>124</v>
      </c>
      <c r="D3" t="s">
        <v>97</v>
      </c>
    </row>
    <row r="4" spans="1:8">
      <c r="A4" t="s">
        <v>176</v>
      </c>
      <c r="C4" t="s">
        <v>5</v>
      </c>
      <c r="D4" t="s">
        <v>98</v>
      </c>
    </row>
    <row r="5" spans="1:8">
      <c r="A5" t="s">
        <v>176</v>
      </c>
      <c r="C5" t="s">
        <v>10</v>
      </c>
      <c r="D5" t="s">
        <v>99</v>
      </c>
    </row>
    <row r="6" spans="1:8">
      <c r="A6" t="s">
        <v>176</v>
      </c>
      <c r="C6" t="s">
        <v>125</v>
      </c>
      <c r="D6" t="s">
        <v>100</v>
      </c>
    </row>
    <row r="7" spans="1:8">
      <c r="A7" t="s">
        <v>176</v>
      </c>
      <c r="B7" t="s">
        <v>180</v>
      </c>
      <c r="C7" t="s">
        <v>179</v>
      </c>
      <c r="D7" t="s">
        <v>100</v>
      </c>
    </row>
    <row r="8" spans="1:8">
      <c r="A8" t="s">
        <v>176</v>
      </c>
      <c r="C8" t="s">
        <v>126</v>
      </c>
      <c r="D8" t="str">
        <f>D9</f>
        <v>NRG_SOLID</v>
      </c>
    </row>
    <row r="9" spans="1:8">
      <c r="A9" t="s">
        <v>176</v>
      </c>
      <c r="B9" t="s">
        <v>181</v>
      </c>
      <c r="C9" t="s">
        <v>3</v>
      </c>
      <c r="D9" t="s">
        <v>101</v>
      </c>
    </row>
    <row r="10" spans="1:8">
      <c r="A10" t="s">
        <v>177</v>
      </c>
      <c r="C10" t="s">
        <v>124</v>
      </c>
      <c r="D10" t="str">
        <f>D3</f>
        <v>NRG_ELC</v>
      </c>
    </row>
    <row r="11" spans="1:8">
      <c r="A11" t="s">
        <v>177</v>
      </c>
      <c r="B11" s="2" t="s">
        <v>183</v>
      </c>
      <c r="C11" t="s">
        <v>178</v>
      </c>
      <c r="D11" t="s">
        <v>182</v>
      </c>
    </row>
    <row r="12" spans="1:8">
      <c r="A12" t="s">
        <v>177</v>
      </c>
      <c r="B12" t="s">
        <v>181</v>
      </c>
      <c r="C12" t="s">
        <v>125</v>
      </c>
      <c r="D12" t="str">
        <f>D7</f>
        <v>NRG_RNW</v>
      </c>
      <c r="F12" t="s">
        <v>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79</v>
      </c>
    </row>
    <row r="2" spans="1:7">
      <c r="A2" t="s">
        <v>57</v>
      </c>
      <c r="B2" t="s">
        <v>24</v>
      </c>
      <c r="C2" t="s">
        <v>80</v>
      </c>
      <c r="D2" t="s">
        <v>14</v>
      </c>
      <c r="E2" t="s">
        <v>0</v>
      </c>
      <c r="F2" t="s">
        <v>81</v>
      </c>
      <c r="G2" t="s">
        <v>82</v>
      </c>
    </row>
    <row r="3" spans="1:7">
      <c r="F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ScenMap</vt:lpstr>
      <vt:lpstr>TS_Defs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2022-10-31T09:45:39Z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