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Veda\Veda\Veda_models\Model_Demo_Adv_Veda_Jun2024\"/>
    </mc:Choice>
  </mc:AlternateContent>
  <xr:revisionPtr revIDLastSave="0" documentId="13_ncr:1_{266D058F-5425-4D61-BD56-44D288187AC0}" xr6:coauthVersionLast="47" xr6:coauthVersionMax="47" xr10:uidLastSave="{00000000-0000-0000-0000-000000000000}"/>
  <bookViews>
    <workbookView xWindow="-98" yWindow="-98" windowWidth="28996" windowHeight="17475" activeTab="3" xr2:uid="{00000000-000D-0000-FFFF-FFFF00000000}"/>
  </bookViews>
  <sheets>
    <sheet name="ScenMap" sheetId="56" r:id="rId1"/>
    <sheet name="TS_Defs" sheetId="27" r:id="rId2"/>
    <sheet name="TS_ratios" sheetId="68" r:id="rId3"/>
    <sheet name="TS_Defs Sankey" sheetId="69" r:id="rId4"/>
    <sheet name="PSet_MAP coarse" sheetId="57" r:id="rId5"/>
    <sheet name="CSET_MAP" sheetId="66" r:id="rId6"/>
    <sheet name="CName_MAP" sheetId="58" r:id="rId7"/>
    <sheet name="varbl map" sheetId="64" r:id="rId8"/>
    <sheet name="process map" sheetId="65" r:id="rId9"/>
    <sheet name="commodity map" sheetId="67" r:id="rId10"/>
    <sheet name="ATS" sheetId="63" r:id="rId11"/>
    <sheet name="UnitConv" sheetId="59" r:id="rId12"/>
  </sheets>
  <definedNames>
    <definedName name="_xlnm._FilterDatabase" localSheetId="1" hidden="1">TS_Defs!$A$2:$N$2</definedName>
    <definedName name="_xlnm._FilterDatabase" localSheetId="3" hidden="1">'TS_Defs Sankey'!#REF!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" i="69" l="1"/>
  <c r="D4" i="68"/>
  <c r="D5" i="59"/>
  <c r="D12" i="67" l="1"/>
  <c r="D8" i="67"/>
  <c r="D10" i="67"/>
  <c r="F6" i="66"/>
  <c r="F7" i="66" s="1"/>
  <c r="F4" i="66"/>
  <c r="F5" i="66" s="1"/>
  <c r="F3" i="66"/>
  <c r="C4" i="66"/>
  <c r="C5" i="66"/>
  <c r="C6" i="66"/>
  <c r="C7" i="66"/>
  <c r="C3" i="66"/>
  <c r="C6" i="56" l="1"/>
  <c r="D6" i="56" s="1"/>
  <c r="E6" i="56" s="1"/>
  <c r="H7" i="56"/>
  <c r="C7" i="56" s="1"/>
  <c r="D7" i="56" s="1"/>
  <c r="E7" i="56" s="1"/>
  <c r="H8" i="56"/>
  <c r="C8" i="56" s="1"/>
  <c r="D8" i="56" s="1"/>
  <c r="E8" i="56" s="1"/>
  <c r="H6" i="56"/>
  <c r="B8" i="56"/>
  <c r="B7" i="56"/>
  <c r="B6" i="56"/>
  <c r="N5" i="56"/>
  <c r="M5" i="56"/>
  <c r="L5" i="56"/>
  <c r="K5" i="56"/>
  <c r="I5" i="56"/>
  <c r="C20" i="57" l="1"/>
  <c r="D3" i="59"/>
  <c r="C10" i="64"/>
  <c r="F11" i="57" l="1"/>
  <c r="F10" i="57"/>
  <c r="F9" i="57"/>
  <c r="C18" i="57"/>
  <c r="C17" i="57"/>
  <c r="C10" i="57"/>
  <c r="C16" i="57"/>
  <c r="C15" i="57"/>
  <c r="C14" i="57"/>
  <c r="C4" i="57"/>
  <c r="C5" i="57"/>
  <c r="C6" i="57"/>
  <c r="C7" i="57"/>
  <c r="C8" i="57"/>
  <c r="C9" i="57"/>
  <c r="C11" i="57"/>
  <c r="C12" i="57"/>
  <c r="C13" i="57"/>
  <c r="C19" i="57"/>
  <c r="C3" i="57"/>
  <c r="F3" i="57"/>
  <c r="F4" i="57" s="1"/>
  <c r="F5" i="57" s="1"/>
  <c r="F6" i="57" s="1"/>
  <c r="F7" i="57" s="1"/>
  <c r="F8" i="57" s="1"/>
  <c r="F12" i="57"/>
  <c r="F13" i="57" s="1"/>
  <c r="F14" i="57" s="1"/>
  <c r="F15" i="57" s="1"/>
  <c r="F16" i="57" s="1"/>
  <c r="F17" i="57" s="1"/>
  <c r="F18" i="57" s="1"/>
  <c r="F19" i="57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B2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Amit Kanudia:</t>
        </r>
        <r>
          <rPr>
            <sz val="9"/>
            <color indexed="81"/>
            <rFont val="Tahoma"/>
            <family val="2"/>
          </rPr>
          <t xml:space="preserve">
3/20/2013
to use as weight for aggregating over commodities or TS (or process?)
</t>
        </r>
      </text>
    </comment>
    <comment ref="C2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6/4/2011
These sets should not have common elements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I2" authorId="0" shapeId="0" xr:uid="{B85F4D44-3ADF-47FE-B21D-D57E0848E2B1}">
      <text>
        <r>
          <rPr>
            <b/>
            <sz val="9"/>
            <color indexed="81"/>
            <rFont val="Tahoma"/>
            <family val="2"/>
          </rPr>
          <t>Amit Kanudia:</t>
        </r>
        <r>
          <rPr>
            <sz val="9"/>
            <color indexed="81"/>
            <rFont val="Tahoma"/>
            <family val="2"/>
          </rPr>
          <t xml:space="preserve">
18-04-2022
default is Yes
</t>
        </r>
      </text>
    </comment>
  </commentList>
</comments>
</file>

<file path=xl/sharedStrings.xml><?xml version="1.0" encoding="utf-8"?>
<sst xmlns="http://schemas.openxmlformats.org/spreadsheetml/2006/main" count="419" uniqueCount="233">
  <si>
    <t>Unit</t>
  </si>
  <si>
    <t>Desc</t>
  </si>
  <si>
    <t>Name</t>
  </si>
  <si>
    <t>Bio</t>
  </si>
  <si>
    <t>Coal</t>
  </si>
  <si>
    <t>Gas</t>
  </si>
  <si>
    <t>Industry</t>
  </si>
  <si>
    <t>Transport</t>
  </si>
  <si>
    <t>Hydro</t>
  </si>
  <si>
    <t>Nuclear</t>
  </si>
  <si>
    <t>Oil</t>
  </si>
  <si>
    <t>Solar</t>
  </si>
  <si>
    <t>Wind</t>
  </si>
  <si>
    <t>Nuc</t>
  </si>
  <si>
    <t>Varbl</t>
  </si>
  <si>
    <t>Commercial</t>
  </si>
  <si>
    <t>Residential</t>
  </si>
  <si>
    <t>N</t>
  </si>
  <si>
    <t>VAR_FOUT</t>
  </si>
  <si>
    <t>kt</t>
  </si>
  <si>
    <t>TS</t>
  </si>
  <si>
    <t>ELC</t>
  </si>
  <si>
    <t>VAR_CAP</t>
  </si>
  <si>
    <t>GW</t>
  </si>
  <si>
    <t>Scen</t>
  </si>
  <si>
    <t>Agriculture</t>
  </si>
  <si>
    <t>Ldesc</t>
  </si>
  <si>
    <t>ProcOrd</t>
  </si>
  <si>
    <t>Attribute</t>
  </si>
  <si>
    <t>PSET_Set</t>
  </si>
  <si>
    <t>PSET_PN</t>
  </si>
  <si>
    <t>CSET_Set</t>
  </si>
  <si>
    <t>CSET_CN</t>
  </si>
  <si>
    <t>CSET_CD</t>
  </si>
  <si>
    <t>PSET_PD</t>
  </si>
  <si>
    <t>PSET_CI</t>
  </si>
  <si>
    <t>PSET_CO</t>
  </si>
  <si>
    <t>Oname</t>
  </si>
  <si>
    <t>~TS_Defs</t>
  </si>
  <si>
    <t>WAttribute</t>
  </si>
  <si>
    <t>UC_N</t>
  </si>
  <si>
    <t>~Pset_Map</t>
  </si>
  <si>
    <t>Pset</t>
  </si>
  <si>
    <t>VAR_FIN</t>
  </si>
  <si>
    <t>NRG</t>
  </si>
  <si>
    <t>~CName_Map</t>
  </si>
  <si>
    <t>CName</t>
  </si>
  <si>
    <t>EQ_COMBALM</t>
  </si>
  <si>
    <t>ELEWIN</t>
  </si>
  <si>
    <t>ELEHYD</t>
  </si>
  <si>
    <t>ELENUC</t>
  </si>
  <si>
    <t>ELESOL</t>
  </si>
  <si>
    <t>~UnitConv</t>
  </si>
  <si>
    <t>Model</t>
  </si>
  <si>
    <t>Unit1</t>
  </si>
  <si>
    <t>Unit2</t>
  </si>
  <si>
    <t>MultFact</t>
  </si>
  <si>
    <t>VAR_NCAP</t>
  </si>
  <si>
    <t>ELEOIL</t>
  </si>
  <si>
    <t>C</t>
  </si>
  <si>
    <t>S</t>
  </si>
  <si>
    <t>ELEBIO</t>
  </si>
  <si>
    <t>ELECOA</t>
  </si>
  <si>
    <t>ELEGAS</t>
  </si>
  <si>
    <t>Shale</t>
  </si>
  <si>
    <t>RECost</t>
  </si>
  <si>
    <t>Re</t>
  </si>
  <si>
    <t>Rg</t>
  </si>
  <si>
    <t>Regions</t>
  </si>
  <si>
    <t>CO2Captured</t>
  </si>
  <si>
    <t>Storage</t>
  </si>
  <si>
    <t>~ATS</t>
  </si>
  <si>
    <t>Region</t>
  </si>
  <si>
    <t>Year</t>
  </si>
  <si>
    <t>Val</t>
  </si>
  <si>
    <t>ELCCurt</t>
  </si>
  <si>
    <t>SECAGR</t>
  </si>
  <si>
    <t>SECCOM</t>
  </si>
  <si>
    <t>SECELC</t>
  </si>
  <si>
    <t>Power</t>
  </si>
  <si>
    <t>SECIND</t>
  </si>
  <si>
    <t>SECRES</t>
  </si>
  <si>
    <t>SECTRA</t>
  </si>
  <si>
    <t>TRD_ENDO</t>
  </si>
  <si>
    <t>Trade</t>
  </si>
  <si>
    <t>DUMIMP</t>
  </si>
  <si>
    <t>DumImp</t>
  </si>
  <si>
    <t>ELEELC</t>
  </si>
  <si>
    <t>PJ</t>
  </si>
  <si>
    <t>NRG_ELC</t>
  </si>
  <si>
    <t>NRG_GAS</t>
  </si>
  <si>
    <t>NRG_OIL</t>
  </si>
  <si>
    <t>NRG_RNW</t>
  </si>
  <si>
    <t>NRG_SOLID</t>
  </si>
  <si>
    <t>Eur/GJ</t>
  </si>
  <si>
    <t>group_by</t>
  </si>
  <si>
    <t>p</t>
  </si>
  <si>
    <t>Price_NRG</t>
  </si>
  <si>
    <t>IMP*Z</t>
  </si>
  <si>
    <t>DummyImp</t>
  </si>
  <si>
    <t>User_conFXM</t>
  </si>
  <si>
    <t>Eur/UCU</t>
  </si>
  <si>
    <t>UC_shadowprice</t>
  </si>
  <si>
    <t>u</t>
  </si>
  <si>
    <t>c</t>
  </si>
  <si>
    <t>t</t>
  </si>
  <si>
    <t>process</t>
  </si>
  <si>
    <t>commodity</t>
  </si>
  <si>
    <t>timeslice</t>
  </si>
  <si>
    <t>userconstraint</t>
  </si>
  <si>
    <t>~Varbl_map</t>
  </si>
  <si>
    <t>dimension</t>
  </si>
  <si>
    <t>name</t>
  </si>
  <si>
    <t>description</t>
  </si>
  <si>
    <t>Elec</t>
  </si>
  <si>
    <t>Rnw</t>
  </si>
  <si>
    <t>Solid</t>
  </si>
  <si>
    <t>Sector</t>
  </si>
  <si>
    <t>VAR_COMPRD</t>
  </si>
  <si>
    <t>VAR_NCAPR</t>
  </si>
  <si>
    <t>show_me</t>
  </si>
  <si>
    <t>discard</t>
  </si>
  <si>
    <t>VAR_POUT</t>
  </si>
  <si>
    <t>PJ2GW</t>
  </si>
  <si>
    <t>attribute</t>
  </si>
  <si>
    <t>EProd_</t>
  </si>
  <si>
    <t>Elec gen</t>
  </si>
  <si>
    <t>ECap_</t>
  </si>
  <si>
    <t>Elec cap</t>
  </si>
  <si>
    <t>ECost-</t>
  </si>
  <si>
    <t>Elec Costs</t>
  </si>
  <si>
    <t>EFuel_</t>
  </si>
  <si>
    <t>Elec fuels</t>
  </si>
  <si>
    <t>Emi_ElcCO2_</t>
  </si>
  <si>
    <t>Emissions</t>
  </si>
  <si>
    <t>CO2 emissions</t>
  </si>
  <si>
    <t>LCOE</t>
  </si>
  <si>
    <t>Demo</t>
  </si>
  <si>
    <t>PJ2gw</t>
  </si>
  <si>
    <t>V2G</t>
  </si>
  <si>
    <t>Power_*</t>
  </si>
  <si>
    <t>EVCharge</t>
  </si>
  <si>
    <t>trastg~</t>
  </si>
  <si>
    <t>Fixed</t>
  </si>
  <si>
    <t>V1G</t>
  </si>
  <si>
    <t>~ScenMap</t>
  </si>
  <si>
    <t>~ScenG</t>
  </si>
  <si>
    <t>~process_map</t>
  </si>
  <si>
    <t>pset_set</t>
  </si>
  <si>
    <t>pset_ci</t>
  </si>
  <si>
    <t>pset_co</t>
  </si>
  <si>
    <t>pset_pd</t>
  </si>
  <si>
    <t>Tech</t>
  </si>
  <si>
    <t>~Cset_Map</t>
  </si>
  <si>
    <t>Cset</t>
  </si>
  <si>
    <t>~commodity_map</t>
  </si>
  <si>
    <t>cset_set</t>
  </si>
  <si>
    <t>cset_cd</t>
  </si>
  <si>
    <t>fuel_c</t>
  </si>
  <si>
    <t>fuelagg_c</t>
  </si>
  <si>
    <t>Fossil</t>
  </si>
  <si>
    <t>Sol/Win</t>
  </si>
  <si>
    <t>*SOL*,*WIN*</t>
  </si>
  <si>
    <t>*BIO*</t>
  </si>
  <si>
    <t>NRG_GAS,NRG_OIL,NRG_SOLID</t>
  </si>
  <si>
    <t>-*BIO*</t>
  </si>
  <si>
    <t>c_pos_andor</t>
  </si>
  <si>
    <t>c_set_andor</t>
  </si>
  <si>
    <t>c_neg_andor</t>
  </si>
  <si>
    <t>OR</t>
  </si>
  <si>
    <t>ELE,CHP,STG</t>
  </si>
  <si>
    <t>&lt;pc&gt;</t>
  </si>
  <si>
    <t>ELE</t>
  </si>
  <si>
    <t>Emi_CO2Cap</t>
  </si>
  <si>
    <t>FinalEnergy</t>
  </si>
  <si>
    <t>Elec_Capacity</t>
  </si>
  <si>
    <t>Elec_NewCap</t>
  </si>
  <si>
    <t>Elec_Prod</t>
  </si>
  <si>
    <t>Elec_Prod_curt</t>
  </si>
  <si>
    <t>Pri_Import</t>
  </si>
  <si>
    <t>Pri_Export</t>
  </si>
  <si>
    <t>c,t</t>
  </si>
  <si>
    <t>c,p</t>
  </si>
  <si>
    <t>Elec_Fuels</t>
  </si>
  <si>
    <t>SecFueAGR,SecFueRSD,SecFueTRA,SecFueCOM,SecFueIND</t>
  </si>
  <si>
    <t>Electricity production capacity</t>
  </si>
  <si>
    <t>Electricity New Capacity (by period)</t>
  </si>
  <si>
    <t>Electricity Production</t>
  </si>
  <si>
    <t>Curtailed Electricity</t>
  </si>
  <si>
    <t>Emi_CO2</t>
  </si>
  <si>
    <t>CO2 captured</t>
  </si>
  <si>
    <t>Pri_Imp</t>
  </si>
  <si>
    <t>Pri_Exp</t>
  </si>
  <si>
    <t>PJneg</t>
  </si>
  <si>
    <t>AGR*</t>
  </si>
  <si>
    <t>Rsd*</t>
  </si>
  <si>
    <t>TR*</t>
  </si>
  <si>
    <t>COM*,-ComX</t>
  </si>
  <si>
    <t>IND*</t>
  </si>
  <si>
    <t>ELC*</t>
  </si>
  <si>
    <t>*CO2*,-TOT*</t>
  </si>
  <si>
    <t>~TS_Ratios</t>
  </si>
  <si>
    <t>var_num</t>
  </si>
  <si>
    <t>var_den</t>
  </si>
  <si>
    <t>ignore</t>
  </si>
  <si>
    <t>include_null</t>
  </si>
  <si>
    <t>include_dim</t>
  </si>
  <si>
    <t>PJ/GW</t>
  </si>
  <si>
    <t>y</t>
  </si>
  <si>
    <t>%</t>
  </si>
  <si>
    <t>kt/PJ</t>
  </si>
  <si>
    <t>Elec_CF</t>
  </si>
  <si>
    <t>Elec_CO2Int</t>
  </si>
  <si>
    <t>Elec_EFF</t>
  </si>
  <si>
    <t>pc</t>
  </si>
  <si>
    <t>Existing/New</t>
  </si>
  <si>
    <t>*</t>
  </si>
  <si>
    <t>New</t>
  </si>
  <si>
    <t>Existing</t>
  </si>
  <si>
    <t>*existing*</t>
  </si>
  <si>
    <t>ELE,CHP</t>
  </si>
  <si>
    <t>Fuel consumed in Electricity production</t>
  </si>
  <si>
    <t>Final energy consumption</t>
  </si>
  <si>
    <t>T_neg_andor</t>
  </si>
  <si>
    <t>NRG,DEM</t>
  </si>
  <si>
    <t>&lt;c&gt;</t>
  </si>
  <si>
    <t>&lt;gen_cname&gt;-&lt;c&gt;_Snk_&lt;gen_pname&gt;</t>
  </si>
  <si>
    <t>p,c</t>
  </si>
  <si>
    <t>&lt;gen_cname&gt;-&lt;c&gt;_Src_&lt;gen_pname&gt;</t>
  </si>
  <si>
    <t>&lt;gen_cname&gt;_Snk_Export</t>
  </si>
  <si>
    <t>&lt;gen_cname&gt;_Src_Import</t>
  </si>
  <si>
    <t>~TS_Defs: Snk_attr=SANKEY_detailed</t>
  </si>
  <si>
    <t>-TRD_ENDO,-STG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</si>
</sst>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\o\n\th\ d\,\ yyyy"/>
    <numFmt numFmtId="165" formatCode="#.00"/>
    <numFmt numFmtId="166" formatCode="#."/>
  </numFmts>
  <fonts count="20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1"/>
      <color indexed="8"/>
      <name val="Courier"/>
      <family val="3"/>
    </font>
    <font>
      <b/>
      <sz val="1"/>
      <color indexed="8"/>
      <name val="Courier"/>
      <family val="3"/>
    </font>
    <font>
      <sz val="10"/>
      <name val="STKFLOW - 14 of 38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MS Sans Serif"/>
    </font>
    <font>
      <sz val="10"/>
      <name val="Arial"/>
      <family val="2"/>
    </font>
    <font>
      <sz val="10"/>
      <name val="Verdana"/>
      <family val="2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rgb="FF0061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9">
    <xf numFmtId="0" fontId="0" fillId="0" borderId="0"/>
    <xf numFmtId="164" fontId="6" fillId="0" borderId="0">
      <protection locked="0"/>
    </xf>
    <xf numFmtId="165" fontId="6" fillId="0" borderId="0">
      <protection locked="0"/>
    </xf>
    <xf numFmtId="0" fontId="15" fillId="2" borderId="0" applyNumberFormat="0" applyBorder="0" applyAlignment="0" applyProtection="0"/>
    <xf numFmtId="166" fontId="7" fillId="0" borderId="0">
      <protection locked="0"/>
    </xf>
    <xf numFmtId="166" fontId="7" fillId="0" borderId="0">
      <protection locked="0"/>
    </xf>
    <xf numFmtId="0" fontId="16" fillId="3" borderId="0" applyNumberFormat="0" applyBorder="0" applyAlignment="0" applyProtection="0"/>
    <xf numFmtId="0" fontId="2" fillId="0" borderId="0"/>
    <xf numFmtId="0" fontId="5" fillId="0" borderId="0"/>
    <xf numFmtId="0" fontId="14" fillId="0" borderId="0"/>
    <xf numFmtId="0" fontId="2" fillId="0" borderId="0"/>
    <xf numFmtId="0" fontId="12" fillId="0" borderId="0"/>
    <xf numFmtId="0" fontId="8" fillId="0" borderId="0"/>
    <xf numFmtId="0" fontId="2" fillId="0" borderId="0"/>
    <xf numFmtId="0" fontId="13" fillId="0" borderId="0"/>
    <xf numFmtId="0" fontId="11" fillId="0" borderId="0"/>
    <xf numFmtId="0" fontId="1" fillId="0" borderId="0"/>
    <xf numFmtId="9" fontId="1" fillId="0" borderId="0" applyFont="0" applyFill="0" applyBorder="0" applyAlignment="0" applyProtection="0"/>
    <xf numFmtId="0" fontId="2" fillId="0" borderId="0"/>
  </cellStyleXfs>
  <cellXfs count="8">
    <xf numFmtId="0" fontId="0" fillId="0" borderId="0" xfId="0"/>
    <xf numFmtId="0" fontId="17" fillId="4" borderId="0" xfId="0" applyFont="1" applyFill="1"/>
    <xf numFmtId="0" fontId="0" fillId="0" borderId="0" xfId="0" quotePrefix="1"/>
    <xf numFmtId="0" fontId="16" fillId="3" borderId="0" xfId="6"/>
    <xf numFmtId="0" fontId="18" fillId="0" borderId="0" xfId="0" applyFont="1"/>
    <xf numFmtId="0" fontId="15" fillId="2" borderId="0" xfId="3"/>
    <xf numFmtId="0" fontId="17" fillId="0" borderId="0" xfId="0" applyFont="1"/>
    <xf numFmtId="0" fontId="19" fillId="2" borderId="0" xfId="3" applyFont="1" applyAlignment="1">
      <alignment horizontal="left"/>
    </xf>
  </cellXfs>
  <cellStyles count="19">
    <cellStyle name="Date" xfId="1" xr:uid="{00000000-0005-0000-0000-000000000000}"/>
    <cellStyle name="Fixed" xfId="2" xr:uid="{00000000-0005-0000-0000-000001000000}"/>
    <cellStyle name="Good" xfId="3" builtinId="26"/>
    <cellStyle name="Heading1" xfId="4" xr:uid="{00000000-0005-0000-0000-000003000000}"/>
    <cellStyle name="Heading2" xfId="5" xr:uid="{00000000-0005-0000-0000-000004000000}"/>
    <cellStyle name="Neutral" xfId="6" builtinId="28"/>
    <cellStyle name="Normal" xfId="0" builtinId="0"/>
    <cellStyle name="Normal 10" xfId="7" xr:uid="{00000000-0005-0000-0000-000008000000}"/>
    <cellStyle name="Normal 2" xfId="8" xr:uid="{00000000-0005-0000-0000-000009000000}"/>
    <cellStyle name="Normal 2 2" xfId="9" xr:uid="{00000000-0005-0000-0000-00000A000000}"/>
    <cellStyle name="Normal 2 3" xfId="10" xr:uid="{00000000-0005-0000-0000-00000B000000}"/>
    <cellStyle name="Normal 2 4" xfId="11" xr:uid="{00000000-0005-0000-0000-00000C000000}"/>
    <cellStyle name="Normal 3" xfId="12" xr:uid="{00000000-0005-0000-0000-00000D000000}"/>
    <cellStyle name="Normal 3 2" xfId="13" xr:uid="{00000000-0005-0000-0000-00000E000000}"/>
    <cellStyle name="Normal 3 3" xfId="14" xr:uid="{00000000-0005-0000-0000-00000F000000}"/>
    <cellStyle name="Normal 4" xfId="15" xr:uid="{00000000-0005-0000-0000-000010000000}"/>
    <cellStyle name="Normale_Scen_UC_IND-StrucConst" xfId="16" xr:uid="{00000000-0005-0000-0000-000011000000}"/>
    <cellStyle name="Percent 2" xfId="17" xr:uid="{00000000-0005-0000-0000-000012000000}"/>
    <cellStyle name="Standard_Sce_D_Extraction" xfId="18" xr:uid="{00000000-0005-0000-0000-00001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1"/>
  <dimension ref="A1:O8"/>
  <sheetViews>
    <sheetView zoomScaleNormal="100" workbookViewId="0">
      <selection activeCell="A7" sqref="A7"/>
    </sheetView>
  </sheetViews>
  <sheetFormatPr defaultRowHeight="14.25"/>
  <cols>
    <col min="1" max="1" width="10" bestFit="1" customWidth="1"/>
    <col min="2" max="2" width="11" bestFit="1" customWidth="1"/>
    <col min="3" max="3" width="6.265625" bestFit="1" customWidth="1"/>
    <col min="4" max="5" width="5.86328125" bestFit="1" customWidth="1"/>
    <col min="7" max="7" width="20.265625" bestFit="1" customWidth="1"/>
    <col min="8" max="8" width="5.86328125" bestFit="1" customWidth="1"/>
    <col min="9" max="9" width="12.265625" bestFit="1" customWidth="1"/>
    <col min="10" max="10" width="11" customWidth="1"/>
    <col min="11" max="11" width="8.73046875" bestFit="1" customWidth="1"/>
    <col min="12" max="12" width="9.86328125" bestFit="1" customWidth="1"/>
    <col min="13" max="13" width="7.265625" bestFit="1" customWidth="1"/>
    <col min="14" max="14" width="10.86328125" bestFit="1" customWidth="1"/>
    <col min="15" max="15" width="2" bestFit="1" customWidth="1"/>
  </cols>
  <sheetData>
    <row r="1" spans="1:15">
      <c r="B1" t="s">
        <v>142</v>
      </c>
      <c r="I1" t="s">
        <v>59</v>
      </c>
      <c r="K1" t="s">
        <v>60</v>
      </c>
      <c r="L1" t="s">
        <v>66</v>
      </c>
      <c r="M1" t="s">
        <v>17</v>
      </c>
      <c r="N1" t="s">
        <v>67</v>
      </c>
    </row>
    <row r="2" spans="1:15">
      <c r="I2" t="s">
        <v>141</v>
      </c>
      <c r="K2" t="s">
        <v>64</v>
      </c>
      <c r="L2" t="s">
        <v>65</v>
      </c>
      <c r="M2" t="s">
        <v>13</v>
      </c>
      <c r="N2" t="s">
        <v>68</v>
      </c>
    </row>
    <row r="4" spans="1:15">
      <c r="A4" t="s">
        <v>145</v>
      </c>
      <c r="H4" t="s">
        <v>146</v>
      </c>
    </row>
    <row r="5" spans="1:15">
      <c r="A5" t="s">
        <v>27</v>
      </c>
      <c r="B5" t="s">
        <v>37</v>
      </c>
      <c r="C5" t="s">
        <v>2</v>
      </c>
      <c r="D5" t="s">
        <v>1</v>
      </c>
      <c r="E5" t="s">
        <v>26</v>
      </c>
      <c r="H5" t="s">
        <v>24</v>
      </c>
      <c r="I5" t="str">
        <f>"sg_"&amp;I2</f>
        <v>sg_EVCharge</v>
      </c>
      <c r="K5" t="str">
        <f>"sg_"&amp;K2</f>
        <v>sg_Shale</v>
      </c>
      <c r="L5" t="str">
        <f>"sg_"&amp;L2</f>
        <v>sg_RECost</v>
      </c>
      <c r="M5" t="str">
        <f>"sg_"&amp;M2</f>
        <v>sg_Nuc</v>
      </c>
      <c r="N5" t="str">
        <f>"sg_"&amp;N2</f>
        <v>sg_Regions</v>
      </c>
    </row>
    <row r="6" spans="1:15">
      <c r="B6" t="str">
        <f>$B$1&amp;TEXT(O6,"0000")</f>
        <v>trastg~0001</v>
      </c>
      <c r="C6" t="str">
        <f>H6</f>
        <v>Fixed</v>
      </c>
      <c r="D6" t="str">
        <f>C6</f>
        <v>Fixed</v>
      </c>
      <c r="E6" t="str">
        <f>D6</f>
        <v>Fixed</v>
      </c>
      <c r="H6" t="str">
        <f>I6</f>
        <v>Fixed</v>
      </c>
      <c r="I6" t="s">
        <v>143</v>
      </c>
      <c r="O6">
        <v>1</v>
      </c>
    </row>
    <row r="7" spans="1:15">
      <c r="B7" t="str">
        <f t="shared" ref="B7:B8" si="0">$B$1&amp;TEXT(O7,"0000")</f>
        <v>trastg~0002</v>
      </c>
      <c r="C7" t="str">
        <f t="shared" ref="C7:C8" si="1">H7</f>
        <v>V1G</v>
      </c>
      <c r="D7" t="str">
        <f t="shared" ref="D7:E7" si="2">C7</f>
        <v>V1G</v>
      </c>
      <c r="E7" t="str">
        <f t="shared" si="2"/>
        <v>V1G</v>
      </c>
      <c r="H7" t="str">
        <f t="shared" ref="H7:H8" si="3">I7</f>
        <v>V1G</v>
      </c>
      <c r="I7" t="s">
        <v>144</v>
      </c>
      <c r="O7">
        <v>2</v>
      </c>
    </row>
    <row r="8" spans="1:15">
      <c r="B8" t="str">
        <f t="shared" si="0"/>
        <v>trastg~0003</v>
      </c>
      <c r="C8" t="str">
        <f t="shared" si="1"/>
        <v>V2G</v>
      </c>
      <c r="D8" t="str">
        <f t="shared" ref="D8:E8" si="4">C8</f>
        <v>V2G</v>
      </c>
      <c r="E8" t="str">
        <f t="shared" si="4"/>
        <v>V2G</v>
      </c>
      <c r="H8" t="str">
        <f t="shared" si="3"/>
        <v>V2G</v>
      </c>
      <c r="I8" t="s">
        <v>139</v>
      </c>
      <c r="O8">
        <v>3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245E1-8745-41DD-8AE6-2F4FA19D9F1C}">
  <dimension ref="A1:H12"/>
  <sheetViews>
    <sheetView workbookViewId="0">
      <selection activeCell="F13" sqref="F13"/>
    </sheetView>
  </sheetViews>
  <sheetFormatPr defaultRowHeight="14.25"/>
  <cols>
    <col min="1" max="1" width="13.73046875" bestFit="1" customWidth="1"/>
    <col min="2" max="2" width="12.73046875" bestFit="1" customWidth="1"/>
    <col min="3" max="3" width="11" bestFit="1" customWidth="1"/>
    <col min="4" max="4" width="28.86328125" bestFit="1" customWidth="1"/>
    <col min="5" max="5" width="7.59765625" bestFit="1" customWidth="1"/>
    <col min="6" max="6" width="11.73046875" bestFit="1" customWidth="1"/>
    <col min="7" max="7" width="12.1328125" bestFit="1" customWidth="1"/>
    <col min="8" max="8" width="12.265625" bestFit="1" customWidth="1"/>
  </cols>
  <sheetData>
    <row r="1" spans="1:8">
      <c r="A1" t="s">
        <v>155</v>
      </c>
    </row>
    <row r="2" spans="1:8">
      <c r="A2" t="s">
        <v>111</v>
      </c>
      <c r="B2" t="s">
        <v>112</v>
      </c>
      <c r="C2" t="s">
        <v>113</v>
      </c>
      <c r="D2" t="s">
        <v>156</v>
      </c>
      <c r="E2" t="s">
        <v>157</v>
      </c>
      <c r="F2" t="s">
        <v>167</v>
      </c>
      <c r="G2" t="s">
        <v>166</v>
      </c>
      <c r="H2" t="s">
        <v>168</v>
      </c>
    </row>
    <row r="3" spans="1:8">
      <c r="A3" t="s">
        <v>158</v>
      </c>
      <c r="C3" t="s">
        <v>114</v>
      </c>
      <c r="D3" t="s">
        <v>89</v>
      </c>
    </row>
    <row r="4" spans="1:8">
      <c r="A4" t="s">
        <v>158</v>
      </c>
      <c r="C4" t="s">
        <v>5</v>
      </c>
      <c r="D4" t="s">
        <v>90</v>
      </c>
    </row>
    <row r="5" spans="1:8">
      <c r="A5" t="s">
        <v>158</v>
      </c>
      <c r="C5" t="s">
        <v>10</v>
      </c>
      <c r="D5" t="s">
        <v>91</v>
      </c>
    </row>
    <row r="6" spans="1:8">
      <c r="A6" t="s">
        <v>158</v>
      </c>
      <c r="C6" t="s">
        <v>115</v>
      </c>
      <c r="D6" t="s">
        <v>92</v>
      </c>
    </row>
    <row r="7" spans="1:8">
      <c r="A7" t="s">
        <v>158</v>
      </c>
      <c r="B7" t="s">
        <v>162</v>
      </c>
      <c r="C7" t="s">
        <v>161</v>
      </c>
      <c r="D7" t="s">
        <v>92</v>
      </c>
    </row>
    <row r="8" spans="1:8">
      <c r="A8" t="s">
        <v>158</v>
      </c>
      <c r="C8" t="s">
        <v>116</v>
      </c>
      <c r="D8" t="str">
        <f>D9</f>
        <v>NRG_SOLID</v>
      </c>
    </row>
    <row r="9" spans="1:8">
      <c r="A9" t="s">
        <v>158</v>
      </c>
      <c r="B9" t="s">
        <v>163</v>
      </c>
      <c r="C9" t="s">
        <v>3</v>
      </c>
      <c r="D9" t="s">
        <v>93</v>
      </c>
    </row>
    <row r="10" spans="1:8">
      <c r="A10" t="s">
        <v>159</v>
      </c>
      <c r="C10" t="s">
        <v>114</v>
      </c>
      <c r="D10" t="str">
        <f>D3</f>
        <v>NRG_ELC</v>
      </c>
    </row>
    <row r="11" spans="1:8">
      <c r="A11" t="s">
        <v>159</v>
      </c>
      <c r="B11" s="2" t="s">
        <v>165</v>
      </c>
      <c r="C11" t="s">
        <v>160</v>
      </c>
      <c r="D11" t="s">
        <v>164</v>
      </c>
    </row>
    <row r="12" spans="1:8">
      <c r="A12" t="s">
        <v>159</v>
      </c>
      <c r="B12" t="s">
        <v>163</v>
      </c>
      <c r="C12" t="s">
        <v>115</v>
      </c>
      <c r="D12" t="str">
        <f>D7</f>
        <v>NRG_RNW</v>
      </c>
      <c r="F12" t="s">
        <v>169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"/>
  <dimension ref="A1:G3"/>
  <sheetViews>
    <sheetView workbookViewId="0">
      <selection activeCell="A3" sqref="A3:G14"/>
    </sheetView>
  </sheetViews>
  <sheetFormatPr defaultRowHeight="14.25"/>
  <cols>
    <col min="4" max="4" width="10.86328125" bestFit="1" customWidth="1"/>
  </cols>
  <sheetData>
    <row r="1" spans="1:7">
      <c r="A1" t="s">
        <v>71</v>
      </c>
    </row>
    <row r="2" spans="1:7">
      <c r="A2" t="s">
        <v>53</v>
      </c>
      <c r="B2" t="s">
        <v>24</v>
      </c>
      <c r="C2" t="s">
        <v>72</v>
      </c>
      <c r="D2" t="s">
        <v>14</v>
      </c>
      <c r="E2" t="s">
        <v>0</v>
      </c>
      <c r="F2" t="s">
        <v>73</v>
      </c>
      <c r="G2" t="s">
        <v>74</v>
      </c>
    </row>
    <row r="3" spans="1:7">
      <c r="F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31"/>
  <dimension ref="A1:D6"/>
  <sheetViews>
    <sheetView zoomScaleNormal="100" workbookViewId="0">
      <selection activeCell="D7" sqref="D7"/>
    </sheetView>
  </sheetViews>
  <sheetFormatPr defaultRowHeight="14.25"/>
  <cols>
    <col min="1" max="1" width="10.1328125" bestFit="1" customWidth="1"/>
    <col min="2" max="2" width="8.73046875" bestFit="1" customWidth="1"/>
    <col min="3" max="3" width="5.86328125" bestFit="1" customWidth="1"/>
    <col min="4" max="4" width="12" bestFit="1" customWidth="1"/>
    <col min="6" max="6" width="2" bestFit="1" customWidth="1"/>
    <col min="7" max="7" width="12.73046875" bestFit="1" customWidth="1"/>
    <col min="8" max="8" width="5" bestFit="1" customWidth="1"/>
    <col min="9" max="9" width="2" bestFit="1" customWidth="1"/>
    <col min="10" max="10" width="5" bestFit="1" customWidth="1"/>
  </cols>
  <sheetData>
    <row r="1" spans="1:4">
      <c r="A1" t="s">
        <v>52</v>
      </c>
    </row>
    <row r="2" spans="1:4">
      <c r="A2" t="s">
        <v>53</v>
      </c>
      <c r="B2" s="1" t="s">
        <v>54</v>
      </c>
      <c r="C2" s="1" t="s">
        <v>55</v>
      </c>
      <c r="D2" s="1" t="s">
        <v>56</v>
      </c>
    </row>
    <row r="3" spans="1:4">
      <c r="A3" t="s">
        <v>137</v>
      </c>
      <c r="B3" t="s">
        <v>138</v>
      </c>
      <c r="C3" t="s">
        <v>23</v>
      </c>
      <c r="D3">
        <f>1/31.536</f>
        <v>3.1709791983764585E-2</v>
      </c>
    </row>
    <row r="4" spans="1:4">
      <c r="A4" t="s">
        <v>137</v>
      </c>
      <c r="B4" t="s">
        <v>193</v>
      </c>
      <c r="C4" t="s">
        <v>88</v>
      </c>
      <c r="D4">
        <v>-1</v>
      </c>
    </row>
    <row r="5" spans="1:4">
      <c r="A5" t="s">
        <v>137</v>
      </c>
      <c r="B5" t="s">
        <v>207</v>
      </c>
      <c r="C5" t="s">
        <v>209</v>
      </c>
      <c r="D5">
        <f>D3*100</f>
        <v>3.1709791983764584</v>
      </c>
    </row>
    <row r="6" spans="1:4">
      <c r="A6" t="s">
        <v>137</v>
      </c>
      <c r="B6" t="s">
        <v>214</v>
      </c>
      <c r="C6" t="s">
        <v>209</v>
      </c>
      <c r="D6"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9"/>
  <dimension ref="A1:U17"/>
  <sheetViews>
    <sheetView zoomScaleNormal="100" workbookViewId="0">
      <pane ySplit="2" topLeftCell="A3" activePane="bottomLeft" state="frozen"/>
      <selection pane="bottomLeft" activeCell="U13" sqref="U13"/>
    </sheetView>
  </sheetViews>
  <sheetFormatPr defaultRowHeight="14.25"/>
  <cols>
    <col min="1" max="1" width="13.86328125" bestFit="1" customWidth="1"/>
    <col min="2" max="2" width="13.73046875" bestFit="1" customWidth="1"/>
    <col min="3" max="3" width="16.86328125" bestFit="1" customWidth="1"/>
    <col min="4" max="4" width="7.73046875" bestFit="1" customWidth="1"/>
    <col min="5" max="5" width="8.59765625" bestFit="1" customWidth="1"/>
    <col min="6" max="6" width="7.86328125" bestFit="1" customWidth="1"/>
    <col min="7" max="7" width="8.73046875" bestFit="1" customWidth="1"/>
    <col min="8" max="8" width="17.265625" bestFit="1" customWidth="1"/>
    <col min="9" max="9" width="12.73046875" bestFit="1" customWidth="1"/>
    <col min="10" max="10" width="8.59765625" bestFit="1" customWidth="1"/>
    <col min="11" max="11" width="8.73046875" bestFit="1" customWidth="1"/>
    <col min="12" max="12" width="2.59765625" bestFit="1" customWidth="1"/>
    <col min="13" max="13" width="5.19921875" bestFit="1" customWidth="1"/>
    <col min="14" max="14" width="15.86328125" bestFit="1" customWidth="1"/>
    <col min="15" max="15" width="5.1328125" bestFit="1" customWidth="1"/>
    <col min="16" max="16" width="29.06640625" bestFit="1" customWidth="1"/>
    <col min="17" max="17" width="9.265625" bestFit="1" customWidth="1"/>
    <col min="18" max="18" width="7.265625" bestFit="1" customWidth="1"/>
    <col min="19" max="19" width="11.59765625" bestFit="1" customWidth="1"/>
    <col min="20" max="20" width="2.1328125" bestFit="1" customWidth="1"/>
    <col min="21" max="21" width="13.86328125" bestFit="1" customWidth="1"/>
    <col min="24" max="24" width="14.3984375" bestFit="1" customWidth="1"/>
    <col min="25" max="25" width="12.73046875" bestFit="1" customWidth="1"/>
    <col min="26" max="26" width="107.73046875" bestFit="1" customWidth="1"/>
  </cols>
  <sheetData>
    <row r="1" spans="1:21">
      <c r="A1" t="s">
        <v>38</v>
      </c>
    </row>
    <row r="2" spans="1:21">
      <c r="A2" s="1" t="s">
        <v>28</v>
      </c>
      <c r="B2" s="1" t="s">
        <v>39</v>
      </c>
      <c r="C2" s="1" t="s">
        <v>29</v>
      </c>
      <c r="D2" s="1" t="s">
        <v>30</v>
      </c>
      <c r="E2" s="1" t="s">
        <v>34</v>
      </c>
      <c r="F2" s="1" t="s">
        <v>35</v>
      </c>
      <c r="G2" s="1" t="s">
        <v>36</v>
      </c>
      <c r="H2" s="1" t="s">
        <v>31</v>
      </c>
      <c r="I2" s="1" t="s">
        <v>32</v>
      </c>
      <c r="J2" s="1" t="s">
        <v>33</v>
      </c>
      <c r="K2" s="1" t="s">
        <v>0</v>
      </c>
      <c r="L2" s="1" t="s">
        <v>20</v>
      </c>
      <c r="M2" s="1" t="s">
        <v>40</v>
      </c>
      <c r="N2" s="1" t="s">
        <v>2</v>
      </c>
      <c r="O2" s="1" t="s">
        <v>1</v>
      </c>
      <c r="P2" s="1" t="s">
        <v>26</v>
      </c>
      <c r="Q2" s="1" t="s">
        <v>120</v>
      </c>
      <c r="R2" s="1" t="s">
        <v>121</v>
      </c>
    </row>
    <row r="3" spans="1:21">
      <c r="A3" t="s">
        <v>22</v>
      </c>
      <c r="C3" s="4" t="s">
        <v>170</v>
      </c>
      <c r="G3" t="s">
        <v>21</v>
      </c>
      <c r="K3" t="s">
        <v>171</v>
      </c>
      <c r="N3" t="s">
        <v>175</v>
      </c>
      <c r="P3" t="s">
        <v>185</v>
      </c>
    </row>
    <row r="4" spans="1:21">
      <c r="A4" t="s">
        <v>57</v>
      </c>
      <c r="C4" s="4" t="s">
        <v>170</v>
      </c>
      <c r="G4" t="s">
        <v>21</v>
      </c>
      <c r="K4" t="s">
        <v>171</v>
      </c>
      <c r="N4" t="s">
        <v>176</v>
      </c>
      <c r="P4" t="s">
        <v>186</v>
      </c>
      <c r="T4" s="7" t="s">
        <v>95</v>
      </c>
      <c r="U4" s="7"/>
    </row>
    <row r="5" spans="1:21">
      <c r="A5" t="s">
        <v>18</v>
      </c>
      <c r="C5" s="4" t="s">
        <v>170</v>
      </c>
      <c r="G5" t="s">
        <v>21</v>
      </c>
      <c r="I5" t="s">
        <v>21</v>
      </c>
      <c r="K5" t="s">
        <v>88</v>
      </c>
      <c r="N5" t="s">
        <v>177</v>
      </c>
      <c r="P5" t="s">
        <v>187</v>
      </c>
      <c r="Q5" t="s">
        <v>96</v>
      </c>
      <c r="T5" s="5" t="s">
        <v>96</v>
      </c>
      <c r="U5" s="5" t="s">
        <v>106</v>
      </c>
    </row>
    <row r="6" spans="1:21">
      <c r="A6" t="s">
        <v>18</v>
      </c>
      <c r="C6" s="4" t="s">
        <v>172</v>
      </c>
      <c r="I6" t="s">
        <v>75</v>
      </c>
      <c r="K6" t="s">
        <v>88</v>
      </c>
      <c r="N6" t="s">
        <v>178</v>
      </c>
      <c r="P6" t="s">
        <v>188</v>
      </c>
      <c r="T6" s="5" t="s">
        <v>104</v>
      </c>
      <c r="U6" s="5" t="s">
        <v>107</v>
      </c>
    </row>
    <row r="7" spans="1:21">
      <c r="A7" t="s">
        <v>43</v>
      </c>
      <c r="C7" s="4" t="s">
        <v>220</v>
      </c>
      <c r="H7" t="s">
        <v>44</v>
      </c>
      <c r="K7" t="s">
        <v>88</v>
      </c>
      <c r="N7" t="s">
        <v>183</v>
      </c>
      <c r="P7" t="s">
        <v>221</v>
      </c>
      <c r="T7" s="5" t="s">
        <v>105</v>
      </c>
      <c r="U7" s="5" t="s">
        <v>108</v>
      </c>
    </row>
    <row r="8" spans="1:21">
      <c r="A8" t="s">
        <v>18</v>
      </c>
      <c r="I8" t="s">
        <v>200</v>
      </c>
      <c r="K8" t="s">
        <v>19</v>
      </c>
      <c r="N8" t="s">
        <v>189</v>
      </c>
      <c r="P8" t="s">
        <v>135</v>
      </c>
      <c r="T8" s="5" t="s">
        <v>103</v>
      </c>
      <c r="U8" s="5" t="s">
        <v>109</v>
      </c>
    </row>
    <row r="9" spans="1:21">
      <c r="A9" t="s">
        <v>18</v>
      </c>
      <c r="C9" s="4"/>
      <c r="I9" t="s">
        <v>69</v>
      </c>
      <c r="K9" t="s">
        <v>19</v>
      </c>
      <c r="N9" t="s">
        <v>173</v>
      </c>
      <c r="P9" t="s">
        <v>190</v>
      </c>
      <c r="T9" s="5"/>
      <c r="U9" s="5"/>
    </row>
    <row r="10" spans="1:21">
      <c r="A10" t="s">
        <v>122</v>
      </c>
      <c r="C10" s="4" t="s">
        <v>170</v>
      </c>
      <c r="K10" t="s">
        <v>123</v>
      </c>
      <c r="N10" t="s">
        <v>79</v>
      </c>
      <c r="Q10" t="s">
        <v>105</v>
      </c>
    </row>
    <row r="11" spans="1:21">
      <c r="A11" t="s">
        <v>18</v>
      </c>
      <c r="C11" t="s">
        <v>191</v>
      </c>
      <c r="H11" t="s">
        <v>44</v>
      </c>
      <c r="K11" t="s">
        <v>88</v>
      </c>
      <c r="N11" t="s">
        <v>179</v>
      </c>
    </row>
    <row r="12" spans="1:21">
      <c r="A12" t="s">
        <v>43</v>
      </c>
      <c r="C12" t="s">
        <v>192</v>
      </c>
      <c r="H12" t="s">
        <v>44</v>
      </c>
      <c r="K12" t="s">
        <v>193</v>
      </c>
      <c r="N12" t="s">
        <v>180</v>
      </c>
    </row>
    <row r="13" spans="1:21">
      <c r="A13" t="s">
        <v>43</v>
      </c>
      <c r="H13" t="s">
        <v>184</v>
      </c>
      <c r="K13" t="s">
        <v>88</v>
      </c>
      <c r="N13" t="s">
        <v>174</v>
      </c>
      <c r="P13" t="s">
        <v>222</v>
      </c>
    </row>
    <row r="14" spans="1:21">
      <c r="A14" s="6" t="s">
        <v>47</v>
      </c>
      <c r="B14" s="6" t="s">
        <v>118</v>
      </c>
      <c r="H14" t="s">
        <v>44</v>
      </c>
      <c r="K14" t="s">
        <v>94</v>
      </c>
      <c r="N14" t="s">
        <v>97</v>
      </c>
      <c r="Q14" t="s">
        <v>181</v>
      </c>
    </row>
    <row r="15" spans="1:21">
      <c r="A15" t="s">
        <v>18</v>
      </c>
      <c r="D15" t="s">
        <v>98</v>
      </c>
      <c r="K15" t="s">
        <v>88</v>
      </c>
      <c r="N15" t="s">
        <v>99</v>
      </c>
      <c r="Q15" t="s">
        <v>182</v>
      </c>
    </row>
    <row r="16" spans="1:21">
      <c r="A16" t="s">
        <v>100</v>
      </c>
      <c r="K16" t="s">
        <v>101</v>
      </c>
      <c r="N16" t="s">
        <v>102</v>
      </c>
      <c r="Q16" t="s">
        <v>103</v>
      </c>
    </row>
    <row r="17" spans="1:17">
      <c r="A17" s="6" t="s">
        <v>119</v>
      </c>
      <c r="B17" s="6" t="s">
        <v>57</v>
      </c>
      <c r="C17" s="4" t="s">
        <v>170</v>
      </c>
      <c r="K17" t="s">
        <v>94</v>
      </c>
      <c r="N17" t="s">
        <v>136</v>
      </c>
      <c r="Q17" t="s">
        <v>96</v>
      </c>
    </row>
  </sheetData>
  <mergeCells count="1">
    <mergeCell ref="T4:U4"/>
  </mergeCell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C1334-C325-4F55-BAFA-410E47A6393B}">
  <dimension ref="C1:K5"/>
  <sheetViews>
    <sheetView zoomScaleNormal="100" workbookViewId="0">
      <selection activeCell="K3" sqref="K3"/>
    </sheetView>
  </sheetViews>
  <sheetFormatPr defaultRowHeight="14.25"/>
  <cols>
    <col min="3" max="3" width="9.265625" bestFit="1" customWidth="1"/>
    <col min="4" max="4" width="11.46484375" bestFit="1" customWidth="1"/>
    <col min="5" max="5" width="10.19921875" bestFit="1" customWidth="1"/>
    <col min="6" max="6" width="6" bestFit="1" customWidth="1"/>
    <col min="7" max="7" width="8.265625" bestFit="1" customWidth="1"/>
    <col min="8" max="8" width="5.73046875" bestFit="1" customWidth="1"/>
    <col min="9" max="9" width="10.265625" bestFit="1" customWidth="1"/>
    <col min="10" max="10" width="10.33203125" bestFit="1" customWidth="1"/>
    <col min="11" max="11" width="5" bestFit="1" customWidth="1"/>
    <col min="13" max="13" width="12.3984375" bestFit="1" customWidth="1"/>
  </cols>
  <sheetData>
    <row r="1" spans="3:11">
      <c r="C1" t="s">
        <v>201</v>
      </c>
    </row>
    <row r="2" spans="3:11">
      <c r="C2" t="s">
        <v>202</v>
      </c>
      <c r="D2" t="s">
        <v>203</v>
      </c>
      <c r="E2" s="6" t="s">
        <v>2</v>
      </c>
      <c r="F2" t="s">
        <v>0</v>
      </c>
      <c r="G2" t="s">
        <v>120</v>
      </c>
      <c r="H2" t="s">
        <v>204</v>
      </c>
      <c r="I2" t="s">
        <v>205</v>
      </c>
      <c r="J2" t="s">
        <v>206</v>
      </c>
      <c r="K2" t="s">
        <v>26</v>
      </c>
    </row>
    <row r="3" spans="3:11">
      <c r="C3" t="s">
        <v>177</v>
      </c>
      <c r="D3" t="s">
        <v>175</v>
      </c>
      <c r="E3" t="s">
        <v>211</v>
      </c>
      <c r="F3" t="s">
        <v>207</v>
      </c>
      <c r="J3" t="s">
        <v>96</v>
      </c>
    </row>
    <row r="4" spans="3:11">
      <c r="C4" t="s">
        <v>189</v>
      </c>
      <c r="D4" t="str">
        <f>C3</f>
        <v>Elec_Prod</v>
      </c>
      <c r="E4" t="s">
        <v>212</v>
      </c>
      <c r="F4" t="s">
        <v>210</v>
      </c>
      <c r="I4" t="s">
        <v>208</v>
      </c>
      <c r="J4" t="s">
        <v>96</v>
      </c>
    </row>
    <row r="5" spans="3:11">
      <c r="C5" t="s">
        <v>177</v>
      </c>
      <c r="D5" t="s">
        <v>183</v>
      </c>
      <c r="E5" t="s">
        <v>213</v>
      </c>
      <c r="F5" t="s">
        <v>214</v>
      </c>
      <c r="J5" t="s">
        <v>96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5F557-A1F9-41EA-A57B-ADDD1C7DD290}">
  <dimension ref="A2:R7"/>
  <sheetViews>
    <sheetView tabSelected="1" zoomScaleNormal="100" workbookViewId="0">
      <selection activeCell="B6" sqref="B6"/>
    </sheetView>
  </sheetViews>
  <sheetFormatPr defaultRowHeight="14.25"/>
  <cols>
    <col min="1" max="1" width="13.86328125" bestFit="1" customWidth="1"/>
    <col min="2" max="2" width="10.1328125" bestFit="1" customWidth="1"/>
    <col min="3" max="3" width="7.6640625" bestFit="1" customWidth="1"/>
    <col min="4" max="4" width="7.59765625" bestFit="1" customWidth="1"/>
    <col min="5" max="5" width="6.86328125" bestFit="1" customWidth="1"/>
    <col min="6" max="6" width="7.6640625" bestFit="1" customWidth="1"/>
    <col min="7" max="7" width="8.53125" bestFit="1" customWidth="1"/>
    <col min="8" max="8" width="7.6640625" bestFit="1" customWidth="1"/>
    <col min="9" max="9" width="7.59765625" bestFit="1" customWidth="1"/>
    <col min="10" max="10" width="4.1328125" bestFit="1" customWidth="1"/>
    <col min="11" max="11" width="2.53125" bestFit="1" customWidth="1"/>
    <col min="12" max="12" width="5.19921875" bestFit="1" customWidth="1"/>
    <col min="13" max="13" width="27.53125" bestFit="1" customWidth="1"/>
    <col min="14" max="14" width="4.3984375" bestFit="1" customWidth="1"/>
    <col min="15" max="15" width="5" bestFit="1" customWidth="1"/>
    <col min="16" max="16" width="8.265625" bestFit="1" customWidth="1"/>
    <col min="17" max="17" width="5.73046875" bestFit="1" customWidth="1"/>
    <col min="18" max="18" width="11" bestFit="1" customWidth="1"/>
  </cols>
  <sheetData>
    <row r="2" spans="1:18">
      <c r="A2" t="s">
        <v>231</v>
      </c>
    </row>
    <row r="3" spans="1:18">
      <c r="A3" t="s">
        <v>28</v>
      </c>
      <c r="B3" t="s">
        <v>29</v>
      </c>
      <c r="C3" t="s">
        <v>30</v>
      </c>
      <c r="D3" t="s">
        <v>34</v>
      </c>
      <c r="E3" t="s">
        <v>35</v>
      </c>
      <c r="F3" t="s">
        <v>36</v>
      </c>
      <c r="G3" t="s">
        <v>31</v>
      </c>
      <c r="H3" t="s">
        <v>32</v>
      </c>
      <c r="I3" t="s">
        <v>33</v>
      </c>
      <c r="J3" t="s">
        <v>0</v>
      </c>
      <c r="K3" t="s">
        <v>20</v>
      </c>
      <c r="L3" t="s">
        <v>40</v>
      </c>
      <c r="M3" t="s">
        <v>2</v>
      </c>
      <c r="N3" t="s">
        <v>1</v>
      </c>
      <c r="O3" t="s">
        <v>26</v>
      </c>
      <c r="P3" t="s">
        <v>120</v>
      </c>
      <c r="Q3" t="s">
        <v>204</v>
      </c>
      <c r="R3" t="s">
        <v>223</v>
      </c>
    </row>
    <row r="4" spans="1:18">
      <c r="A4" t="s">
        <v>43</v>
      </c>
      <c r="B4" s="2" t="s">
        <v>232</v>
      </c>
      <c r="G4" t="s">
        <v>224</v>
      </c>
      <c r="J4" t="s">
        <v>225</v>
      </c>
      <c r="M4" t="s">
        <v>226</v>
      </c>
      <c r="P4" t="s">
        <v>227</v>
      </c>
    </row>
    <row r="5" spans="1:18">
      <c r="A5" t="s">
        <v>18</v>
      </c>
      <c r="B5" s="2" t="s">
        <v>232</v>
      </c>
      <c r="G5" t="str">
        <f>G4</f>
        <v>NRG,DEM</v>
      </c>
      <c r="J5" t="s">
        <v>225</v>
      </c>
      <c r="M5" t="s">
        <v>228</v>
      </c>
      <c r="P5" t="s">
        <v>227</v>
      </c>
    </row>
    <row r="6" spans="1:18">
      <c r="A6" t="s">
        <v>43</v>
      </c>
      <c r="B6" s="2" t="s">
        <v>83</v>
      </c>
      <c r="G6" t="s">
        <v>44</v>
      </c>
      <c r="J6" t="s">
        <v>225</v>
      </c>
      <c r="M6" t="s">
        <v>229</v>
      </c>
      <c r="P6" t="s">
        <v>104</v>
      </c>
    </row>
    <row r="7" spans="1:18">
      <c r="A7" t="s">
        <v>18</v>
      </c>
      <c r="B7" s="2" t="s">
        <v>83</v>
      </c>
      <c r="G7" t="s">
        <v>44</v>
      </c>
      <c r="J7" t="s">
        <v>225</v>
      </c>
      <c r="M7" t="s">
        <v>230</v>
      </c>
      <c r="P7" t="s">
        <v>104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F20"/>
  <sheetViews>
    <sheetView workbookViewId="0">
      <selection activeCell="F4" sqref="F4"/>
    </sheetView>
  </sheetViews>
  <sheetFormatPr defaultRowHeight="14.25"/>
  <cols>
    <col min="1" max="1" width="10.86328125" bestFit="1" customWidth="1"/>
    <col min="2" max="3" width="11.59765625" bestFit="1" customWidth="1"/>
    <col min="6" max="6" width="11" bestFit="1" customWidth="1"/>
  </cols>
  <sheetData>
    <row r="1" spans="1:6">
      <c r="A1" s="1" t="s">
        <v>41</v>
      </c>
    </row>
    <row r="2" spans="1:6">
      <c r="A2" t="s">
        <v>42</v>
      </c>
      <c r="B2" t="s">
        <v>1</v>
      </c>
      <c r="C2" t="s">
        <v>26</v>
      </c>
    </row>
    <row r="3" spans="1:6">
      <c r="A3" t="s">
        <v>76</v>
      </c>
      <c r="B3" t="s">
        <v>25</v>
      </c>
      <c r="C3" t="str">
        <f>B3</f>
        <v>Agriculture</v>
      </c>
      <c r="F3" s="3" t="str">
        <f>A3</f>
        <v>SECAGR</v>
      </c>
    </row>
    <row r="4" spans="1:6">
      <c r="A4" t="s">
        <v>77</v>
      </c>
      <c r="B4" t="s">
        <v>15</v>
      </c>
      <c r="C4" t="str">
        <f t="shared" ref="C4:C20" si="0">B4</f>
        <v>Commercial</v>
      </c>
      <c r="F4" s="3" t="str">
        <f>F3&amp;","&amp;A4</f>
        <v>SECAGR,SECCOM</v>
      </c>
    </row>
    <row r="5" spans="1:6">
      <c r="A5" t="s">
        <v>78</v>
      </c>
      <c r="B5" t="s">
        <v>79</v>
      </c>
      <c r="C5" t="str">
        <f t="shared" si="0"/>
        <v>Power</v>
      </c>
      <c r="F5" s="3" t="str">
        <f>F4&amp;","&amp;A5</f>
        <v>SECAGR,SECCOM,SECELC</v>
      </c>
    </row>
    <row r="6" spans="1:6">
      <c r="A6" t="s">
        <v>80</v>
      </c>
      <c r="B6" t="s">
        <v>6</v>
      </c>
      <c r="C6" t="str">
        <f t="shared" si="0"/>
        <v>Industry</v>
      </c>
      <c r="F6" s="3" t="str">
        <f>F5&amp;","&amp;A6</f>
        <v>SECAGR,SECCOM,SECELC,SECIND</v>
      </c>
    </row>
    <row r="7" spans="1:6">
      <c r="A7" t="s">
        <v>81</v>
      </c>
      <c r="B7" t="s">
        <v>16</v>
      </c>
      <c r="C7" t="str">
        <f t="shared" si="0"/>
        <v>Residential</v>
      </c>
      <c r="F7" s="3" t="str">
        <f>F6&amp;","&amp;A7</f>
        <v>SECAGR,SECCOM,SECELC,SECIND,SECRES</v>
      </c>
    </row>
    <row r="8" spans="1:6">
      <c r="A8" t="s">
        <v>82</v>
      </c>
      <c r="B8" t="s">
        <v>7</v>
      </c>
      <c r="C8" t="str">
        <f t="shared" si="0"/>
        <v>Transport</v>
      </c>
      <c r="F8" s="3" t="str">
        <f>F7&amp;","&amp;A8</f>
        <v>SECAGR,SECCOM,SECELC,SECIND,SECRES,SECTRA</v>
      </c>
    </row>
    <row r="9" spans="1:6">
      <c r="A9" t="s">
        <v>83</v>
      </c>
      <c r="B9" t="s">
        <v>84</v>
      </c>
      <c r="C9" t="str">
        <f t="shared" si="0"/>
        <v>Trade</v>
      </c>
      <c r="F9" s="3" t="str">
        <f>A9</f>
        <v>TRD_ENDO</v>
      </c>
    </row>
    <row r="10" spans="1:6">
      <c r="A10" t="s">
        <v>85</v>
      </c>
      <c r="B10" t="s">
        <v>86</v>
      </c>
      <c r="C10" t="str">
        <f t="shared" si="0"/>
        <v>DumImp</v>
      </c>
      <c r="F10" s="3" t="str">
        <f>A10</f>
        <v>DUMIMP</v>
      </c>
    </row>
    <row r="11" spans="1:6">
      <c r="A11" t="s">
        <v>61</v>
      </c>
      <c r="B11" t="s">
        <v>3</v>
      </c>
      <c r="C11" t="str">
        <f t="shared" si="0"/>
        <v>Bio</v>
      </c>
      <c r="F11" s="3" t="str">
        <f>A11</f>
        <v>ELEBIO</v>
      </c>
    </row>
    <row r="12" spans="1:6">
      <c r="A12" t="s">
        <v>62</v>
      </c>
      <c r="B12" t="s">
        <v>4</v>
      </c>
      <c r="C12" t="str">
        <f t="shared" si="0"/>
        <v>Coal</v>
      </c>
      <c r="F12" s="3" t="str">
        <f t="shared" ref="F12:F19" si="1">F11&amp;","&amp;A12</f>
        <v>ELEBIO,ELECOA</v>
      </c>
    </row>
    <row r="13" spans="1:6">
      <c r="A13" t="s">
        <v>87</v>
      </c>
      <c r="B13" t="s">
        <v>70</v>
      </c>
      <c r="C13" t="str">
        <f t="shared" si="0"/>
        <v>Storage</v>
      </c>
      <c r="F13" s="3" t="str">
        <f t="shared" si="1"/>
        <v>ELEBIO,ELECOA,ELEELC</v>
      </c>
    </row>
    <row r="14" spans="1:6">
      <c r="A14" t="s">
        <v>63</v>
      </c>
      <c r="B14" t="s">
        <v>5</v>
      </c>
      <c r="C14" t="str">
        <f t="shared" si="0"/>
        <v>Gas</v>
      </c>
      <c r="F14" s="3" t="str">
        <f t="shared" si="1"/>
        <v>ELEBIO,ELECOA,ELEELC,ELEGAS</v>
      </c>
    </row>
    <row r="15" spans="1:6">
      <c r="A15" t="s">
        <v>49</v>
      </c>
      <c r="B15" t="s">
        <v>8</v>
      </c>
      <c r="C15" t="str">
        <f t="shared" si="0"/>
        <v>Hydro</v>
      </c>
      <c r="F15" s="3" t="str">
        <f t="shared" si="1"/>
        <v>ELEBIO,ELECOA,ELEELC,ELEGAS,ELEHYD</v>
      </c>
    </row>
    <row r="16" spans="1:6">
      <c r="A16" t="s">
        <v>50</v>
      </c>
      <c r="B16" t="s">
        <v>9</v>
      </c>
      <c r="C16" t="str">
        <f t="shared" si="0"/>
        <v>Nuclear</v>
      </c>
      <c r="F16" s="3" t="str">
        <f t="shared" si="1"/>
        <v>ELEBIO,ELECOA,ELEELC,ELEGAS,ELEHYD,ELENUC</v>
      </c>
    </row>
    <row r="17" spans="1:6">
      <c r="A17" t="s">
        <v>58</v>
      </c>
      <c r="B17" t="s">
        <v>10</v>
      </c>
      <c r="C17" t="str">
        <f t="shared" si="0"/>
        <v>Oil</v>
      </c>
      <c r="F17" s="3" t="str">
        <f t="shared" si="1"/>
        <v>ELEBIO,ELECOA,ELEELC,ELEGAS,ELEHYD,ELENUC,ELEOIL</v>
      </c>
    </row>
    <row r="18" spans="1:6">
      <c r="A18" t="s">
        <v>51</v>
      </c>
      <c r="B18" t="s">
        <v>11</v>
      </c>
      <c r="C18" t="str">
        <f t="shared" si="0"/>
        <v>Solar</v>
      </c>
      <c r="F18" s="3" t="str">
        <f t="shared" si="1"/>
        <v>ELEBIO,ELECOA,ELEELC,ELEGAS,ELEHYD,ELENUC,ELEOIL,ELESOL</v>
      </c>
    </row>
    <row r="19" spans="1:6">
      <c r="A19" t="s">
        <v>48</v>
      </c>
      <c r="B19" t="s">
        <v>12</v>
      </c>
      <c r="C19" t="str">
        <f t="shared" si="0"/>
        <v>Wind</v>
      </c>
      <c r="F19" s="3" t="str">
        <f t="shared" si="1"/>
        <v>ELEBIO,ELECOA,ELEELC,ELEGAS,ELEHYD,ELENUC,ELEOIL,ELESOL,ELEWIN</v>
      </c>
    </row>
    <row r="20" spans="1:6">
      <c r="A20" t="s">
        <v>139</v>
      </c>
      <c r="B20" t="s">
        <v>139</v>
      </c>
      <c r="C20" t="str">
        <f t="shared" si="0"/>
        <v>V2G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766D8-7F73-4A5A-98A5-9C85D527817F}">
  <dimension ref="A1:F7"/>
  <sheetViews>
    <sheetView workbookViewId="0">
      <selection activeCell="A3" sqref="A3:B7"/>
    </sheetView>
  </sheetViews>
  <sheetFormatPr defaultRowHeight="14.25"/>
  <cols>
    <col min="1" max="1" width="11" bestFit="1" customWidth="1"/>
  </cols>
  <sheetData>
    <row r="1" spans="1:6">
      <c r="A1" s="1" t="s">
        <v>153</v>
      </c>
    </row>
    <row r="2" spans="1:6">
      <c r="A2" t="s">
        <v>154</v>
      </c>
      <c r="B2" t="s">
        <v>1</v>
      </c>
      <c r="C2" t="s">
        <v>26</v>
      </c>
    </row>
    <row r="3" spans="1:6">
      <c r="A3" t="s">
        <v>89</v>
      </c>
      <c r="B3" t="s">
        <v>114</v>
      </c>
      <c r="C3" t="str">
        <f>B3</f>
        <v>Elec</v>
      </c>
      <c r="F3" s="3" t="str">
        <f>A3</f>
        <v>NRG_ELC</v>
      </c>
    </row>
    <row r="4" spans="1:6">
      <c r="A4" t="s">
        <v>90</v>
      </c>
      <c r="B4" t="s">
        <v>5</v>
      </c>
      <c r="C4" t="str">
        <f t="shared" ref="C4:C7" si="0">B4</f>
        <v>Gas</v>
      </c>
      <c r="F4" s="3" t="str">
        <f>F3&amp;","&amp;A4</f>
        <v>NRG_ELC,NRG_GAS</v>
      </c>
    </row>
    <row r="5" spans="1:6">
      <c r="A5" t="s">
        <v>91</v>
      </c>
      <c r="B5" t="s">
        <v>10</v>
      </c>
      <c r="C5" t="str">
        <f t="shared" si="0"/>
        <v>Oil</v>
      </c>
      <c r="F5" s="3" t="str">
        <f>F4&amp;","&amp;A5</f>
        <v>NRG_ELC,NRG_GAS,NRG_OIL</v>
      </c>
    </row>
    <row r="6" spans="1:6">
      <c r="A6" t="s">
        <v>92</v>
      </c>
      <c r="B6" t="s">
        <v>115</v>
      </c>
      <c r="C6" t="str">
        <f t="shared" si="0"/>
        <v>Rnw</v>
      </c>
      <c r="F6" s="3" t="str">
        <f t="shared" ref="F6:F7" si="1">F5&amp;","&amp;A6</f>
        <v>NRG_ELC,NRG_GAS,NRG_OIL,NRG_RNW</v>
      </c>
    </row>
    <row r="7" spans="1:6">
      <c r="A7" t="s">
        <v>93</v>
      </c>
      <c r="B7" t="s">
        <v>116</v>
      </c>
      <c r="C7" t="str">
        <f t="shared" si="0"/>
        <v>Solid</v>
      </c>
      <c r="F7" s="3" t="str">
        <f t="shared" si="1"/>
        <v>NRG_ELC,NRG_GAS,NRG_OIL,NRG_RNW,NRG_SOLID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/>
  <dimension ref="A1:C2"/>
  <sheetViews>
    <sheetView workbookViewId="0">
      <pane ySplit="2" topLeftCell="A3" activePane="bottomLeft" state="frozen"/>
      <selection pane="bottomLeft" activeCell="A3" sqref="A3"/>
    </sheetView>
  </sheetViews>
  <sheetFormatPr defaultRowHeight="14.25"/>
  <cols>
    <col min="1" max="1" width="13.59765625" bestFit="1" customWidth="1"/>
    <col min="2" max="2" width="14.1328125" bestFit="1" customWidth="1"/>
    <col min="3" max="3" width="36.3984375" bestFit="1" customWidth="1"/>
    <col min="6" max="6" width="11" bestFit="1" customWidth="1"/>
  </cols>
  <sheetData>
    <row r="1" spans="1:3">
      <c r="A1" s="1" t="s">
        <v>45</v>
      </c>
    </row>
    <row r="2" spans="1:3">
      <c r="A2" t="s">
        <v>46</v>
      </c>
      <c r="B2" t="s">
        <v>1</v>
      </c>
      <c r="C2" t="s">
        <v>26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57E82-8232-40A9-A839-CC5F79005B92}">
  <sheetPr codeName="Sheet3"/>
  <dimension ref="A1:C10"/>
  <sheetViews>
    <sheetView workbookViewId="0">
      <selection activeCell="B3" sqref="B3"/>
    </sheetView>
  </sheetViews>
  <sheetFormatPr defaultRowHeight="14.25"/>
  <cols>
    <col min="1" max="1" width="11.59765625" bestFit="1" customWidth="1"/>
    <col min="2" max="2" width="28.86328125" bestFit="1" customWidth="1"/>
    <col min="3" max="3" width="11.59765625" bestFit="1" customWidth="1"/>
  </cols>
  <sheetData>
    <row r="1" spans="1:3">
      <c r="A1" t="s">
        <v>110</v>
      </c>
    </row>
    <row r="2" spans="1:3">
      <c r="A2" t="s">
        <v>111</v>
      </c>
      <c r="B2" t="s">
        <v>112</v>
      </c>
      <c r="C2" t="s">
        <v>113</v>
      </c>
    </row>
    <row r="3" spans="1:3">
      <c r="A3" t="s">
        <v>124</v>
      </c>
      <c r="B3" t="s">
        <v>125</v>
      </c>
      <c r="C3" t="s">
        <v>126</v>
      </c>
    </row>
    <row r="4" spans="1:3">
      <c r="A4" t="s">
        <v>124</v>
      </c>
      <c r="B4" t="s">
        <v>127</v>
      </c>
      <c r="C4" t="s">
        <v>128</v>
      </c>
    </row>
    <row r="5" spans="1:3">
      <c r="A5" t="s">
        <v>124</v>
      </c>
      <c r="B5" t="s">
        <v>129</v>
      </c>
      <c r="C5" t="s">
        <v>130</v>
      </c>
    </row>
    <row r="6" spans="1:3">
      <c r="A6" t="s">
        <v>124</v>
      </c>
      <c r="B6" t="s">
        <v>131</v>
      </c>
      <c r="C6" t="s">
        <v>132</v>
      </c>
    </row>
    <row r="7" spans="1:3">
      <c r="A7" t="s">
        <v>124</v>
      </c>
      <c r="B7" t="s">
        <v>133</v>
      </c>
      <c r="C7" t="s">
        <v>134</v>
      </c>
    </row>
    <row r="8" spans="1:3">
      <c r="A8" t="s">
        <v>124</v>
      </c>
      <c r="B8" t="s">
        <v>135</v>
      </c>
      <c r="C8" t="s">
        <v>134</v>
      </c>
    </row>
    <row r="9" spans="1:3">
      <c r="A9" t="s">
        <v>124</v>
      </c>
      <c r="B9" t="s">
        <v>140</v>
      </c>
      <c r="C9" t="s">
        <v>79</v>
      </c>
    </row>
    <row r="10" spans="1:3">
      <c r="A10" t="s">
        <v>124</v>
      </c>
      <c r="B10" t="s">
        <v>136</v>
      </c>
      <c r="C10" t="str">
        <f>B10</f>
        <v>LCOE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DB714-E6AA-4E3E-B77B-62B65BA0E218}">
  <dimension ref="A1:G22"/>
  <sheetViews>
    <sheetView workbookViewId="0">
      <selection activeCell="A22" sqref="A22"/>
    </sheetView>
  </sheetViews>
  <sheetFormatPr defaultRowHeight="14.25"/>
  <cols>
    <col min="1" max="1" width="13.73046875" bestFit="1" customWidth="1"/>
    <col min="2" max="2" width="6" bestFit="1" customWidth="1"/>
    <col min="3" max="3" width="11.59765625" bestFit="1" customWidth="1"/>
    <col min="4" max="4" width="10.59765625" bestFit="1" customWidth="1"/>
  </cols>
  <sheetData>
    <row r="1" spans="1:7">
      <c r="A1" t="s">
        <v>147</v>
      </c>
    </row>
    <row r="2" spans="1:7">
      <c r="A2" t="s">
        <v>111</v>
      </c>
      <c r="B2" t="s">
        <v>112</v>
      </c>
      <c r="C2" t="s">
        <v>113</v>
      </c>
      <c r="D2" t="s">
        <v>148</v>
      </c>
      <c r="E2" t="s">
        <v>149</v>
      </c>
      <c r="F2" t="s">
        <v>150</v>
      </c>
      <c r="G2" t="s">
        <v>151</v>
      </c>
    </row>
    <row r="3" spans="1:7">
      <c r="A3" t="s">
        <v>117</v>
      </c>
      <c r="C3" t="s">
        <v>25</v>
      </c>
      <c r="E3" t="s">
        <v>194</v>
      </c>
    </row>
    <row r="4" spans="1:7">
      <c r="A4" t="s">
        <v>117</v>
      </c>
      <c r="C4" t="s">
        <v>16</v>
      </c>
      <c r="E4" t="s">
        <v>195</v>
      </c>
    </row>
    <row r="5" spans="1:7">
      <c r="A5" t="s">
        <v>117</v>
      </c>
      <c r="C5" t="s">
        <v>7</v>
      </c>
      <c r="E5" t="s">
        <v>196</v>
      </c>
    </row>
    <row r="6" spans="1:7">
      <c r="A6" t="s">
        <v>117</v>
      </c>
      <c r="C6" t="s">
        <v>15</v>
      </c>
      <c r="E6" t="s">
        <v>197</v>
      </c>
    </row>
    <row r="7" spans="1:7">
      <c r="A7" t="s">
        <v>117</v>
      </c>
      <c r="C7" t="s">
        <v>6</v>
      </c>
      <c r="E7" t="s">
        <v>198</v>
      </c>
    </row>
    <row r="8" spans="1:7">
      <c r="A8" t="s">
        <v>117</v>
      </c>
      <c r="C8" t="s">
        <v>79</v>
      </c>
      <c r="E8" t="s">
        <v>199</v>
      </c>
    </row>
    <row r="9" spans="1:7">
      <c r="A9" t="s">
        <v>117</v>
      </c>
      <c r="C9" t="s">
        <v>84</v>
      </c>
      <c r="D9" t="s">
        <v>83</v>
      </c>
    </row>
    <row r="10" spans="1:7">
      <c r="A10" t="s">
        <v>117</v>
      </c>
      <c r="C10" t="s">
        <v>86</v>
      </c>
      <c r="D10" t="s">
        <v>85</v>
      </c>
    </row>
    <row r="11" spans="1:7">
      <c r="A11" t="s">
        <v>152</v>
      </c>
      <c r="C11" t="s">
        <v>3</v>
      </c>
      <c r="D11" t="s">
        <v>61</v>
      </c>
    </row>
    <row r="12" spans="1:7">
      <c r="A12" t="s">
        <v>152</v>
      </c>
      <c r="C12" t="s">
        <v>4</v>
      </c>
      <c r="D12" t="s">
        <v>62</v>
      </c>
    </row>
    <row r="13" spans="1:7">
      <c r="A13" t="s">
        <v>152</v>
      </c>
      <c r="C13" t="s">
        <v>70</v>
      </c>
      <c r="D13" t="s">
        <v>87</v>
      </c>
    </row>
    <row r="14" spans="1:7">
      <c r="A14" t="s">
        <v>152</v>
      </c>
      <c r="C14" t="s">
        <v>5</v>
      </c>
      <c r="D14" t="s">
        <v>63</v>
      </c>
    </row>
    <row r="15" spans="1:7">
      <c r="A15" t="s">
        <v>152</v>
      </c>
      <c r="C15" t="s">
        <v>8</v>
      </c>
      <c r="D15" t="s">
        <v>49</v>
      </c>
    </row>
    <row r="16" spans="1:7">
      <c r="A16" t="s">
        <v>152</v>
      </c>
      <c r="C16" t="s">
        <v>9</v>
      </c>
      <c r="D16" t="s">
        <v>50</v>
      </c>
    </row>
    <row r="17" spans="1:7">
      <c r="A17" t="s">
        <v>152</v>
      </c>
      <c r="C17" t="s">
        <v>10</v>
      </c>
      <c r="D17" t="s">
        <v>58</v>
      </c>
    </row>
    <row r="18" spans="1:7">
      <c r="A18" t="s">
        <v>152</v>
      </c>
      <c r="C18" t="s">
        <v>11</v>
      </c>
      <c r="D18" t="s">
        <v>51</v>
      </c>
    </row>
    <row r="19" spans="1:7">
      <c r="A19" t="s">
        <v>152</v>
      </c>
      <c r="C19" t="s">
        <v>12</v>
      </c>
      <c r="D19" t="s">
        <v>48</v>
      </c>
    </row>
    <row r="20" spans="1:7">
      <c r="A20" t="s">
        <v>152</v>
      </c>
      <c r="C20" t="s">
        <v>139</v>
      </c>
      <c r="D20" t="s">
        <v>139</v>
      </c>
    </row>
    <row r="21" spans="1:7">
      <c r="A21" t="s">
        <v>215</v>
      </c>
      <c r="B21" t="s">
        <v>216</v>
      </c>
      <c r="C21" t="s">
        <v>217</v>
      </c>
    </row>
    <row r="22" spans="1:7">
      <c r="A22" t="s">
        <v>215</v>
      </c>
      <c r="C22" t="s">
        <v>218</v>
      </c>
      <c r="G22" t="s">
        <v>219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CBE7B7DF-CF6B-46C6-A28F-6AA404EDE044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ScenMap</vt:lpstr>
      <vt:lpstr>TS_Defs</vt:lpstr>
      <vt:lpstr>TS_ratios</vt:lpstr>
      <vt:lpstr>TS_Defs Sankey</vt:lpstr>
      <vt:lpstr>PSet_MAP coarse</vt:lpstr>
      <vt:lpstr>CSET_MAP</vt:lpstr>
      <vt:lpstr>CName_MAP</vt:lpstr>
      <vt:lpstr>varbl map</vt:lpstr>
      <vt:lpstr>process map</vt:lpstr>
      <vt:lpstr>commodity map</vt:lpstr>
      <vt:lpstr>ATS</vt:lpstr>
      <vt:lpstr>UnitConv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2013-04-26T17:54:26Z</cp:lastPrinted>
  <dcterms:created xsi:type="dcterms:W3CDTF">2011-02-22T06:05:52Z</dcterms:created>
  <dcterms:modified xsi:type="dcterms:W3CDTF">2024-06-19T09:28:03Z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222404122352600</vt:r8>
  </property>
</Properties>
</file>