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OSeMOSYS_EUWest\SuppXLS\"/>
    </mc:Choice>
  </mc:AlternateContent>
  <xr:revisionPtr revIDLastSave="0" documentId="13_ncr:1_{26A44617-0F11-46CF-A4D0-328569510A0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6" sheetId="6" r:id="rId1"/>
    <sheet name="Sheet7" sheetId="7" r:id="rId2"/>
    <sheet name="Sheet8" sheetId="8" r:id="rId3"/>
    <sheet name="Sheet9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6" l="1"/>
  <c r="L15" i="6"/>
  <c r="R10" i="6"/>
  <c r="R9" i="6"/>
  <c r="R8" i="6"/>
  <c r="R7" i="6"/>
  <c r="R6" i="6"/>
  <c r="R5" i="6"/>
  <c r="D14" i="6"/>
  <c r="C14" i="6"/>
  <c r="B14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D24" i="6"/>
  <c r="D23" i="6"/>
  <c r="D22" i="6"/>
  <c r="D21" i="6"/>
  <c r="P17" i="6"/>
  <c r="Q10" i="6"/>
  <c r="Q9" i="6"/>
  <c r="Q8" i="6"/>
  <c r="Q7" i="6"/>
  <c r="Q6" i="6"/>
  <c r="Q5" i="6"/>
</calcChain>
</file>

<file path=xl/sharedStrings.xml><?xml version="1.0" encoding="utf-8"?>
<sst xmlns="http://schemas.openxmlformats.org/spreadsheetml/2006/main" count="46" uniqueCount="21">
  <si>
    <t>~TFM_INS</t>
  </si>
  <si>
    <t>CO2 Prices</t>
  </si>
  <si>
    <t>attribute</t>
  </si>
  <si>
    <t>COM_TAXNET</t>
  </si>
  <si>
    <t>year</t>
  </si>
  <si>
    <t>value</t>
  </si>
  <si>
    <t>commodity</t>
  </si>
  <si>
    <t>CO2IND</t>
  </si>
  <si>
    <t>invcost</t>
  </si>
  <si>
    <t>pset_set</t>
  </si>
  <si>
    <t>spv,won,wof</t>
  </si>
  <si>
    <t>year2</t>
  </si>
  <si>
    <t>*1</t>
  </si>
  <si>
    <t>~TFM_UPD</t>
  </si>
  <si>
    <t>G_DRATE</t>
  </si>
  <si>
    <t>CO2price</t>
  </si>
  <si>
    <t>RECost</t>
  </si>
  <si>
    <t>Drate</t>
  </si>
  <si>
    <t>H</t>
  </si>
  <si>
    <t>L</t>
  </si>
  <si>
    <t>~InputCell: 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</si>
</sst>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abSelected="1" workbookViewId="0">
      <selection activeCell="L5" sqref="L5"/>
    </sheetView>
  </sheetViews>
  <sheetFormatPr defaultRowHeight="14.25" x14ac:dyDescent="0.45"/>
  <cols>
    <col min="1" max="1" width="4.73046875" bestFit="1" customWidth="1"/>
    <col min="3" max="5" width="6.73046875" bestFit="1" customWidth="1"/>
    <col min="6" max="7" width="6.19921875" bestFit="1" customWidth="1"/>
    <col min="8" max="8" width="3.73046875" bestFit="1" customWidth="1"/>
    <col min="16" max="16" width="11.796875" bestFit="1" customWidth="1"/>
  </cols>
  <sheetData>
    <row r="1" spans="1:23" x14ac:dyDescent="0.45">
      <c r="B1" t="s">
        <v>1</v>
      </c>
    </row>
    <row r="2" spans="1:23" x14ac:dyDescent="0.45">
      <c r="B2">
        <v>0.05</v>
      </c>
      <c r="C2">
        <v>6.5000000000000002E-2</v>
      </c>
      <c r="D2">
        <v>6.5000000000000002E-2</v>
      </c>
      <c r="E2">
        <v>6.5000000000000002E-2</v>
      </c>
      <c r="F2">
        <v>7.0000000000000007E-2</v>
      </c>
      <c r="G2">
        <v>0.08</v>
      </c>
    </row>
    <row r="3" spans="1:23" x14ac:dyDescent="0.45">
      <c r="B3">
        <v>0.02</v>
      </c>
      <c r="C3">
        <v>3.2500000000000001E-2</v>
      </c>
      <c r="D3">
        <v>3.2500000000000001E-2</v>
      </c>
      <c r="E3">
        <v>3.2500000000000001E-2</v>
      </c>
      <c r="F3">
        <v>3.5000000000000003E-2</v>
      </c>
      <c r="G3">
        <v>0.04</v>
      </c>
      <c r="L3" t="s">
        <v>20</v>
      </c>
      <c r="P3" t="s">
        <v>0</v>
      </c>
    </row>
    <row r="4" spans="1:23" x14ac:dyDescent="0.45">
      <c r="B4">
        <v>1</v>
      </c>
      <c r="C4">
        <v>6</v>
      </c>
      <c r="D4">
        <v>2</v>
      </c>
      <c r="E4">
        <v>3</v>
      </c>
      <c r="F4">
        <v>4</v>
      </c>
      <c r="G4">
        <v>5</v>
      </c>
      <c r="L4">
        <v>3</v>
      </c>
      <c r="P4" t="s">
        <v>2</v>
      </c>
      <c r="Q4" t="s">
        <v>4</v>
      </c>
      <c r="R4" t="s">
        <v>5</v>
      </c>
      <c r="S4" t="s">
        <v>6</v>
      </c>
    </row>
    <row r="5" spans="1:23" x14ac:dyDescent="0.45">
      <c r="A5">
        <v>2025</v>
      </c>
      <c r="B5" s="1">
        <v>0</v>
      </c>
      <c r="C5" s="1">
        <v>5.0999999999999996</v>
      </c>
      <c r="D5" s="1">
        <v>10.3</v>
      </c>
      <c r="E5" s="1">
        <v>20.7</v>
      </c>
      <c r="F5" s="1">
        <v>27.6</v>
      </c>
      <c r="G5" s="1">
        <v>43.8</v>
      </c>
      <c r="P5" t="s">
        <v>3</v>
      </c>
      <c r="Q5">
        <f>A5</f>
        <v>2025</v>
      </c>
      <c r="R5" s="1">
        <f ca="1">OFFSET(A5,0,MATCH($B$14,$B$4:$G$4,0))</f>
        <v>0</v>
      </c>
      <c r="S5" t="s">
        <v>7</v>
      </c>
    </row>
    <row r="6" spans="1:23" x14ac:dyDescent="0.45">
      <c r="A6">
        <v>2030</v>
      </c>
      <c r="B6" s="1">
        <v>0</v>
      </c>
      <c r="C6" s="1">
        <v>6.9874419834196848</v>
      </c>
      <c r="D6" s="1">
        <v>14.111892633180934</v>
      </c>
      <c r="E6" s="1">
        <v>28.360793932703427</v>
      </c>
      <c r="F6" s="1">
        <v>38.710427767320006</v>
      </c>
      <c r="G6" s="1">
        <v>64.356569763840014</v>
      </c>
      <c r="P6" t="s">
        <v>3</v>
      </c>
      <c r="Q6">
        <f t="shared" ref="Q6:Q10" si="0">A6</f>
        <v>2030</v>
      </c>
      <c r="R6" s="1">
        <f t="shared" ref="R6:R10" ca="1" si="1">OFFSET(A6,0,MATCH($B$14,$B$4:$G$4,0))</f>
        <v>0</v>
      </c>
      <c r="S6" t="s">
        <v>7</v>
      </c>
    </row>
    <row r="7" spans="1:23" x14ac:dyDescent="0.45">
      <c r="A7">
        <v>2035</v>
      </c>
      <c r="B7" s="1">
        <v>0</v>
      </c>
      <c r="C7" s="1">
        <v>9.5734010728737307</v>
      </c>
      <c r="D7" s="1">
        <v>19.3345158922744</v>
      </c>
      <c r="E7" s="1">
        <v>38.856745531075724</v>
      </c>
      <c r="F7" s="1">
        <v>54.293377461192016</v>
      </c>
      <c r="G7" s="1">
        <v>94.560914880548097</v>
      </c>
      <c r="P7" t="s">
        <v>3</v>
      </c>
      <c r="Q7">
        <f t="shared" si="0"/>
        <v>2035</v>
      </c>
      <c r="R7" s="1">
        <f t="shared" ca="1" si="1"/>
        <v>0</v>
      </c>
      <c r="S7" t="s">
        <v>7</v>
      </c>
    </row>
    <row r="8" spans="1:23" x14ac:dyDescent="0.45">
      <c r="A8">
        <v>2040</v>
      </c>
      <c r="B8" s="1">
        <v>0</v>
      </c>
      <c r="C8" s="1">
        <v>13.116389133473131</v>
      </c>
      <c r="D8" s="1">
        <v>26.489962367602601</v>
      </c>
      <c r="E8" s="1">
        <v>53.23710883586152</v>
      </c>
      <c r="F8" s="1">
        <v>76.14927052374324</v>
      </c>
      <c r="G8" s="1">
        <v>138.94100720188428</v>
      </c>
      <c r="P8" t="s">
        <v>3</v>
      </c>
      <c r="Q8">
        <f t="shared" si="0"/>
        <v>2040</v>
      </c>
      <c r="R8" s="1">
        <f t="shared" ca="1" si="1"/>
        <v>0</v>
      </c>
      <c r="S8" t="s">
        <v>7</v>
      </c>
    </row>
    <row r="9" spans="1:23" x14ac:dyDescent="0.45">
      <c r="A9">
        <v>2045</v>
      </c>
      <c r="B9" s="1">
        <v>0</v>
      </c>
      <c r="C9" s="1">
        <v>17.970589823941157</v>
      </c>
      <c r="D9" s="1">
        <v>36.293544154234105</v>
      </c>
      <c r="E9" s="1">
        <v>72.939452814819973</v>
      </c>
      <c r="F9" s="1">
        <v>106.80329116461859</v>
      </c>
      <c r="G9" s="1">
        <v>204.14992290059962</v>
      </c>
      <c r="P9" t="s">
        <v>3</v>
      </c>
      <c r="Q9">
        <f t="shared" si="0"/>
        <v>2045</v>
      </c>
      <c r="R9" s="1">
        <f t="shared" ca="1" si="1"/>
        <v>0</v>
      </c>
      <c r="S9" t="s">
        <v>7</v>
      </c>
    </row>
    <row r="10" spans="1:23" x14ac:dyDescent="0.45">
      <c r="A10">
        <v>2050</v>
      </c>
      <c r="B10" s="1">
        <v>0</v>
      </c>
      <c r="C10" s="1">
        <v>24.621265451494317</v>
      </c>
      <c r="D10" s="1">
        <v>49.725300813802249</v>
      </c>
      <c r="E10" s="1">
        <v>99.933371538418086</v>
      </c>
      <c r="F10" s="1">
        <v>149.79714086739185</v>
      </c>
      <c r="G10" s="1">
        <v>299.9632135944064</v>
      </c>
      <c r="P10" t="s">
        <v>3</v>
      </c>
      <c r="Q10">
        <f t="shared" si="0"/>
        <v>2050</v>
      </c>
      <c r="R10" s="1">
        <f t="shared" ca="1" si="1"/>
        <v>0</v>
      </c>
      <c r="S10" t="s">
        <v>7</v>
      </c>
    </row>
    <row r="11" spans="1:23" x14ac:dyDescent="0.45">
      <c r="P11" t="s">
        <v>3</v>
      </c>
      <c r="Q11">
        <v>0</v>
      </c>
      <c r="R11" s="1">
        <v>5</v>
      </c>
      <c r="S11" t="s">
        <v>7</v>
      </c>
    </row>
    <row r="13" spans="1:23" x14ac:dyDescent="0.45">
      <c r="B13" s="1">
        <v>2</v>
      </c>
      <c r="C13" s="1">
        <v>3</v>
      </c>
      <c r="D13" s="1">
        <v>4</v>
      </c>
    </row>
    <row r="14" spans="1:23" x14ac:dyDescent="0.45">
      <c r="B14">
        <f>VLOOKUP($L$4,$A$16:$D$80,B$13,FALSE)</f>
        <v>1</v>
      </c>
      <c r="C14" t="str">
        <f>VLOOKUP($L$4,$A$16:$D$80,C$13,FALSE)</f>
        <v>H</v>
      </c>
      <c r="D14">
        <f>VLOOKUP($L$4,$A$16:$D$80,D$13,FALSE)</f>
        <v>0.05</v>
      </c>
    </row>
    <row r="15" spans="1:23" x14ac:dyDescent="0.45">
      <c r="B15" t="s">
        <v>15</v>
      </c>
      <c r="C15" t="s">
        <v>16</v>
      </c>
      <c r="D15" t="s">
        <v>17</v>
      </c>
      <c r="L15" t="str">
        <f>IF(C14="H","~TFM_MIG","DeACT")</f>
        <v>~TFM_MIG</v>
      </c>
    </row>
    <row r="16" spans="1:23" x14ac:dyDescent="0.45">
      <c r="A16">
        <v>1</v>
      </c>
      <c r="B16">
        <v>1</v>
      </c>
      <c r="C16" t="s">
        <v>18</v>
      </c>
      <c r="D16">
        <v>0.1</v>
      </c>
      <c r="L16" t="s">
        <v>2</v>
      </c>
      <c r="M16" t="s">
        <v>9</v>
      </c>
      <c r="N16" t="s">
        <v>4</v>
      </c>
      <c r="O16" t="s">
        <v>5</v>
      </c>
      <c r="P16" t="s">
        <v>11</v>
      </c>
      <c r="W16">
        <v>2025</v>
      </c>
    </row>
    <row r="17" spans="1:23" x14ac:dyDescent="0.45">
      <c r="A17">
        <v>2</v>
      </c>
      <c r="B17">
        <v>1</v>
      </c>
      <c r="C17" t="s">
        <v>18</v>
      </c>
      <c r="D17">
        <v>7.4999999999999997E-2</v>
      </c>
      <c r="L17" t="s">
        <v>8</v>
      </c>
      <c r="M17" t="s">
        <v>10</v>
      </c>
      <c r="N17">
        <v>2024</v>
      </c>
      <c r="O17" t="s">
        <v>12</v>
      </c>
      <c r="P17" t="str">
        <f>_xlfn.TEXTJOIN(",",TRUE,W16:W41)</f>
        <v>2025,2026,2027,2028,2029,2030,2031,2032,2033,2034,2035,2036,2037,2038,2039,2040,2041,2042,2043,2044,2045,2046,2047,2048,2049,2050</v>
      </c>
      <c r="W17">
        <v>2026</v>
      </c>
    </row>
    <row r="18" spans="1:23" x14ac:dyDescent="0.45">
      <c r="A18">
        <v>3</v>
      </c>
      <c r="B18">
        <v>1</v>
      </c>
      <c r="C18" t="s">
        <v>18</v>
      </c>
      <c r="D18">
        <v>0.05</v>
      </c>
      <c r="W18">
        <v>2027</v>
      </c>
    </row>
    <row r="19" spans="1:23" x14ac:dyDescent="0.45">
      <c r="A19">
        <v>4</v>
      </c>
      <c r="B19">
        <v>1</v>
      </c>
      <c r="C19" t="s">
        <v>18</v>
      </c>
      <c r="D19">
        <v>0.02</v>
      </c>
      <c r="W19">
        <v>2028</v>
      </c>
    </row>
    <row r="20" spans="1:23" x14ac:dyDescent="0.45">
      <c r="A20">
        <v>5</v>
      </c>
      <c r="B20">
        <v>1</v>
      </c>
      <c r="C20" t="s">
        <v>18</v>
      </c>
      <c r="D20">
        <v>0.01</v>
      </c>
      <c r="L20" t="s">
        <v>13</v>
      </c>
      <c r="W20">
        <v>2029</v>
      </c>
    </row>
    <row r="21" spans="1:23" x14ac:dyDescent="0.45">
      <c r="A21">
        <v>6</v>
      </c>
      <c r="B21">
        <v>1</v>
      </c>
      <c r="C21" t="s">
        <v>19</v>
      </c>
      <c r="D21">
        <f>D16</f>
        <v>0.1</v>
      </c>
      <c r="L21" t="s">
        <v>2</v>
      </c>
      <c r="M21" t="s">
        <v>5</v>
      </c>
      <c r="W21">
        <v>2030</v>
      </c>
    </row>
    <row r="22" spans="1:23" x14ac:dyDescent="0.45">
      <c r="A22">
        <v>7</v>
      </c>
      <c r="B22">
        <v>1</v>
      </c>
      <c r="C22" t="s">
        <v>19</v>
      </c>
      <c r="D22">
        <f t="shared" ref="D22:D26" si="2">D17</f>
        <v>7.4999999999999997E-2</v>
      </c>
      <c r="L22" t="s">
        <v>14</v>
      </c>
      <c r="M22">
        <f>$D$14</f>
        <v>0.05</v>
      </c>
      <c r="W22">
        <v>2031</v>
      </c>
    </row>
    <row r="23" spans="1:23" x14ac:dyDescent="0.45">
      <c r="A23">
        <v>8</v>
      </c>
      <c r="B23">
        <v>1</v>
      </c>
      <c r="C23" t="s">
        <v>19</v>
      </c>
      <c r="D23">
        <f t="shared" si="2"/>
        <v>0.05</v>
      </c>
      <c r="W23">
        <v>2032</v>
      </c>
    </row>
    <row r="24" spans="1:23" x14ac:dyDescent="0.45">
      <c r="A24">
        <v>9</v>
      </c>
      <c r="B24">
        <v>1</v>
      </c>
      <c r="C24" t="s">
        <v>19</v>
      </c>
      <c r="D24">
        <f t="shared" si="2"/>
        <v>0.02</v>
      </c>
      <c r="W24">
        <v>2033</v>
      </c>
    </row>
    <row r="25" spans="1:23" x14ac:dyDescent="0.45">
      <c r="A25">
        <v>10</v>
      </c>
      <c r="B25">
        <v>1</v>
      </c>
      <c r="C25" t="s">
        <v>19</v>
      </c>
      <c r="D25">
        <f t="shared" si="2"/>
        <v>0.01</v>
      </c>
      <c r="W25">
        <v>2034</v>
      </c>
    </row>
    <row r="26" spans="1:23" x14ac:dyDescent="0.45">
      <c r="A26">
        <v>11</v>
      </c>
      <c r="B26">
        <v>5</v>
      </c>
      <c r="C26" t="str">
        <f>C16</f>
        <v>H</v>
      </c>
      <c r="D26">
        <f t="shared" ref="D26:D35" si="3">D16</f>
        <v>0.1</v>
      </c>
      <c r="W26">
        <v>2035</v>
      </c>
    </row>
    <row r="27" spans="1:23" x14ac:dyDescent="0.45">
      <c r="A27">
        <v>12</v>
      </c>
      <c r="B27">
        <v>5</v>
      </c>
      <c r="C27" t="str">
        <f t="shared" ref="C27:D27" si="4">C17</f>
        <v>H</v>
      </c>
      <c r="D27">
        <f t="shared" si="3"/>
        <v>7.4999999999999997E-2</v>
      </c>
      <c r="W27">
        <v>2036</v>
      </c>
    </row>
    <row r="28" spans="1:23" x14ac:dyDescent="0.45">
      <c r="A28">
        <v>13</v>
      </c>
      <c r="B28">
        <v>5</v>
      </c>
      <c r="C28" t="str">
        <f t="shared" ref="C28:D28" si="5">C18</f>
        <v>H</v>
      </c>
      <c r="D28">
        <f t="shared" si="3"/>
        <v>0.05</v>
      </c>
      <c r="W28">
        <v>2037</v>
      </c>
    </row>
    <row r="29" spans="1:23" x14ac:dyDescent="0.45">
      <c r="A29">
        <v>14</v>
      </c>
      <c r="B29">
        <v>5</v>
      </c>
      <c r="C29" t="str">
        <f t="shared" ref="C29:D29" si="6">C19</f>
        <v>H</v>
      </c>
      <c r="D29">
        <f t="shared" si="3"/>
        <v>0.02</v>
      </c>
      <c r="W29">
        <v>2038</v>
      </c>
    </row>
    <row r="30" spans="1:23" x14ac:dyDescent="0.45">
      <c r="A30">
        <v>15</v>
      </c>
      <c r="B30">
        <v>5</v>
      </c>
      <c r="C30" t="str">
        <f t="shared" ref="C30:D30" si="7">C20</f>
        <v>H</v>
      </c>
      <c r="D30">
        <f t="shared" si="3"/>
        <v>0.01</v>
      </c>
      <c r="W30">
        <v>2039</v>
      </c>
    </row>
    <row r="31" spans="1:23" x14ac:dyDescent="0.45">
      <c r="A31">
        <v>16</v>
      </c>
      <c r="B31">
        <v>5</v>
      </c>
      <c r="C31" t="str">
        <f t="shared" ref="C31:D31" si="8">C21</f>
        <v>L</v>
      </c>
      <c r="D31">
        <f t="shared" si="3"/>
        <v>0.1</v>
      </c>
      <c r="W31">
        <v>2040</v>
      </c>
    </row>
    <row r="32" spans="1:23" x14ac:dyDescent="0.45">
      <c r="A32">
        <v>17</v>
      </c>
      <c r="B32">
        <v>5</v>
      </c>
      <c r="C32" t="str">
        <f t="shared" ref="C32:D32" si="9">C22</f>
        <v>L</v>
      </c>
      <c r="D32">
        <f t="shared" si="3"/>
        <v>7.4999999999999997E-2</v>
      </c>
      <c r="W32">
        <v>2041</v>
      </c>
    </row>
    <row r="33" spans="1:23" x14ac:dyDescent="0.45">
      <c r="A33">
        <v>18</v>
      </c>
      <c r="B33">
        <v>5</v>
      </c>
      <c r="C33" t="str">
        <f t="shared" ref="C33:D33" si="10">C23</f>
        <v>L</v>
      </c>
      <c r="D33">
        <f t="shared" si="3"/>
        <v>0.05</v>
      </c>
      <c r="W33">
        <v>2042</v>
      </c>
    </row>
    <row r="34" spans="1:23" x14ac:dyDescent="0.45">
      <c r="A34">
        <v>19</v>
      </c>
      <c r="B34">
        <v>5</v>
      </c>
      <c r="C34" t="str">
        <f t="shared" ref="C34:D34" si="11">C24</f>
        <v>L</v>
      </c>
      <c r="D34">
        <f t="shared" si="3"/>
        <v>0.02</v>
      </c>
      <c r="W34">
        <v>2043</v>
      </c>
    </row>
    <row r="35" spans="1:23" x14ac:dyDescent="0.45">
      <c r="A35">
        <v>20</v>
      </c>
      <c r="B35">
        <v>5</v>
      </c>
      <c r="C35" t="str">
        <f t="shared" ref="C35:D35" si="12">C25</f>
        <v>L</v>
      </c>
      <c r="D35">
        <f t="shared" si="3"/>
        <v>0.01</v>
      </c>
      <c r="W35">
        <v>2044</v>
      </c>
    </row>
    <row r="36" spans="1:23" x14ac:dyDescent="0.45">
      <c r="W36">
        <v>2045</v>
      </c>
    </row>
    <row r="37" spans="1:23" x14ac:dyDescent="0.45">
      <c r="W37">
        <v>2046</v>
      </c>
    </row>
    <row r="38" spans="1:23" x14ac:dyDescent="0.45">
      <c r="W38">
        <v>2047</v>
      </c>
    </row>
    <row r="39" spans="1:23" x14ac:dyDescent="0.45">
      <c r="W39">
        <v>2048</v>
      </c>
    </row>
    <row r="40" spans="1:23" x14ac:dyDescent="0.45">
      <c r="W40">
        <v>2049</v>
      </c>
    </row>
    <row r="41" spans="1:23" x14ac:dyDescent="0.45">
      <c r="W41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2009-05-27T15:40:55Z</dcterms:created>
  <dcterms:modified xsi:type="dcterms:W3CDTF">2025-03-25T12:16:34Z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