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India\"/>
    </mc:Choice>
  </mc:AlternateContent>
  <xr:revisionPtr revIDLastSave="0" documentId="13_ncr:1_{34CE04CB-82A4-4D5D-B963-7E7209EE5FA3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varbl map" sheetId="64" r:id="rId3"/>
    <sheet name="process map" sheetId="65" r:id="rId4"/>
    <sheet name="commodity map" sheetId="67" r:id="rId5"/>
    <sheet name="ATS" sheetId="63" r:id="rId6"/>
    <sheet name="UnitConv" sheetId="59" r:id="rId7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65" l="1"/>
  <c r="B30" i="65"/>
  <c r="B29" i="65"/>
  <c r="B35" i="65"/>
  <c r="B34" i="65"/>
  <c r="B33" i="65"/>
  <c r="B32" i="65"/>
  <c r="B31" i="65"/>
  <c r="C13" i="67"/>
  <c r="C14" i="67"/>
  <c r="C15" i="67"/>
  <c r="C16" i="67"/>
  <c r="C17" i="67"/>
  <c r="C18" i="67"/>
  <c r="C19" i="67"/>
  <c r="C20" i="67"/>
  <c r="C21" i="67"/>
  <c r="C22" i="67"/>
  <c r="C23" i="67"/>
  <c r="C24" i="67"/>
  <c r="C4" i="67"/>
  <c r="C5" i="67"/>
  <c r="C6" i="67"/>
  <c r="C7" i="67"/>
  <c r="C8" i="67"/>
  <c r="C9" i="67"/>
  <c r="C10" i="67"/>
  <c r="C11" i="67"/>
  <c r="C12" i="67"/>
  <c r="C3" i="67"/>
  <c r="C21" i="65"/>
  <c r="C22" i="65"/>
  <c r="C23" i="65"/>
  <c r="C24" i="65"/>
  <c r="C25" i="65"/>
  <c r="C26" i="65"/>
  <c r="C27" i="65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<sst xmlns="http://schemas.openxmlformats.org/spreadsheetml/2006/main" count="230" uniqueCount="140">
  <si>
    <t>Unit</t>
  </si>
  <si>
    <t>Desc</t>
  </si>
  <si>
    <t>Name</t>
  </si>
  <si>
    <t>Bio</t>
  </si>
  <si>
    <t>Gas</t>
  </si>
  <si>
    <t>Oil</t>
  </si>
  <si>
    <t>Nuc</t>
  </si>
  <si>
    <t>Varbl</t>
  </si>
  <si>
    <t>N</t>
  </si>
  <si>
    <t>VAR_FOUT</t>
  </si>
  <si>
    <t>TS</t>
  </si>
  <si>
    <t>VAR_CAP</t>
  </si>
  <si>
    <t>GW</t>
  </si>
  <si>
    <t>Scen</t>
  </si>
  <si>
    <t>Renewable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</si>
  <si>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</si>
  <si>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</si>
  <si>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</si>
  <si>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</si>
  <si>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</si>
  <si>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</si>
  <si>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</si>
  <si>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</si>
  <si>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</si>
  <si>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</si>
  <si>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</si>
  <si>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</si>
  <si>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</si>
  <si>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</si>
  <si>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</si>
  <si>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</si>
  <si>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</si>
  <si>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</si>
  <si>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</si>
  <si>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</si>
  <si>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</si>
  <si>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</si>
  <si>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</si>
  <si>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</si>
  <si>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</si>
  <si>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</si>
  <si>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</si>
  <si>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</si>
  <si>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</si>
  <si>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</si>
  <si>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</si>
  <si>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</si>
  <si>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</si>
  <si>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</si>
  <si>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</si>
  <si>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</si>
  <si>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</si>
  <si>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</si>
  <si>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</si>
  <si>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</si>
  <si>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</si>
  <si>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</si>
  <si>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</si>
  <si>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Demo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</si>
  <si>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</si>
  <si>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</si>
  <si>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</si>
  <si>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</si>
  <si>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</si>
  <si>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</si>
  <si>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</si>
  <si>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</si>
  <si>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</si>
  <si>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</si>
  <si>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</si>
  <si>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</si>
  <si>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</si>
  <si>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</si>
  <si>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</si>
  <si>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</si>
  <si>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</si>
  <si>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</si>
  <si>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</si>
  <si>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</si>
  <si>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</si>
  <si>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</si>
  <si>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Mining</t>
  </si>
  <si>
    <t>Transmission</t>
  </si>
  <si>
    <t>Bck</t>
  </si>
  <si>
    <t>Ccg</t>
  </si>
  <si>
    <t>Ccs</t>
  </si>
  <si>
    <t>Coa</t>
  </si>
  <si>
    <t>Cog</t>
  </si>
  <si>
    <t>Csp</t>
  </si>
  <si>
    <t>Geo</t>
  </si>
  <si>
    <t>Het</t>
  </si>
  <si>
    <t>Hyd</t>
  </si>
  <si>
    <t>Ocg</t>
  </si>
  <si>
    <t>Oth</t>
  </si>
  <si>
    <t>Pet</t>
  </si>
  <si>
    <t>Spv</t>
  </si>
  <si>
    <t>Trn</t>
  </si>
  <si>
    <t>Urn</t>
  </si>
  <si>
    <t>Was</t>
  </si>
  <si>
    <t>Wav</t>
  </si>
  <si>
    <t>Wof</t>
  </si>
  <si>
    <t>Won</t>
  </si>
  <si>
    <t>Cal</t>
  </si>
  <si>
    <t>Elc - HV</t>
  </si>
  <si>
    <t>Elc - LV</t>
  </si>
  <si>
    <t>T01</t>
  </si>
  <si>
    <t>T02</t>
  </si>
  <si>
    <t>T03</t>
  </si>
  <si>
    <t>fuel</t>
  </si>
  <si>
    <t>International</t>
  </si>
  <si>
    <t>region_p</t>
  </si>
  <si>
    <t>India</t>
  </si>
  <si>
    <t>Bhutan</t>
  </si>
  <si>
    <t>EA</t>
  </si>
  <si>
    <t>SO</t>
  </si>
  <si>
    <t>WE</t>
  </si>
  <si>
    <t>NE</t>
  </si>
  <si>
    <t>NO</t>
  </si>
  <si>
    <t>subregion_p</t>
  </si>
  <si>
    <t>Eastern</t>
  </si>
  <si>
    <t>NorthEast</t>
  </si>
  <si>
    <t>North</t>
  </si>
  <si>
    <t>South</t>
  </si>
  <si>
    <t>Western</t>
  </si>
  <si>
    <t>INT</t>
  </si>
  <si>
    <t>IND</t>
  </si>
  <si>
    <t>BTN</t>
  </si>
  <si>
    <t>ELC*</t>
  </si>
  <si>
    <t>p,c</t>
  </si>
  <si>
    <t>Elec Production</t>
  </si>
  <si>
    <t>PWR*</t>
  </si>
  <si>
    <t>Elec Capacity</t>
  </si>
  <si>
    <t>Elec New Capacity</t>
  </si>
  <si>
    <t>-ELC*</t>
  </si>
  <si>
    <t>Elec Fuels</t>
  </si>
  <si>
    <t>MIN*,RNW*</t>
  </si>
  <si>
    <t>Primary Energy</t>
  </si>
  <si>
    <t>CO2*</t>
  </si>
  <si>
    <t>mt CO2</t>
  </si>
  <si>
    <t>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</si>
</sst>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15" fillId="2" borderId="0" xfId="0" applyFont="1" applyFill="1"/>
    <xf numFmtId="0" fontId="0" fillId="0" borderId="0" xfId="0" quotePrefix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64</v>
      </c>
      <c r="I1" t="s">
        <v>37</v>
      </c>
      <c r="K1" t="s">
        <v>38</v>
      </c>
      <c r="L1" t="s">
        <v>41</v>
      </c>
      <c r="M1" t="s">
        <v>8</v>
      </c>
      <c r="N1" t="s">
        <v>42</v>
      </c>
    </row>
    <row r="2" spans="1:15">
      <c r="I2" t="s">
        <v>63</v>
      </c>
      <c r="K2" t="s">
        <v>39</v>
      </c>
      <c r="L2" t="s">
        <v>40</v>
      </c>
      <c r="M2" t="s">
        <v>6</v>
      </c>
      <c r="N2" t="s">
        <v>43</v>
      </c>
    </row>
    <row r="4" spans="1:15">
      <c r="A4" t="s">
        <v>67</v>
      </c>
      <c r="H4" t="s">
        <v>68</v>
      </c>
    </row>
    <row r="5" spans="1:15">
      <c r="A5" t="s">
        <v>16</v>
      </c>
      <c r="B5" t="s">
        <v>26</v>
      </c>
      <c r="C5" t="s">
        <v>2</v>
      </c>
      <c r="D5" t="s">
        <v>1</v>
      </c>
      <c r="E5" t="s">
        <v>15</v>
      </c>
      <c r="H5" t="s">
        <v>13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65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66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60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8"/>
  <sheetViews>
    <sheetView tabSelected="1" zoomScaleNormal="100" workbookViewId="0">
      <pane ySplit="2" topLeftCell="A3" activePane="bottomLeft" state="frozen"/>
      <selection pane="bottomLeft" activeCell="A8" sqref="A8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27</v>
      </c>
    </row>
    <row r="2" spans="1:18">
      <c r="A2" s="1" t="s">
        <v>17</v>
      </c>
      <c r="B2" s="1" t="s">
        <v>28</v>
      </c>
      <c r="C2" s="1" t="s">
        <v>18</v>
      </c>
      <c r="D2" s="1" t="s">
        <v>19</v>
      </c>
      <c r="E2" s="1" t="s">
        <v>23</v>
      </c>
      <c r="F2" s="1" t="s">
        <v>24</v>
      </c>
      <c r="G2" s="1" t="s">
        <v>25</v>
      </c>
      <c r="H2" s="1" t="s">
        <v>20</v>
      </c>
      <c r="I2" s="1" t="s">
        <v>21</v>
      </c>
      <c r="J2" s="1" t="s">
        <v>22</v>
      </c>
      <c r="K2" s="1" t="s">
        <v>0</v>
      </c>
      <c r="L2" s="1" t="s">
        <v>10</v>
      </c>
      <c r="M2" s="1" t="s">
        <v>29</v>
      </c>
      <c r="N2" s="1" t="s">
        <v>2</v>
      </c>
      <c r="O2" s="1" t="s">
        <v>1</v>
      </c>
      <c r="P2" s="1" t="s">
        <v>15</v>
      </c>
      <c r="Q2" s="1" t="s">
        <v>56</v>
      </c>
      <c r="R2" s="1" t="s">
        <v>57</v>
      </c>
    </row>
    <row r="3" spans="1:18">
      <c r="A3" t="s">
        <v>9</v>
      </c>
      <c r="I3" t="s">
        <v>127</v>
      </c>
      <c r="K3" t="s">
        <v>49</v>
      </c>
      <c r="N3" t="s">
        <v>129</v>
      </c>
      <c r="Q3" t="s">
        <v>128</v>
      </c>
    </row>
    <row r="4" spans="1:18">
      <c r="A4" t="s">
        <v>11</v>
      </c>
      <c r="D4" t="s">
        <v>130</v>
      </c>
      <c r="K4" t="s">
        <v>12</v>
      </c>
      <c r="N4" t="s">
        <v>131</v>
      </c>
      <c r="Q4" t="s">
        <v>50</v>
      </c>
    </row>
    <row r="5" spans="1:18">
      <c r="A5" t="s">
        <v>36</v>
      </c>
      <c r="D5" t="s">
        <v>130</v>
      </c>
      <c r="K5" t="s">
        <v>12</v>
      </c>
      <c r="N5" t="s">
        <v>132</v>
      </c>
      <c r="Q5" t="s">
        <v>50</v>
      </c>
    </row>
    <row r="6" spans="1:18">
      <c r="A6" t="s">
        <v>30</v>
      </c>
      <c r="D6" t="s">
        <v>130</v>
      </c>
      <c r="I6" s="2" t="s">
        <v>133</v>
      </c>
      <c r="K6" t="s">
        <v>49</v>
      </c>
      <c r="N6" t="s">
        <v>134</v>
      </c>
      <c r="Q6" t="s">
        <v>128</v>
      </c>
    </row>
    <row r="7" spans="1:18">
      <c r="A7" t="s">
        <v>9</v>
      </c>
      <c r="D7" t="s">
        <v>135</v>
      </c>
      <c r="K7" t="s">
        <v>49</v>
      </c>
      <c r="N7" t="s">
        <v>136</v>
      </c>
      <c r="Q7" t="s">
        <v>128</v>
      </c>
    </row>
    <row r="8" spans="1:18">
      <c r="A8" t="s">
        <v>9</v>
      </c>
      <c r="I8" t="s">
        <v>137</v>
      </c>
      <c r="K8" t="s">
        <v>138</v>
      </c>
      <c r="N8" t="s">
        <v>139</v>
      </c>
      <c r="Q8" t="s">
        <v>128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51</v>
      </c>
    </row>
    <row r="2" spans="1:3">
      <c r="A2" t="s">
        <v>52</v>
      </c>
      <c r="B2" t="s">
        <v>53</v>
      </c>
      <c r="C2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J35"/>
  <sheetViews>
    <sheetView workbookViewId="0">
      <selection activeCell="H25" sqref="H25"/>
    </sheetView>
  </sheetViews>
  <sheetFormatPr defaultRowHeight="14.25"/>
  <cols>
    <col min="1" max="1" width="13.73046875" bestFit="1" customWidth="1"/>
    <col min="2" max="2" width="19.73046875" bestFit="1" customWidth="1"/>
    <col min="3" max="4" width="10.9296875" bestFit="1" customWidth="1"/>
  </cols>
  <sheetData>
    <row r="1" spans="1:7">
      <c r="A1" t="s">
        <v>69</v>
      </c>
    </row>
    <row r="2" spans="1:7">
      <c r="A2" t="s">
        <v>52</v>
      </c>
      <c r="B2" t="s">
        <v>53</v>
      </c>
      <c r="C2" t="s">
        <v>54</v>
      </c>
      <c r="D2" t="s">
        <v>70</v>
      </c>
      <c r="E2" t="s">
        <v>71</v>
      </c>
      <c r="F2" t="s">
        <v>72</v>
      </c>
      <c r="G2" t="s">
        <v>73</v>
      </c>
    </row>
    <row r="3" spans="1:7">
      <c r="A3" t="s">
        <v>55</v>
      </c>
      <c r="C3" t="str">
        <f>D3</f>
        <v>Mining</v>
      </c>
      <c r="D3" t="s">
        <v>81</v>
      </c>
    </row>
    <row r="4" spans="1:7">
      <c r="A4" t="s">
        <v>55</v>
      </c>
      <c r="C4" t="str">
        <f t="shared" ref="C4:C27" si="0">D4</f>
        <v>Power</v>
      </c>
      <c r="D4" t="s">
        <v>48</v>
      </c>
    </row>
    <row r="5" spans="1:7">
      <c r="A5" t="s">
        <v>55</v>
      </c>
      <c r="C5" t="str">
        <f t="shared" si="0"/>
        <v>Renewable</v>
      </c>
      <c r="D5" t="s">
        <v>14</v>
      </c>
    </row>
    <row r="6" spans="1:7">
      <c r="A6" t="s">
        <v>55</v>
      </c>
      <c r="C6" t="str">
        <f t="shared" si="0"/>
        <v>Transmission</v>
      </c>
      <c r="D6" t="s">
        <v>82</v>
      </c>
    </row>
    <row r="7" spans="1:7">
      <c r="A7" t="s">
        <v>74</v>
      </c>
      <c r="C7" t="str">
        <f t="shared" si="0"/>
        <v>Bck</v>
      </c>
      <c r="D7" t="s">
        <v>83</v>
      </c>
    </row>
    <row r="8" spans="1:7">
      <c r="A8" t="s">
        <v>74</v>
      </c>
      <c r="C8" t="str">
        <f t="shared" si="0"/>
        <v>Bio</v>
      </c>
      <c r="D8" t="s">
        <v>3</v>
      </c>
    </row>
    <row r="9" spans="1:7">
      <c r="A9" t="s">
        <v>74</v>
      </c>
      <c r="C9" t="str">
        <f t="shared" si="0"/>
        <v>Ccg</v>
      </c>
      <c r="D9" t="s">
        <v>84</v>
      </c>
    </row>
    <row r="10" spans="1:7">
      <c r="A10" t="s">
        <v>74</v>
      </c>
      <c r="C10" t="str">
        <f t="shared" si="0"/>
        <v>Ccs</v>
      </c>
      <c r="D10" t="s">
        <v>85</v>
      </c>
    </row>
    <row r="11" spans="1:7">
      <c r="A11" t="s">
        <v>74</v>
      </c>
      <c r="C11" t="str">
        <f t="shared" si="0"/>
        <v>Coa</v>
      </c>
      <c r="D11" t="s">
        <v>86</v>
      </c>
    </row>
    <row r="12" spans="1:7">
      <c r="A12" t="s">
        <v>74</v>
      </c>
      <c r="C12" t="str">
        <f t="shared" si="0"/>
        <v>Cog</v>
      </c>
      <c r="D12" t="s">
        <v>87</v>
      </c>
    </row>
    <row r="13" spans="1:7">
      <c r="A13" t="s">
        <v>74</v>
      </c>
      <c r="C13" t="str">
        <f t="shared" si="0"/>
        <v>Csp</v>
      </c>
      <c r="D13" t="s">
        <v>88</v>
      </c>
    </row>
    <row r="14" spans="1:7">
      <c r="A14" t="s">
        <v>74</v>
      </c>
      <c r="C14" t="str">
        <f t="shared" si="0"/>
        <v>Geo</v>
      </c>
      <c r="D14" t="s">
        <v>89</v>
      </c>
    </row>
    <row r="15" spans="1:7">
      <c r="A15" t="s">
        <v>74</v>
      </c>
      <c r="C15" t="str">
        <f t="shared" si="0"/>
        <v>Het</v>
      </c>
      <c r="D15" t="s">
        <v>90</v>
      </c>
    </row>
    <row r="16" spans="1:7">
      <c r="A16" t="s">
        <v>74</v>
      </c>
      <c r="C16" t="str">
        <f t="shared" si="0"/>
        <v>Hyd</v>
      </c>
      <c r="D16" t="s">
        <v>91</v>
      </c>
    </row>
    <row r="17" spans="1:10">
      <c r="A17" t="s">
        <v>74</v>
      </c>
      <c r="C17" t="str">
        <f t="shared" si="0"/>
        <v>Ocg</v>
      </c>
      <c r="D17" t="s">
        <v>92</v>
      </c>
    </row>
    <row r="18" spans="1:10">
      <c r="A18" t="s">
        <v>74</v>
      </c>
      <c r="C18" t="str">
        <f t="shared" si="0"/>
        <v>Oil</v>
      </c>
      <c r="D18" t="s">
        <v>5</v>
      </c>
    </row>
    <row r="19" spans="1:10">
      <c r="A19" t="s">
        <v>74</v>
      </c>
      <c r="C19" t="str">
        <f t="shared" si="0"/>
        <v>Oth</v>
      </c>
      <c r="D19" t="s">
        <v>93</v>
      </c>
    </row>
    <row r="20" spans="1:10">
      <c r="A20" t="s">
        <v>74</v>
      </c>
      <c r="C20" t="str">
        <f t="shared" si="0"/>
        <v>Pet</v>
      </c>
      <c r="D20" t="s">
        <v>94</v>
      </c>
    </row>
    <row r="21" spans="1:10">
      <c r="A21" t="s">
        <v>74</v>
      </c>
      <c r="C21" t="str">
        <f>D21</f>
        <v>Spv</v>
      </c>
      <c r="D21" t="s">
        <v>95</v>
      </c>
    </row>
    <row r="22" spans="1:10">
      <c r="A22" t="s">
        <v>74</v>
      </c>
      <c r="C22" t="str">
        <f t="shared" si="0"/>
        <v>Trn</v>
      </c>
      <c r="D22" t="s">
        <v>96</v>
      </c>
    </row>
    <row r="23" spans="1:10">
      <c r="A23" t="s">
        <v>74</v>
      </c>
      <c r="C23" t="str">
        <f t="shared" si="0"/>
        <v>Urn</v>
      </c>
      <c r="D23" t="s">
        <v>97</v>
      </c>
    </row>
    <row r="24" spans="1:10">
      <c r="A24" t="s">
        <v>74</v>
      </c>
      <c r="C24" t="str">
        <f t="shared" si="0"/>
        <v>Was</v>
      </c>
      <c r="D24" t="s">
        <v>98</v>
      </c>
    </row>
    <row r="25" spans="1:10">
      <c r="A25" t="s">
        <v>74</v>
      </c>
      <c r="C25" t="str">
        <f t="shared" si="0"/>
        <v>Wav</v>
      </c>
      <c r="D25" t="s">
        <v>99</v>
      </c>
    </row>
    <row r="26" spans="1:10">
      <c r="A26" t="s">
        <v>74</v>
      </c>
      <c r="C26" t="str">
        <f t="shared" si="0"/>
        <v>Wof</v>
      </c>
      <c r="D26" t="s">
        <v>100</v>
      </c>
    </row>
    <row r="27" spans="1:10">
      <c r="A27" t="s">
        <v>74</v>
      </c>
      <c r="C27" t="str">
        <f t="shared" si="0"/>
        <v>Won</v>
      </c>
      <c r="D27" t="s">
        <v>101</v>
      </c>
    </row>
    <row r="28" spans="1:10">
      <c r="A28" t="s">
        <v>110</v>
      </c>
      <c r="B28" t="str">
        <f>"*"&amp;$J28&amp;",*"&amp;$J28&amp;"??,*"&amp;$J28&amp;"??0?"</f>
        <v>*INT,*INT??,*INT??0?</v>
      </c>
      <c r="C28" t="s">
        <v>109</v>
      </c>
      <c r="J28" t="s">
        <v>124</v>
      </c>
    </row>
    <row r="29" spans="1:10">
      <c r="A29" t="s">
        <v>110</v>
      </c>
      <c r="B29" t="str">
        <f>"*"&amp;$J29&amp;",*"&amp;$J29&amp;"??,*"&amp;$J29&amp;"??0?"</f>
        <v>*IND,*IND??,*IND??0?</v>
      </c>
      <c r="C29" t="s">
        <v>111</v>
      </c>
      <c r="J29" t="s">
        <v>125</v>
      </c>
    </row>
    <row r="30" spans="1:10">
      <c r="A30" t="s">
        <v>110</v>
      </c>
      <c r="B30" t="str">
        <f>"*"&amp;$J30&amp;",*"&amp;$J30&amp;"??,*"&amp;$J30&amp;"??0?"</f>
        <v>*BTN,*BTN??,*BTN??0?</v>
      </c>
      <c r="C30" t="s">
        <v>112</v>
      </c>
      <c r="J30" t="s">
        <v>126</v>
      </c>
    </row>
    <row r="31" spans="1:10">
      <c r="A31" t="s">
        <v>118</v>
      </c>
      <c r="B31" t="str">
        <f>"*"&amp;J31&amp;",*"&amp;J31&amp;"??"</f>
        <v>*EA,*EA??</v>
      </c>
      <c r="C31" t="s">
        <v>119</v>
      </c>
      <c r="J31" t="s">
        <v>113</v>
      </c>
    </row>
    <row r="32" spans="1:10">
      <c r="A32" t="s">
        <v>118</v>
      </c>
      <c r="B32" t="str">
        <f t="shared" ref="B32:B35" si="1">"*"&amp;J32&amp;",*"&amp;J32&amp;"??"</f>
        <v>*NE,*NE??</v>
      </c>
      <c r="C32" t="s">
        <v>120</v>
      </c>
      <c r="J32" t="s">
        <v>116</v>
      </c>
    </row>
    <row r="33" spans="1:10">
      <c r="A33" t="s">
        <v>118</v>
      </c>
      <c r="B33" t="str">
        <f t="shared" si="1"/>
        <v>*NO,*NO??</v>
      </c>
      <c r="C33" t="s">
        <v>121</v>
      </c>
      <c r="J33" t="s">
        <v>117</v>
      </c>
    </row>
    <row r="34" spans="1:10">
      <c r="A34" t="s">
        <v>118</v>
      </c>
      <c r="B34" t="str">
        <f t="shared" si="1"/>
        <v>*SO,*SO??</v>
      </c>
      <c r="C34" t="s">
        <v>122</v>
      </c>
      <c r="J34" t="s">
        <v>114</v>
      </c>
    </row>
    <row r="35" spans="1:10">
      <c r="A35" t="s">
        <v>118</v>
      </c>
      <c r="B35" t="str">
        <f t="shared" si="1"/>
        <v>*WE,*WE??</v>
      </c>
      <c r="C35" t="s">
        <v>123</v>
      </c>
      <c r="J35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15" sqref="C15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9.46484375" bestFit="1" customWidth="1"/>
    <col min="4" max="4" width="7.1328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75</v>
      </c>
    </row>
    <row r="2" spans="1:8">
      <c r="A2" t="s">
        <v>52</v>
      </c>
      <c r="B2" t="s">
        <v>53</v>
      </c>
      <c r="C2" t="s">
        <v>54</v>
      </c>
      <c r="D2" t="s">
        <v>76</v>
      </c>
      <c r="E2" t="s">
        <v>77</v>
      </c>
      <c r="F2" t="s">
        <v>79</v>
      </c>
      <c r="G2" t="s">
        <v>78</v>
      </c>
      <c r="H2" t="s">
        <v>80</v>
      </c>
    </row>
    <row r="3" spans="1:8">
      <c r="A3" t="s">
        <v>108</v>
      </c>
      <c r="C3" t="str">
        <f>D3</f>
        <v>Bio</v>
      </c>
      <c r="D3" t="s">
        <v>3</v>
      </c>
    </row>
    <row r="4" spans="1:8">
      <c r="A4" t="s">
        <v>108</v>
      </c>
      <c r="C4" t="str">
        <f t="shared" ref="C4:C24" si="0">D4</f>
        <v>Cal</v>
      </c>
      <c r="D4" t="s">
        <v>102</v>
      </c>
    </row>
    <row r="5" spans="1:8">
      <c r="A5" t="s">
        <v>108</v>
      </c>
      <c r="C5" t="str">
        <f t="shared" si="0"/>
        <v>Coa</v>
      </c>
      <c r="D5" t="s">
        <v>86</v>
      </c>
    </row>
    <row r="6" spans="1:8">
      <c r="A6" t="s">
        <v>108</v>
      </c>
      <c r="C6" t="str">
        <f t="shared" si="0"/>
        <v>Cog</v>
      </c>
      <c r="D6" t="s">
        <v>87</v>
      </c>
    </row>
    <row r="7" spans="1:8">
      <c r="A7" t="s">
        <v>108</v>
      </c>
      <c r="C7" t="str">
        <f t="shared" si="0"/>
        <v>Csp</v>
      </c>
      <c r="D7" t="s">
        <v>88</v>
      </c>
    </row>
    <row r="8" spans="1:8">
      <c r="A8" t="s">
        <v>108</v>
      </c>
      <c r="C8" t="str">
        <f t="shared" si="0"/>
        <v>Elc - HV</v>
      </c>
      <c r="D8" t="s">
        <v>103</v>
      </c>
    </row>
    <row r="9" spans="1:8">
      <c r="A9" t="s">
        <v>108</v>
      </c>
      <c r="C9" t="str">
        <f t="shared" si="0"/>
        <v>Elc - LV</v>
      </c>
      <c r="D9" t="s">
        <v>104</v>
      </c>
    </row>
    <row r="10" spans="1:8">
      <c r="A10" t="s">
        <v>108</v>
      </c>
      <c r="C10" t="str">
        <f t="shared" si="0"/>
        <v>Gas</v>
      </c>
      <c r="D10" t="s">
        <v>4</v>
      </c>
    </row>
    <row r="11" spans="1:8">
      <c r="A11" t="s">
        <v>108</v>
      </c>
      <c r="B11" s="2"/>
      <c r="C11" t="str">
        <f t="shared" si="0"/>
        <v>Geo</v>
      </c>
      <c r="D11" t="s">
        <v>89</v>
      </c>
    </row>
    <row r="12" spans="1:8">
      <c r="A12" t="s">
        <v>108</v>
      </c>
      <c r="C12" t="str">
        <f t="shared" si="0"/>
        <v>Hyd</v>
      </c>
      <c r="D12" t="s">
        <v>91</v>
      </c>
    </row>
    <row r="13" spans="1:8">
      <c r="A13" t="s">
        <v>108</v>
      </c>
      <c r="C13" t="str">
        <f t="shared" si="0"/>
        <v>Oil</v>
      </c>
      <c r="D13" t="s">
        <v>5</v>
      </c>
    </row>
    <row r="14" spans="1:8">
      <c r="A14" t="s">
        <v>108</v>
      </c>
      <c r="C14" t="str">
        <f t="shared" si="0"/>
        <v>Oth</v>
      </c>
      <c r="D14" t="s">
        <v>93</v>
      </c>
    </row>
    <row r="15" spans="1:8">
      <c r="A15" t="s">
        <v>108</v>
      </c>
      <c r="C15" t="str">
        <f t="shared" si="0"/>
        <v>Pet</v>
      </c>
      <c r="D15" t="s">
        <v>94</v>
      </c>
    </row>
    <row r="16" spans="1:8">
      <c r="A16" t="s">
        <v>108</v>
      </c>
      <c r="C16" t="str">
        <f t="shared" si="0"/>
        <v>Spv</v>
      </c>
      <c r="D16" t="s">
        <v>95</v>
      </c>
    </row>
    <row r="17" spans="1:4">
      <c r="A17" t="s">
        <v>108</v>
      </c>
      <c r="C17" t="str">
        <f t="shared" si="0"/>
        <v>T01</v>
      </c>
      <c r="D17" t="s">
        <v>105</v>
      </c>
    </row>
    <row r="18" spans="1:4">
      <c r="A18" t="s">
        <v>108</v>
      </c>
      <c r="C18" t="str">
        <f t="shared" si="0"/>
        <v>T02</v>
      </c>
      <c r="D18" t="s">
        <v>106</v>
      </c>
    </row>
    <row r="19" spans="1:4">
      <c r="A19" t="s">
        <v>108</v>
      </c>
      <c r="C19" t="str">
        <f t="shared" si="0"/>
        <v>T03</v>
      </c>
      <c r="D19" t="s">
        <v>107</v>
      </c>
    </row>
    <row r="20" spans="1:4">
      <c r="A20" t="s">
        <v>108</v>
      </c>
      <c r="C20" t="str">
        <f t="shared" si="0"/>
        <v>Urn</v>
      </c>
      <c r="D20" t="s">
        <v>97</v>
      </c>
    </row>
    <row r="21" spans="1:4">
      <c r="A21" t="s">
        <v>108</v>
      </c>
      <c r="C21" t="str">
        <f t="shared" si="0"/>
        <v>Was</v>
      </c>
      <c r="D21" t="s">
        <v>98</v>
      </c>
    </row>
    <row r="22" spans="1:4">
      <c r="A22" t="s">
        <v>108</v>
      </c>
      <c r="C22" t="str">
        <f t="shared" si="0"/>
        <v>Wav</v>
      </c>
      <c r="D22" t="s">
        <v>99</v>
      </c>
    </row>
    <row r="23" spans="1:4">
      <c r="A23" t="s">
        <v>108</v>
      </c>
      <c r="C23" t="str">
        <f t="shared" si="0"/>
        <v>Wof</v>
      </c>
      <c r="D23" t="s">
        <v>100</v>
      </c>
    </row>
    <row r="24" spans="1:4">
      <c r="A24" t="s">
        <v>108</v>
      </c>
      <c r="C24" t="str">
        <f t="shared" si="0"/>
        <v>Won</v>
      </c>
      <c r="D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44</v>
      </c>
    </row>
    <row r="2" spans="1:7">
      <c r="A2" t="s">
        <v>32</v>
      </c>
      <c r="B2" t="s">
        <v>13</v>
      </c>
      <c r="C2" t="s">
        <v>45</v>
      </c>
      <c r="D2" t="s">
        <v>7</v>
      </c>
      <c r="E2" t="s">
        <v>0</v>
      </c>
      <c r="F2" t="s">
        <v>46</v>
      </c>
      <c r="G2" t="s">
        <v>47</v>
      </c>
    </row>
    <row r="3" spans="1:7">
      <c r="F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31</v>
      </c>
    </row>
    <row r="2" spans="1:13">
      <c r="A2" t="s">
        <v>32</v>
      </c>
      <c r="B2" s="1" t="s">
        <v>33</v>
      </c>
      <c r="C2" s="1" t="s">
        <v>34</v>
      </c>
      <c r="D2" s="1" t="s">
        <v>35</v>
      </c>
    </row>
    <row r="3" spans="1:13">
      <c r="A3" t="s">
        <v>58</v>
      </c>
      <c r="B3" t="s">
        <v>59</v>
      </c>
      <c r="C3" t="s">
        <v>12</v>
      </c>
      <c r="D3">
        <f>1/31.536</f>
        <v>3.1709791983764585E-2</v>
      </c>
      <c r="K3" t="s">
        <v>17</v>
      </c>
      <c r="L3" t="s">
        <v>61</v>
      </c>
      <c r="M3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ScenMap</vt:lpstr>
      <vt:lpstr>TS_Defs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2025-03-19T08:39:52Z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