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10" yWindow="-120" windowWidth="20730" windowHeight="11760" activeTab="1"/>
  </bookViews>
  <sheets>
    <sheet name="Problem" sheetId="5" r:id="rId1"/>
    <sheet name="Solution" sheetId="6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8" i="5"/>
  <c r="D69"/>
  <c r="D70"/>
  <c r="D71"/>
  <c r="D72"/>
  <c r="D73"/>
  <c r="D74"/>
  <c r="D75"/>
  <c r="D76"/>
  <c r="D77"/>
  <c r="D78"/>
  <c r="D67"/>
  <c r="E117"/>
  <c r="E118"/>
  <c r="E119"/>
  <c r="E120"/>
  <c r="E121"/>
  <c r="E116"/>
  <c r="E116" i="6"/>
  <c r="D68"/>
  <c r="D69"/>
  <c r="D70"/>
  <c r="D71"/>
  <c r="C107" i="5"/>
  <c r="C108"/>
  <c r="C109"/>
  <c r="C110"/>
  <c r="C111"/>
  <c r="C106"/>
  <c r="C101"/>
  <c r="D48" l="1"/>
  <c r="D49"/>
  <c r="D50"/>
  <c r="D51"/>
  <c r="D52"/>
  <c r="D47"/>
  <c r="F38" l="1"/>
  <c r="F39"/>
  <c r="F40"/>
  <c r="F41"/>
  <c r="F42"/>
  <c r="F37"/>
  <c r="E38"/>
  <c r="E39"/>
  <c r="E40"/>
  <c r="E41"/>
  <c r="E42"/>
  <c r="E37"/>
  <c r="D28"/>
  <c r="D29"/>
  <c r="D30"/>
  <c r="D31"/>
  <c r="D32"/>
  <c r="D27"/>
  <c r="D18"/>
  <c r="D19"/>
  <c r="D20"/>
  <c r="D21"/>
  <c r="D22"/>
  <c r="D17"/>
  <c r="G8"/>
  <c r="G9"/>
  <c r="G10"/>
  <c r="G11"/>
  <c r="G12"/>
  <c r="G7"/>
  <c r="F8"/>
  <c r="F9"/>
  <c r="F10"/>
  <c r="F11"/>
  <c r="F12"/>
  <c r="F7"/>
  <c r="E8"/>
  <c r="E9"/>
  <c r="E10"/>
  <c r="E11"/>
  <c r="E12"/>
  <c r="E7"/>
  <c r="D18" i="6" l="1"/>
  <c r="D19"/>
  <c r="D20"/>
  <c r="D21"/>
  <c r="D22"/>
  <c r="D17"/>
  <c r="E121"/>
  <c r="E120"/>
  <c r="E119"/>
  <c r="E118"/>
  <c r="E117"/>
  <c r="C101"/>
  <c r="C67" a="1"/>
  <c r="D52"/>
  <c r="D51"/>
  <c r="D50"/>
  <c r="D49"/>
  <c r="D48"/>
  <c r="D47"/>
  <c r="F42"/>
  <c r="E42"/>
  <c r="F41"/>
  <c r="E41"/>
  <c r="F40"/>
  <c r="E40"/>
  <c r="F39"/>
  <c r="E39"/>
  <c r="F38"/>
  <c r="E38"/>
  <c r="F37"/>
  <c r="E37"/>
  <c r="D32"/>
  <c r="D31"/>
  <c r="D30"/>
  <c r="D29"/>
  <c r="D28"/>
  <c r="D27"/>
  <c r="F12"/>
  <c r="G12" s="1"/>
  <c r="E12"/>
  <c r="F11"/>
  <c r="G11" s="1"/>
  <c r="E11"/>
  <c r="F10"/>
  <c r="G10" s="1"/>
  <c r="E10"/>
  <c r="F9"/>
  <c r="G9" s="1"/>
  <c r="E9"/>
  <c r="F8"/>
  <c r="G8" s="1"/>
  <c r="E8"/>
  <c r="F7"/>
  <c r="G7" s="1"/>
  <c r="E7"/>
  <c r="C67" l="1"/>
  <c r="D67" s="1"/>
  <c r="C71"/>
  <c r="C70"/>
  <c r="C69"/>
  <c r="C6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<sst xmlns="http://schemas.openxmlformats.org/spreadsheetml/2006/main" count="342" uniqueCount="77">
  <si>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</si>
  <si>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</si>
  <si>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</si>
  <si>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</si>
  <si>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</si>
  <si>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</si>
  <si>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</si>
  <si>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</si>
  <si>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</si>
  <si>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</si>
  <si>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</si>
  <si>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</si>
  <si>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</si>
  <si>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</si>
  <si>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</si>
  <si>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</si>
  <si>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</si>
  <si>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</si>
  <si>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</si>
  <si>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</si>
  <si>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</si>
  <si>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</si>
  <si>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</si>
  <si>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</si>
  <si>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</si>
  <si>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</si>
  <si>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</si>
  <si>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</si>
  <si>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</si>
  <si>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</si>
  <si>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</si>
  <si>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</si>
  <si>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</si>
  <si>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</si>
  <si>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</si>
  <si>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</si>
  <si>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</si>
  <si>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</si>
  <si>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</si>
  <si>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</si>
  <si>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</si>
  <si>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</si>
  <si>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</si>
  <si>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</si>
  <si>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</si>
  <si>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</si>
  <si>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</si>
  <si>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</si>
  <si>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</si>
  <si>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</si>
  <si>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</si>
  <si>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</si>
  <si>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</si>
  <si>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</si>
  <si>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</si>
  <si>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</si>
  <si>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</si>
  <si>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</si>
  <si>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</si>
  <si>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</si>
  <si>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</si>
  <si>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</si>
  <si>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</si>
  <si>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</si>
  <si>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</si>
  <si>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</si>
  <si>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>Mary</t>
  </si>
  <si>
    <t>Elizabeth</t>
  </si>
  <si>
    <t>Smith</t>
  </si>
  <si>
    <t>James</t>
  </si>
  <si>
    <t>Yvone</t>
  </si>
  <si>
    <t>Jackson</t>
  </si>
  <si>
    <t>Harper</t>
  </si>
  <si>
    <t>Van</t>
  </si>
  <si>
    <t>Basten</t>
  </si>
  <si>
    <t>Garcia</t>
  </si>
  <si>
    <t>Lopez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</si>
</sst>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m/d/yyyy;@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44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6" fontId="1" fillId="0" borderId="1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164" fontId="1" fillId="0" borderId="1" xfId="2" applyNumberFormat="1" applyFont="1" applyBorder="1" applyAlignment="1">
      <alignment vertical="center"/>
    </xf>
    <xf numFmtId="8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6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=""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=""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=""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=""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=""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=""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=""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=""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=""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=""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=""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21"/>
  <sheetViews>
    <sheetView showGridLines="0" topLeftCell="A58" workbookViewId="0">
      <selection activeCell="A65" sqref="A65"/>
    </sheetView>
  </sheetViews>
  <sheetFormatPr defaultRowHeight="20.100000000000001" customHeight="1"/>
  <cols>
    <col min="1" max="1" width="3.7109375" style="1" customWidth="1"/>
    <col min="2" max="2" width="24.85546875" style="1" bestFit="1" customWidth="1"/>
    <col min="3" max="3" width="16" style="1" customWidth="1"/>
    <col min="4" max="4" width="16.85546875" style="1" bestFit="1" customWidth="1"/>
    <col min="5" max="5" width="13.1406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>
      <c r="B2" s="25" t="s">
        <v>65</v>
      </c>
      <c r="C2" s="25"/>
      <c r="D2" s="25"/>
      <c r="E2" s="25"/>
      <c r="F2" s="25"/>
      <c r="G2" s="25"/>
    </row>
    <row r="3" spans="2:10" ht="20.100000000000001" customHeight="1" thickTop="1"/>
    <row r="4" spans="2:10" ht="20.100000000000001" customHeight="1">
      <c r="B4" s="20" t="s">
        <v>59</v>
      </c>
      <c r="C4" s="21"/>
      <c r="D4" s="21"/>
      <c r="E4" s="21"/>
      <c r="F4" s="21"/>
      <c r="G4" s="22"/>
    </row>
    <row r="6" spans="2:10" ht="20.100000000000001" customHeight="1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>
      <c r="B7" s="3" t="s">
        <v>4</v>
      </c>
      <c r="C7" s="4">
        <v>65</v>
      </c>
      <c r="D7" s="3">
        <v>78</v>
      </c>
      <c r="E7" s="3">
        <f>SUM(C7:D7)</f>
        <v>143</v>
      </c>
      <c r="F7" s="3">
        <f>AVERAGE(C7:D7)</f>
        <v>71.5</v>
      </c>
      <c r="G7" s="3" t="str">
        <f>IF(F7&gt;60,"A","B")</f>
        <v>A</v>
      </c>
    </row>
    <row r="8" spans="2:10" ht="20.100000000000001" customHeight="1">
      <c r="B8" s="3" t="s">
        <v>5</v>
      </c>
      <c r="C8" s="4">
        <v>57</v>
      </c>
      <c r="D8" s="3">
        <v>52</v>
      </c>
      <c r="E8" s="3">
        <f t="shared" ref="E8:E12" si="0">SUM(C8:D8)</f>
        <v>109</v>
      </c>
      <c r="F8" s="3">
        <f t="shared" ref="F8:F12" si="1">AVERAGE(C8:D8)</f>
        <v>54.5</v>
      </c>
      <c r="G8" s="3" t="str">
        <f t="shared" ref="G8:G12" si="2">IF(F8&gt;60,"A","B")</f>
        <v>B</v>
      </c>
      <c r="J8" s="2"/>
    </row>
    <row r="9" spans="2:10" ht="20.100000000000001" customHeight="1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>
      <c r="B13" s="6"/>
      <c r="C13" s="8"/>
      <c r="D13" s="6"/>
      <c r="E13" s="6"/>
      <c r="F13" s="6"/>
      <c r="G13" s="6"/>
      <c r="J13" s="2"/>
    </row>
    <row r="14" spans="2:10" ht="20.100000000000001" customHeight="1">
      <c r="B14" s="26" t="s">
        <v>57</v>
      </c>
      <c r="C14" s="27"/>
      <c r="D14" s="27"/>
      <c r="E14" s="27"/>
      <c r="F14" s="27"/>
      <c r="G14" s="28"/>
      <c r="J14" s="2"/>
    </row>
    <row r="15" spans="2:10" ht="20.100000000000001" customHeight="1">
      <c r="I15" s="17"/>
      <c r="J15" s="2"/>
    </row>
    <row r="16" spans="2:10" ht="20.100000000000001" customHeight="1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>
      <c r="B17" s="3" t="s">
        <v>4</v>
      </c>
      <c r="C17" s="4" t="s">
        <v>15</v>
      </c>
      <c r="D17" s="3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>
      <c r="B18" s="3" t="s">
        <v>5</v>
      </c>
      <c r="C18" s="4" t="s">
        <v>14</v>
      </c>
      <c r="D18" s="3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>
      <c r="B19" s="3" t="s">
        <v>6</v>
      </c>
      <c r="C19" s="4" t="s">
        <v>16</v>
      </c>
      <c r="D19" s="3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>
      <c r="B20" s="3" t="s">
        <v>7</v>
      </c>
      <c r="C20" s="4" t="s">
        <v>17</v>
      </c>
      <c r="D20" s="3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>
      <c r="B21" s="3" t="s">
        <v>8</v>
      </c>
      <c r="C21" s="4" t="s">
        <v>18</v>
      </c>
      <c r="D21" s="3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>
      <c r="B22" s="3" t="s">
        <v>9</v>
      </c>
      <c r="C22" s="4" t="s">
        <v>19</v>
      </c>
      <c r="D22" s="3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>
      <c r="B24" s="20" t="s">
        <v>58</v>
      </c>
      <c r="C24" s="21"/>
      <c r="D24" s="21"/>
      <c r="E24" s="21"/>
      <c r="F24" s="21"/>
      <c r="G24" s="22"/>
    </row>
    <row r="26" spans="2:9" ht="20.100000000000001" customHeight="1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>
      <c r="B27" s="3" t="s">
        <v>4</v>
      </c>
      <c r="C27" s="4" t="s">
        <v>15</v>
      </c>
      <c r="D27" s="3">
        <f>INDEX($F$27:$F$32,MATCH(C27,$C$27:$C$32,0))</f>
        <v>3250</v>
      </c>
      <c r="F27" s="7">
        <v>3250</v>
      </c>
      <c r="G27" s="4" t="s">
        <v>15</v>
      </c>
    </row>
    <row r="28" spans="2:9" ht="20.100000000000001" customHeight="1">
      <c r="B28" s="3" t="s">
        <v>5</v>
      </c>
      <c r="C28" s="4" t="s">
        <v>14</v>
      </c>
      <c r="D28" s="3">
        <f t="shared" ref="D28:D32" si="4">INDEX($F$27:$F$32,MATCH(C28,$C$27:$C$32,0))</f>
        <v>2789</v>
      </c>
      <c r="F28" s="7">
        <v>2789</v>
      </c>
      <c r="G28" s="4" t="s">
        <v>14</v>
      </c>
    </row>
    <row r="29" spans="2:9" ht="20.100000000000001" customHeight="1">
      <c r="B29" s="3" t="s">
        <v>6</v>
      </c>
      <c r="C29" s="4" t="s">
        <v>16</v>
      </c>
      <c r="D29" s="3">
        <f t="shared" si="4"/>
        <v>2984</v>
      </c>
      <c r="F29" s="7">
        <v>2984</v>
      </c>
      <c r="G29" s="4" t="s">
        <v>16</v>
      </c>
    </row>
    <row r="30" spans="2:9" ht="20.100000000000001" customHeight="1">
      <c r="B30" s="3" t="s">
        <v>7</v>
      </c>
      <c r="C30" s="4" t="s">
        <v>17</v>
      </c>
      <c r="D30" s="3">
        <f t="shared" si="4"/>
        <v>3320</v>
      </c>
      <c r="F30" s="7">
        <v>3320</v>
      </c>
      <c r="G30" s="4" t="s">
        <v>17</v>
      </c>
    </row>
    <row r="31" spans="2:9" ht="20.100000000000001" customHeight="1">
      <c r="B31" s="3" t="s">
        <v>8</v>
      </c>
      <c r="C31" s="4" t="s">
        <v>18</v>
      </c>
      <c r="D31" s="3">
        <f t="shared" si="4"/>
        <v>2458</v>
      </c>
      <c r="F31" s="7">
        <v>2458</v>
      </c>
      <c r="G31" s="4" t="s">
        <v>18</v>
      </c>
    </row>
    <row r="32" spans="2:9" ht="20.100000000000001" customHeight="1">
      <c r="B32" s="3" t="s">
        <v>9</v>
      </c>
      <c r="C32" s="4" t="s">
        <v>19</v>
      </c>
      <c r="D32" s="3">
        <f t="shared" si="4"/>
        <v>3300</v>
      </c>
      <c r="F32" s="7">
        <v>3300</v>
      </c>
      <c r="G32" s="4" t="s">
        <v>19</v>
      </c>
    </row>
    <row r="34" spans="2:7" ht="20.100000000000001" customHeight="1">
      <c r="B34" s="24" t="s">
        <v>36</v>
      </c>
      <c r="C34" s="24"/>
      <c r="D34" s="24"/>
      <c r="E34" s="24"/>
      <c r="F34" s="24"/>
      <c r="G34" s="15"/>
    </row>
    <row r="36" spans="2:7" ht="20.100000000000001" customHeight="1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>
      <c r="B37" s="3" t="s">
        <v>4</v>
      </c>
      <c r="C37" s="4">
        <v>55</v>
      </c>
      <c r="D37" s="9">
        <v>0.99</v>
      </c>
      <c r="E37" s="10">
        <f>D37*C37</f>
        <v>54.45</v>
      </c>
      <c r="F37" s="11">
        <f>ROUNDUP(C37*D37,0)</f>
        <v>55</v>
      </c>
    </row>
    <row r="38" spans="2:7" ht="20.100000000000001" customHeight="1">
      <c r="B38" s="3" t="s">
        <v>5</v>
      </c>
      <c r="C38" s="4">
        <v>25</v>
      </c>
      <c r="D38" s="9">
        <v>2.54</v>
      </c>
      <c r="E38" s="10">
        <f t="shared" ref="E38:E42" si="5">D38*C38</f>
        <v>63.5</v>
      </c>
      <c r="F38" s="11">
        <f t="shared" ref="F38:F42" si="6">ROUNDUP(C38*D38,0)</f>
        <v>64</v>
      </c>
    </row>
    <row r="39" spans="2:7" ht="20.100000000000001" customHeight="1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>
      <c r="B44" s="23" t="s">
        <v>28</v>
      </c>
      <c r="C44" s="23"/>
      <c r="D44" s="23"/>
      <c r="E44" s="15"/>
      <c r="F44" s="15"/>
      <c r="G44" s="15"/>
    </row>
    <row r="46" spans="2:7" ht="20.100000000000001" customHeight="1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>
      <c r="B47" s="3" t="s">
        <v>4</v>
      </c>
      <c r="C47" s="4" t="s">
        <v>31</v>
      </c>
      <c r="D47" s="3" t="str">
        <f>CONCATENATE(B47," ",C47)</f>
        <v>John Reese</v>
      </c>
      <c r="F47" s="13"/>
      <c r="G47" s="14"/>
    </row>
    <row r="48" spans="2:7" ht="20.100000000000001" customHeight="1">
      <c r="B48" s="3" t="s">
        <v>5</v>
      </c>
      <c r="C48" s="4" t="s">
        <v>29</v>
      </c>
      <c r="D48" s="3" t="str">
        <f t="shared" ref="D48:D52" si="7">CONCATENATE(B48," ",C48)</f>
        <v>Ross Geller</v>
      </c>
      <c r="F48" s="13"/>
      <c r="G48" s="14"/>
    </row>
    <row r="49" spans="2:7" ht="20.100000000000001" customHeight="1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>
      <c r="B54" s="24" t="s">
        <v>27</v>
      </c>
      <c r="C54" s="24"/>
      <c r="D54" s="24"/>
      <c r="E54" s="15"/>
      <c r="F54" s="15"/>
      <c r="G54" s="15"/>
    </row>
    <row r="56" spans="2:7" ht="20.100000000000001" customHeight="1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>
      <c r="B64" s="23" t="s">
        <v>56</v>
      </c>
      <c r="C64" s="23"/>
      <c r="D64" s="23"/>
    </row>
    <row r="66" spans="2:5" ht="20.100000000000001" customHeight="1">
      <c r="B66" s="5" t="s">
        <v>0</v>
      </c>
      <c r="C66" s="5" t="s">
        <v>38</v>
      </c>
      <c r="D66" s="5" t="s">
        <v>37</v>
      </c>
    </row>
    <row r="67" spans="2:5" ht="20.100000000000001" customHeight="1">
      <c r="B67" s="3" t="s">
        <v>4</v>
      </c>
      <c r="C67" s="4"/>
      <c r="D67" s="3">
        <f>COUNTA(B67:B78)</f>
        <v>12</v>
      </c>
    </row>
    <row r="68" spans="2:5" ht="20.100000000000001" customHeight="1">
      <c r="B68" s="3" t="s">
        <v>6</v>
      </c>
      <c r="C68" s="4"/>
      <c r="D68" s="3">
        <f t="shared" ref="D68:D78" si="8">COUNTA(B68:B79)</f>
        <v>11</v>
      </c>
    </row>
    <row r="69" spans="2:5" ht="20.100000000000001" customHeight="1">
      <c r="B69" s="3" t="s">
        <v>6</v>
      </c>
      <c r="C69" s="4"/>
      <c r="D69" s="3">
        <f t="shared" si="8"/>
        <v>11</v>
      </c>
    </row>
    <row r="70" spans="2:5" ht="20.100000000000001" customHeight="1">
      <c r="B70" s="3" t="s">
        <v>4</v>
      </c>
      <c r="C70" s="4"/>
      <c r="D70" s="3">
        <f t="shared" si="8"/>
        <v>10</v>
      </c>
    </row>
    <row r="71" spans="2:5" ht="20.100000000000001" customHeight="1">
      <c r="B71" s="3" t="s">
        <v>8</v>
      </c>
      <c r="C71" s="4"/>
      <c r="D71" s="3">
        <f t="shared" si="8"/>
        <v>10</v>
      </c>
    </row>
    <row r="72" spans="2:5" ht="20.100000000000001" customHeight="1">
      <c r="B72" s="3" t="s">
        <v>40</v>
      </c>
      <c r="C72" s="4"/>
      <c r="D72" s="3">
        <f t="shared" si="8"/>
        <v>10</v>
      </c>
    </row>
    <row r="73" spans="2:5" ht="20.100000000000001" customHeight="1">
      <c r="B73" s="3" t="s">
        <v>39</v>
      </c>
      <c r="C73" s="3"/>
      <c r="D73" s="3">
        <f t="shared" si="8"/>
        <v>10</v>
      </c>
    </row>
    <row r="74" spans="2:5" ht="20.100000000000001" customHeight="1">
      <c r="B74" s="3" t="s">
        <v>40</v>
      </c>
      <c r="C74" s="3"/>
      <c r="D74" s="3">
        <f t="shared" si="8"/>
        <v>10</v>
      </c>
    </row>
    <row r="75" spans="2:5" ht="20.100000000000001" customHeight="1">
      <c r="B75" s="3" t="s">
        <v>6</v>
      </c>
      <c r="C75" s="3"/>
      <c r="D75" s="3">
        <f t="shared" si="8"/>
        <v>10</v>
      </c>
    </row>
    <row r="76" spans="2:5" ht="20.100000000000001" customHeight="1">
      <c r="B76" s="3" t="s">
        <v>4</v>
      </c>
      <c r="C76" s="3"/>
      <c r="D76" s="3">
        <f t="shared" si="8"/>
        <v>10</v>
      </c>
    </row>
    <row r="77" spans="2:5" ht="20.100000000000001" customHeight="1">
      <c r="B77" s="3" t="s">
        <v>39</v>
      </c>
      <c r="C77" s="3"/>
      <c r="D77" s="3">
        <f t="shared" si="8"/>
        <v>10</v>
      </c>
    </row>
    <row r="78" spans="2:5" ht="20.100000000000001" customHeight="1">
      <c r="B78" s="3" t="s">
        <v>6</v>
      </c>
      <c r="C78" s="3"/>
      <c r="D78" s="3">
        <f t="shared" si="8"/>
        <v>9</v>
      </c>
    </row>
    <row r="80" spans="2:5" ht="20.100000000000001" customHeight="1">
      <c r="B80" s="30" t="s">
        <v>48</v>
      </c>
      <c r="C80" s="30"/>
      <c r="D80" s="30"/>
      <c r="E80" s="30"/>
    </row>
    <row r="82" spans="2:8" ht="20.100000000000001" customHeight="1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>
      <c r="B83" s="3" t="s">
        <v>42</v>
      </c>
      <c r="C83" s="3" t="s">
        <v>66</v>
      </c>
      <c r="D83" s="3" t="s">
        <v>67</v>
      </c>
      <c r="E83" s="3" t="s">
        <v>68</v>
      </c>
    </row>
    <row r="84" spans="2:8" ht="20.100000000000001" customHeight="1">
      <c r="B84" s="3" t="s">
        <v>45</v>
      </c>
      <c r="C84" s="3" t="s">
        <v>5</v>
      </c>
      <c r="D84" s="3" t="s">
        <v>69</v>
      </c>
      <c r="E84" s="3" t="s">
        <v>29</v>
      </c>
    </row>
    <row r="85" spans="2:8" ht="20.100000000000001" customHeight="1">
      <c r="B85" s="3" t="s">
        <v>43</v>
      </c>
      <c r="C85" s="3" t="s">
        <v>6</v>
      </c>
      <c r="D85" s="3" t="s">
        <v>70</v>
      </c>
      <c r="E85" s="3" t="s">
        <v>30</v>
      </c>
    </row>
    <row r="86" spans="2:8" ht="20.100000000000001" customHeight="1">
      <c r="B86" s="3" t="s">
        <v>44</v>
      </c>
      <c r="C86" s="3" t="s">
        <v>32</v>
      </c>
      <c r="D86" s="3" t="s">
        <v>71</v>
      </c>
      <c r="E86" s="3" t="s">
        <v>72</v>
      </c>
    </row>
    <row r="87" spans="2:8" ht="20.100000000000001" customHeight="1">
      <c r="B87" s="3" t="s">
        <v>46</v>
      </c>
      <c r="C87" s="3" t="s">
        <v>8</v>
      </c>
      <c r="D87" s="3" t="s">
        <v>73</v>
      </c>
      <c r="E87" s="3" t="s">
        <v>74</v>
      </c>
    </row>
    <row r="88" spans="2:8" ht="20.100000000000001" customHeight="1">
      <c r="B88" s="3" t="s">
        <v>47</v>
      </c>
      <c r="C88" s="3" t="s">
        <v>9</v>
      </c>
      <c r="D88" s="3" t="s">
        <v>75</v>
      </c>
      <c r="E88" s="3" t="s">
        <v>76</v>
      </c>
    </row>
    <row r="90" spans="2:8" ht="20.100000000000001" customHeight="1">
      <c r="B90" s="24" t="s">
        <v>49</v>
      </c>
      <c r="C90" s="24"/>
      <c r="D90" s="15"/>
    </row>
    <row r="92" spans="2:8" ht="20.100000000000001" customHeight="1">
      <c r="B92" s="5" t="s">
        <v>50</v>
      </c>
      <c r="C92" s="5" t="s">
        <v>20</v>
      </c>
    </row>
    <row r="93" spans="2:8" ht="20.100000000000001" customHeight="1">
      <c r="B93" s="3" t="s">
        <v>51</v>
      </c>
      <c r="C93" s="7">
        <v>500000</v>
      </c>
    </row>
    <row r="94" spans="2:8" ht="20.100000000000001" customHeight="1">
      <c r="B94" s="3" t="s">
        <v>52</v>
      </c>
      <c r="C94" s="7">
        <v>350000</v>
      </c>
    </row>
    <row r="95" spans="2:8" ht="20.100000000000001" customHeight="1">
      <c r="B95" s="3" t="s">
        <v>53</v>
      </c>
      <c r="C95" s="7">
        <v>450000</v>
      </c>
      <c r="H95" s="18"/>
    </row>
    <row r="96" spans="2:8" ht="20.100000000000001" customHeight="1">
      <c r="B96" s="3" t="s">
        <v>53</v>
      </c>
      <c r="C96" s="7">
        <v>398000</v>
      </c>
      <c r="H96" s="17"/>
    </row>
    <row r="97" spans="2:8" ht="20.100000000000001" customHeight="1">
      <c r="B97" s="3" t="s">
        <v>51</v>
      </c>
      <c r="C97" s="7">
        <v>458000</v>
      </c>
      <c r="H97" s="17"/>
    </row>
    <row r="98" spans="2:8" ht="20.100000000000001" customHeight="1">
      <c r="B98" s="3" t="s">
        <v>54</v>
      </c>
      <c r="C98" s="7">
        <v>300000</v>
      </c>
      <c r="H98" s="17"/>
    </row>
    <row r="99" spans="2:8" ht="20.100000000000001" customHeight="1">
      <c r="H99" s="17"/>
    </row>
    <row r="100" spans="2:8" ht="20.100000000000001" customHeight="1">
      <c r="B100" s="5" t="s">
        <v>50</v>
      </c>
      <c r="C100" s="5" t="s">
        <v>20</v>
      </c>
      <c r="H100" s="17"/>
    </row>
    <row r="101" spans="2:8" ht="20.100000000000001" customHeight="1">
      <c r="B101" s="3" t="s">
        <v>52</v>
      </c>
      <c r="C101" s="11">
        <f>SUMIF(B93:B98,B101,C93:C98)</f>
        <v>350000</v>
      </c>
      <c r="H101" s="17"/>
    </row>
    <row r="103" spans="2:8" ht="20.100000000000001" customHeight="1">
      <c r="B103" s="29" t="s">
        <v>55</v>
      </c>
      <c r="C103" s="29"/>
    </row>
    <row r="105" spans="2:8" ht="20.100000000000001" customHeight="1">
      <c r="B105" s="5" t="s">
        <v>50</v>
      </c>
      <c r="C105" s="5" t="s">
        <v>20</v>
      </c>
    </row>
    <row r="106" spans="2:8" ht="20.100000000000001" customHeight="1">
      <c r="B106" s="3" t="s">
        <v>51</v>
      </c>
      <c r="C106" s="7">
        <f>VLOOKUP(B106,$B$93:$C$98,2,FALSE)</f>
        <v>500000</v>
      </c>
    </row>
    <row r="107" spans="2:8" ht="20.100000000000001" customHeight="1">
      <c r="B107" s="3" t="s">
        <v>52</v>
      </c>
      <c r="C107" s="7">
        <f t="shared" ref="C107:C111" si="9">VLOOKUP(B107,$B$93:$C$98,2,FALSE)</f>
        <v>350000</v>
      </c>
    </row>
    <row r="108" spans="2:8" ht="20.100000000000001" customHeight="1">
      <c r="B108" s="3" t="s">
        <v>53</v>
      </c>
      <c r="C108" s="7">
        <f t="shared" si="9"/>
        <v>450000</v>
      </c>
    </row>
    <row r="109" spans="2:8" ht="20.100000000000001" customHeight="1">
      <c r="B109" s="3" t="s">
        <v>53</v>
      </c>
      <c r="C109" s="7">
        <f t="shared" si="9"/>
        <v>450000</v>
      </c>
    </row>
    <row r="110" spans="2:8" ht="20.100000000000001" customHeight="1">
      <c r="B110" s="3" t="s">
        <v>51</v>
      </c>
      <c r="C110" s="7">
        <f t="shared" si="9"/>
        <v>500000</v>
      </c>
    </row>
    <row r="111" spans="2:8" ht="20.100000000000001" customHeight="1">
      <c r="B111" s="3" t="s">
        <v>54</v>
      </c>
      <c r="C111" s="7">
        <f t="shared" si="9"/>
        <v>300000</v>
      </c>
    </row>
    <row r="113" spans="2:5" ht="20.100000000000001" customHeight="1">
      <c r="B113" s="24" t="s">
        <v>64</v>
      </c>
      <c r="C113" s="24"/>
      <c r="D113" s="24"/>
      <c r="E113" s="24"/>
    </row>
    <row r="115" spans="2:5" ht="20.100000000000001" customHeight="1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>
      <c r="B117" s="19">
        <v>43968</v>
      </c>
      <c r="C117" s="19">
        <v>44032</v>
      </c>
      <c r="D117" s="19">
        <v>43967</v>
      </c>
      <c r="E117" s="3" t="str">
        <f t="shared" ref="E117:E121" si="10">IF(AND(D117&gt;=B117,D117&lt;=C117),"IN BETWEEN","NOT IN BETWEEN")</f>
        <v>NOT IN BETWEEN</v>
      </c>
    </row>
    <row r="118" spans="2:5" ht="20.100000000000001" customHeight="1">
      <c r="B118" s="19">
        <v>44094</v>
      </c>
      <c r="C118" s="19">
        <v>44180</v>
      </c>
      <c r="D118" s="19">
        <v>44182</v>
      </c>
      <c r="E118" s="3" t="str">
        <f t="shared" si="10"/>
        <v>NOT IN BETWEEN</v>
      </c>
    </row>
    <row r="119" spans="2:5" ht="20.100000000000001" customHeight="1">
      <c r="B119" s="19">
        <v>44222</v>
      </c>
      <c r="C119" s="19">
        <v>44314</v>
      </c>
      <c r="D119" s="19">
        <v>44281</v>
      </c>
      <c r="E119" s="3" t="str">
        <f t="shared" si="10"/>
        <v>IN BETWEEN</v>
      </c>
    </row>
    <row r="120" spans="2:5" ht="20.100000000000001" customHeight="1">
      <c r="B120" s="19">
        <v>44521</v>
      </c>
      <c r="C120" s="19">
        <v>44581</v>
      </c>
      <c r="D120" s="19">
        <v>44546</v>
      </c>
      <c r="E120" s="3" t="str">
        <f t="shared" si="10"/>
        <v>IN BETWEEN</v>
      </c>
    </row>
    <row r="121" spans="2:5" ht="20.100000000000001" customHeight="1">
      <c r="B121" s="16">
        <v>44555</v>
      </c>
      <c r="C121" s="16">
        <v>44804</v>
      </c>
      <c r="D121" s="16">
        <v>44557</v>
      </c>
      <c r="E121" s="3" t="str">
        <f t="shared" si="10"/>
        <v>IN BETWEEN</v>
      </c>
    </row>
  </sheetData>
  <mergeCells count="12">
    <mergeCell ref="B103:C103"/>
    <mergeCell ref="B113:E113"/>
    <mergeCell ref="B64:D64"/>
    <mergeCell ref="B80:E80"/>
    <mergeCell ref="B90:C90"/>
    <mergeCell ref="B4:G4"/>
    <mergeCell ref="B44:D44"/>
    <mergeCell ref="B54:D54"/>
    <mergeCell ref="B34:F34"/>
    <mergeCell ref="B2:G2"/>
    <mergeCell ref="B14:G14"/>
    <mergeCell ref="B24:G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21"/>
  <sheetViews>
    <sheetView showGridLines="0" tabSelected="1" topLeftCell="A18" workbookViewId="0">
      <selection activeCell="D27" sqref="D27"/>
    </sheetView>
  </sheetViews>
  <sheetFormatPr defaultRowHeight="20.100000000000001" customHeight="1"/>
  <cols>
    <col min="1" max="1" width="3.7109375" style="1" customWidth="1"/>
    <col min="2" max="2" width="24.85546875" style="1" bestFit="1" customWidth="1"/>
    <col min="3" max="3" width="15.5703125" style="1" bestFit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>
      <c r="B2" s="25" t="s">
        <v>65</v>
      </c>
      <c r="C2" s="25"/>
      <c r="D2" s="25"/>
      <c r="E2" s="25"/>
      <c r="F2" s="25"/>
      <c r="G2" s="25"/>
    </row>
    <row r="3" spans="2:10" ht="20.100000000000001" customHeight="1" thickTop="1"/>
    <row r="4" spans="2:10" ht="20.100000000000001" customHeight="1">
      <c r="B4" s="20" t="s">
        <v>59</v>
      </c>
      <c r="C4" s="21"/>
      <c r="D4" s="21"/>
      <c r="E4" s="21"/>
      <c r="F4" s="21"/>
      <c r="G4" s="22"/>
    </row>
    <row r="6" spans="2:10" ht="20.100000000000001" customHeight="1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>
      <c r="B7" s="3" t="s">
        <v>4</v>
      </c>
      <c r="C7" s="4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>
      <c r="B8" s="3" t="s">
        <v>5</v>
      </c>
      <c r="C8" s="4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>
      <c r="B13" s="6"/>
      <c r="C13" s="8"/>
      <c r="D13" s="6"/>
      <c r="E13" s="6"/>
      <c r="F13" s="6"/>
      <c r="G13" s="6"/>
      <c r="J13" s="2"/>
    </row>
    <row r="14" spans="2:10" ht="20.100000000000001" customHeight="1">
      <c r="B14" s="26" t="s">
        <v>57</v>
      </c>
      <c r="C14" s="27"/>
      <c r="D14" s="27"/>
      <c r="E14" s="27"/>
      <c r="F14" s="27"/>
      <c r="G14" s="28"/>
      <c r="J14" s="2"/>
    </row>
    <row r="15" spans="2:10" ht="20.100000000000001" customHeight="1">
      <c r="I15" s="17"/>
      <c r="J15" s="2"/>
    </row>
    <row r="16" spans="2:10" ht="20.100000000000001" customHeight="1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>
      <c r="B17" s="3" t="s">
        <v>4</v>
      </c>
      <c r="C17" s="4" t="s">
        <v>15</v>
      </c>
      <c r="D17" s="7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>
      <c r="B18" s="3" t="s">
        <v>5</v>
      </c>
      <c r="C18" s="4" t="s">
        <v>14</v>
      </c>
      <c r="D18" s="7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>
      <c r="B19" s="3" t="s">
        <v>6</v>
      </c>
      <c r="C19" s="4" t="s">
        <v>16</v>
      </c>
      <c r="D19" s="7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>
      <c r="B20" s="3" t="s">
        <v>7</v>
      </c>
      <c r="C20" s="4" t="s">
        <v>17</v>
      </c>
      <c r="D20" s="7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>
      <c r="B21" s="3" t="s">
        <v>8</v>
      </c>
      <c r="C21" s="4" t="s">
        <v>18</v>
      </c>
      <c r="D21" s="7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>
      <c r="B22" s="3" t="s">
        <v>9</v>
      </c>
      <c r="C22" s="4" t="s">
        <v>19</v>
      </c>
      <c r="D22" s="7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>
      <c r="B24" s="20" t="s">
        <v>58</v>
      </c>
      <c r="C24" s="21"/>
      <c r="D24" s="21"/>
      <c r="E24" s="21"/>
      <c r="F24" s="21"/>
      <c r="G24" s="22"/>
    </row>
    <row r="26" spans="2:9" ht="20.100000000000001" customHeight="1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>
      <c r="B27" s="3" t="s">
        <v>4</v>
      </c>
      <c r="C27" s="4" t="s">
        <v>15</v>
      </c>
      <c r="D27" s="7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>
      <c r="B28" s="3" t="s">
        <v>5</v>
      </c>
      <c r="C28" s="4" t="s">
        <v>14</v>
      </c>
      <c r="D28" s="7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>
      <c r="B29" s="3" t="s">
        <v>6</v>
      </c>
      <c r="C29" s="4" t="s">
        <v>16</v>
      </c>
      <c r="D29" s="7">
        <f t="shared" si="4"/>
        <v>2984</v>
      </c>
      <c r="F29" s="7">
        <v>2984</v>
      </c>
      <c r="G29" s="4" t="s">
        <v>16</v>
      </c>
    </row>
    <row r="30" spans="2:9" ht="20.100000000000001" customHeight="1">
      <c r="B30" s="3" t="s">
        <v>7</v>
      </c>
      <c r="C30" s="4" t="s">
        <v>17</v>
      </c>
      <c r="D30" s="7">
        <f t="shared" si="4"/>
        <v>3320</v>
      </c>
      <c r="F30" s="7">
        <v>3320</v>
      </c>
      <c r="G30" s="4" t="s">
        <v>17</v>
      </c>
    </row>
    <row r="31" spans="2:9" ht="20.100000000000001" customHeight="1">
      <c r="B31" s="3" t="s">
        <v>8</v>
      </c>
      <c r="C31" s="4" t="s">
        <v>18</v>
      </c>
      <c r="D31" s="7">
        <f t="shared" si="4"/>
        <v>2458</v>
      </c>
      <c r="F31" s="7">
        <v>2458</v>
      </c>
      <c r="G31" s="4" t="s">
        <v>18</v>
      </c>
    </row>
    <row r="32" spans="2:9" ht="20.100000000000001" customHeight="1">
      <c r="B32" s="3" t="s">
        <v>9</v>
      </c>
      <c r="C32" s="4" t="s">
        <v>19</v>
      </c>
      <c r="D32" s="7">
        <f t="shared" si="4"/>
        <v>3300</v>
      </c>
      <c r="F32" s="7">
        <v>3300</v>
      </c>
      <c r="G32" s="4" t="s">
        <v>19</v>
      </c>
    </row>
    <row r="34" spans="2:7" ht="20.100000000000001" customHeight="1">
      <c r="B34" s="24" t="s">
        <v>36</v>
      </c>
      <c r="C34" s="24"/>
      <c r="D34" s="24"/>
      <c r="E34" s="24"/>
      <c r="F34" s="24"/>
      <c r="G34" s="15"/>
    </row>
    <row r="36" spans="2:7" ht="20.100000000000001" customHeight="1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ROUNDUP(C37*D37,0)</f>
        <v>55</v>
      </c>
    </row>
    <row r="38" spans="2:7" ht="20.100000000000001" customHeight="1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ROUNDUP(C38*D38,0)</f>
        <v>64</v>
      </c>
    </row>
    <row r="39" spans="2:7" ht="20.100000000000001" customHeight="1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>
      <c r="B44" s="23" t="s">
        <v>28</v>
      </c>
      <c r="C44" s="23"/>
      <c r="D44" s="23"/>
      <c r="E44" s="15"/>
      <c r="F44" s="15"/>
      <c r="G44" s="15"/>
    </row>
    <row r="46" spans="2:7" ht="20.100000000000001" customHeight="1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>
      <c r="B54" s="24" t="s">
        <v>27</v>
      </c>
      <c r="C54" s="24"/>
      <c r="D54" s="24"/>
      <c r="E54" s="15"/>
      <c r="F54" s="15"/>
      <c r="G54" s="15"/>
    </row>
    <row r="56" spans="2:7" ht="20.100000000000001" customHeight="1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>
      <c r="B64" s="23" t="s">
        <v>56</v>
      </c>
      <c r="C64" s="23"/>
      <c r="D64" s="23"/>
    </row>
    <row r="66" spans="2:5" ht="20.100000000000001" customHeight="1">
      <c r="B66" s="5" t="s">
        <v>0</v>
      </c>
      <c r="C66" s="5" t="s">
        <v>38</v>
      </c>
      <c r="D66" s="5" t="s">
        <v>37</v>
      </c>
    </row>
    <row r="67" spans="2:5" ht="20.100000000000001" customHeight="1">
      <c r="B67" s="3" t="s">
        <v>4</v>
      </c>
      <c r="C67" s="4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>
      <c r="B68" s="3" t="s">
        <v>6</v>
      </c>
      <c r="C68" s="4" t="str">
        <v>Natasha</v>
      </c>
      <c r="D68" s="3">
        <f t="shared" ref="D68:D71" si="8">COUNTIF($B$67:$B$78,C68)</f>
        <v>4</v>
      </c>
    </row>
    <row r="69" spans="2:5" ht="20.100000000000001" customHeight="1">
      <c r="B69" s="3" t="s">
        <v>6</v>
      </c>
      <c r="C69" s="4" t="str">
        <v>Marco</v>
      </c>
      <c r="D69" s="3">
        <f t="shared" si="8"/>
        <v>1</v>
      </c>
    </row>
    <row r="70" spans="2:5" ht="20.100000000000001" customHeight="1">
      <c r="B70" s="3" t="s">
        <v>4</v>
      </c>
      <c r="C70" s="4" t="str">
        <v>Leonardo</v>
      </c>
      <c r="D70" s="3">
        <f t="shared" si="8"/>
        <v>2</v>
      </c>
    </row>
    <row r="71" spans="2:5" ht="20.100000000000001" customHeight="1">
      <c r="B71" s="3" t="s">
        <v>8</v>
      </c>
      <c r="C71" s="4" t="str">
        <v>Casper</v>
      </c>
      <c r="D71" s="3">
        <f t="shared" si="8"/>
        <v>2</v>
      </c>
    </row>
    <row r="72" spans="2:5" ht="20.100000000000001" customHeight="1">
      <c r="B72" s="3" t="s">
        <v>40</v>
      </c>
      <c r="C72" s="4"/>
      <c r="D72" s="3"/>
    </row>
    <row r="73" spans="2:5" ht="20.100000000000001" customHeight="1">
      <c r="B73" s="3" t="s">
        <v>39</v>
      </c>
      <c r="C73" s="3"/>
      <c r="D73" s="3"/>
    </row>
    <row r="74" spans="2:5" ht="20.100000000000001" customHeight="1">
      <c r="B74" s="3" t="s">
        <v>40</v>
      </c>
      <c r="C74" s="3"/>
      <c r="D74" s="3"/>
    </row>
    <row r="75" spans="2:5" ht="20.100000000000001" customHeight="1">
      <c r="B75" s="3" t="s">
        <v>6</v>
      </c>
      <c r="C75" s="3"/>
      <c r="D75" s="3"/>
    </row>
    <row r="76" spans="2:5" ht="20.100000000000001" customHeight="1">
      <c r="B76" s="3" t="s">
        <v>4</v>
      </c>
      <c r="C76" s="3"/>
      <c r="D76" s="3"/>
    </row>
    <row r="77" spans="2:5" ht="20.100000000000001" customHeight="1">
      <c r="B77" s="3" t="s">
        <v>39</v>
      </c>
      <c r="C77" s="3"/>
      <c r="D77" s="3"/>
    </row>
    <row r="78" spans="2:5" ht="20.100000000000001" customHeight="1">
      <c r="B78" s="3" t="s">
        <v>6</v>
      </c>
      <c r="C78" s="3"/>
      <c r="D78" s="3"/>
    </row>
    <row r="80" spans="2:5" ht="20.100000000000001" customHeight="1">
      <c r="B80" s="30" t="s">
        <v>48</v>
      </c>
      <c r="C80" s="30"/>
      <c r="D80" s="30"/>
      <c r="E80" s="30"/>
    </row>
    <row r="82" spans="2:8" ht="20.100000000000001" customHeight="1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>
      <c r="B83" s="3" t="s">
        <v>42</v>
      </c>
      <c r="C83" s="3" t="s">
        <v>66</v>
      </c>
      <c r="D83" s="3" t="s">
        <v>67</v>
      </c>
      <c r="E83" s="3" t="s">
        <v>68</v>
      </c>
    </row>
    <row r="84" spans="2:8" ht="20.100000000000001" customHeight="1">
      <c r="B84" s="3" t="s">
        <v>45</v>
      </c>
      <c r="C84" s="3" t="s">
        <v>5</v>
      </c>
      <c r="D84" s="3" t="s">
        <v>69</v>
      </c>
      <c r="E84" s="3" t="s">
        <v>29</v>
      </c>
    </row>
    <row r="85" spans="2:8" ht="20.100000000000001" customHeight="1">
      <c r="B85" s="3" t="s">
        <v>43</v>
      </c>
      <c r="C85" s="3" t="s">
        <v>6</v>
      </c>
      <c r="D85" s="3" t="s">
        <v>70</v>
      </c>
      <c r="E85" s="3" t="s">
        <v>30</v>
      </c>
    </row>
    <row r="86" spans="2:8" ht="20.100000000000001" customHeight="1">
      <c r="B86" s="3" t="s">
        <v>44</v>
      </c>
      <c r="C86" s="3" t="s">
        <v>32</v>
      </c>
      <c r="D86" s="3" t="s">
        <v>71</v>
      </c>
      <c r="E86" s="3" t="s">
        <v>72</v>
      </c>
    </row>
    <row r="87" spans="2:8" ht="20.100000000000001" customHeight="1">
      <c r="B87" s="3" t="s">
        <v>46</v>
      </c>
      <c r="C87" s="3" t="s">
        <v>8</v>
      </c>
      <c r="D87" s="3" t="s">
        <v>73</v>
      </c>
      <c r="E87" s="3" t="s">
        <v>74</v>
      </c>
    </row>
    <row r="88" spans="2:8" ht="20.100000000000001" customHeight="1">
      <c r="B88" s="3" t="s">
        <v>47</v>
      </c>
      <c r="C88" s="3" t="s">
        <v>9</v>
      </c>
      <c r="D88" s="3" t="s">
        <v>75</v>
      </c>
      <c r="E88" s="3" t="s">
        <v>76</v>
      </c>
    </row>
    <row r="90" spans="2:8" ht="20.100000000000001" customHeight="1">
      <c r="B90" s="24" t="s">
        <v>49</v>
      </c>
      <c r="C90" s="24"/>
      <c r="D90" s="15"/>
    </row>
    <row r="92" spans="2:8" ht="20.100000000000001" customHeight="1">
      <c r="B92" s="5" t="s">
        <v>50</v>
      </c>
      <c r="C92" s="5" t="s">
        <v>20</v>
      </c>
    </row>
    <row r="93" spans="2:8" ht="20.100000000000001" customHeight="1">
      <c r="B93" s="3" t="s">
        <v>51</v>
      </c>
      <c r="C93" s="7">
        <v>500000</v>
      </c>
    </row>
    <row r="94" spans="2:8" ht="20.100000000000001" customHeight="1">
      <c r="B94" s="3" t="s">
        <v>52</v>
      </c>
      <c r="C94" s="7">
        <v>350000</v>
      </c>
    </row>
    <row r="95" spans="2:8" ht="20.100000000000001" customHeight="1">
      <c r="B95" s="3" t="s">
        <v>53</v>
      </c>
      <c r="C95" s="7">
        <v>450000</v>
      </c>
      <c r="H95" s="18"/>
    </row>
    <row r="96" spans="2:8" ht="20.100000000000001" customHeight="1">
      <c r="B96" s="3" t="s">
        <v>53</v>
      </c>
      <c r="C96" s="7">
        <v>398000</v>
      </c>
      <c r="H96" s="17"/>
    </row>
    <row r="97" spans="2:8" ht="20.100000000000001" customHeight="1">
      <c r="B97" s="3" t="s">
        <v>51</v>
      </c>
      <c r="C97" s="7">
        <v>458000</v>
      </c>
      <c r="H97" s="17"/>
    </row>
    <row r="98" spans="2:8" ht="20.100000000000001" customHeight="1">
      <c r="B98" s="3" t="s">
        <v>54</v>
      </c>
      <c r="C98" s="7">
        <v>300000</v>
      </c>
      <c r="H98" s="17"/>
    </row>
    <row r="99" spans="2:8" ht="20.100000000000001" customHeight="1">
      <c r="H99" s="17"/>
    </row>
    <row r="100" spans="2:8" ht="20.100000000000001" customHeight="1">
      <c r="B100" s="5" t="s">
        <v>50</v>
      </c>
      <c r="C100" s="5" t="s">
        <v>20</v>
      </c>
      <c r="H100" s="17"/>
    </row>
    <row r="101" spans="2:8" ht="20.100000000000001" customHeight="1">
      <c r="B101" s="3" t="s">
        <v>51</v>
      </c>
      <c r="C101" s="11">
        <f>SUMIF(B93:B98,B101,C93:C98)</f>
        <v>958000</v>
      </c>
      <c r="H101" s="17"/>
    </row>
    <row r="103" spans="2:8" ht="20.100000000000001" customHeight="1">
      <c r="B103" s="29" t="s">
        <v>55</v>
      </c>
      <c r="C103" s="29"/>
    </row>
    <row r="105" spans="2:8" ht="20.100000000000001" customHeight="1">
      <c r="B105" s="5" t="s">
        <v>50</v>
      </c>
      <c r="C105" s="5" t="s">
        <v>20</v>
      </c>
    </row>
    <row r="106" spans="2:8" ht="20.100000000000001" customHeight="1">
      <c r="B106" s="3" t="s">
        <v>51</v>
      </c>
      <c r="C106" s="7">
        <v>500000</v>
      </c>
    </row>
    <row r="107" spans="2:8" ht="20.100000000000001" customHeight="1">
      <c r="B107" s="3" t="s">
        <v>52</v>
      </c>
      <c r="C107" s="7">
        <v>350000</v>
      </c>
    </row>
    <row r="108" spans="2:8" ht="20.100000000000001" customHeight="1">
      <c r="B108" s="3" t="s">
        <v>53</v>
      </c>
      <c r="C108" s="7">
        <v>450000</v>
      </c>
    </row>
    <row r="109" spans="2:8" ht="20.100000000000001" customHeight="1">
      <c r="B109" s="3" t="s">
        <v>53</v>
      </c>
      <c r="C109" s="7">
        <v>398000</v>
      </c>
    </row>
    <row r="110" spans="2:8" ht="20.100000000000001" customHeight="1">
      <c r="B110" s="3" t="s">
        <v>51</v>
      </c>
      <c r="C110" s="7">
        <v>458000</v>
      </c>
    </row>
    <row r="111" spans="2:8" ht="20.100000000000001" customHeight="1">
      <c r="B111" s="3" t="s">
        <v>54</v>
      </c>
      <c r="C111" s="7">
        <v>300000</v>
      </c>
    </row>
    <row r="113" spans="2:5" ht="20.100000000000001" customHeight="1">
      <c r="B113" s="24" t="s">
        <v>64</v>
      </c>
      <c r="C113" s="24"/>
      <c r="D113" s="24"/>
      <c r="E113" s="24"/>
    </row>
    <row r="115" spans="2:5" ht="20.100000000000001" customHeight="1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>
      <c r="B117" s="19">
        <v>43968</v>
      </c>
      <c r="C117" s="19">
        <v>44032</v>
      </c>
      <c r="D117" s="19">
        <v>43967</v>
      </c>
      <c r="E117" s="3" t="str">
        <f t="shared" ref="E117:E121" si="9">IF(AND(D117&gt;=B117,D117&lt;=C117),"In Between","Not In Between")</f>
        <v>Not In Between</v>
      </c>
    </row>
    <row r="118" spans="2:5" ht="20.100000000000001" customHeight="1">
      <c r="B118" s="19">
        <v>44094</v>
      </c>
      <c r="C118" s="19">
        <v>44180</v>
      </c>
      <c r="D118" s="19">
        <v>44182</v>
      </c>
      <c r="E118" s="3" t="str">
        <f t="shared" si="9"/>
        <v>Not In Between</v>
      </c>
    </row>
    <row r="119" spans="2:5" ht="20.100000000000001" customHeight="1">
      <c r="B119" s="19">
        <v>44222</v>
      </c>
      <c r="C119" s="19">
        <v>44314</v>
      </c>
      <c r="D119" s="19">
        <v>44281</v>
      </c>
      <c r="E119" s="3" t="str">
        <f t="shared" si="9"/>
        <v>In Between</v>
      </c>
    </row>
    <row r="120" spans="2:5" ht="20.100000000000001" customHeight="1">
      <c r="B120" s="19">
        <v>44521</v>
      </c>
      <c r="C120" s="19">
        <v>44581</v>
      </c>
      <c r="D120" s="19">
        <v>44546</v>
      </c>
      <c r="E120" s="3" t="str">
        <f t="shared" si="9"/>
        <v>In Between</v>
      </c>
    </row>
    <row r="121" spans="2:5" ht="20.100000000000001" customHeight="1">
      <c r="B121" s="16">
        <v>44555</v>
      </c>
      <c r="C121" s="16">
        <v>44804</v>
      </c>
      <c r="D121" s="16">
        <v>44557</v>
      </c>
      <c r="E121" s="3" t="str">
        <f t="shared" si="9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PREM</cp:lastModifiedBy>
  <dcterms:created xsi:type="dcterms:W3CDTF">2015-06-05T18:17:20Z</dcterms:created>
  <dcterms:modified xsi:type="dcterms:W3CDTF">2023-09-29T10:11:50Z</dcterms:modified>
</cp:coreProperties>
</file>