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mc:AlternateContent xmlns:mc="http://schemas.openxmlformats.org/markup-compatibility/2006">
    <mc:Choice Requires="x15">
      <x15ac:absPath xmlns:x15ac="http://schemas.microsoft.com/office/spreadsheetml/2010/11/ac" url="https://salesbridge.sharepoint.com/sites/CAPTC/CAPTC311/Shared Documents/For CAPTC/AUDIT/SMA/TBSCN (2nd round) + Verification/"/>
    </mc:Choice>
  </mc:AlternateContent>
  <xr:revisionPtr revIDLastSave="539" documentId="8_{BC5ED4CB-839F-40E4-B19E-727E8CE9F5AD}" xr6:coauthVersionLast="47" xr6:coauthVersionMax="47" xr10:uidLastSave="{BDF21942-5664-419E-9D99-265E846426DD}"/>
  <bookViews>
    <workbookView xWindow="-90" yWindow="0" windowWidth="9780" windowHeight="10170" tabRatio="701" firstSheet="6" activeTab="4" xr2:uid="{8357CBD5-9B51-4087-AE17-E9F715B1DF01}"/>
  </bookViews>
  <sheets>
    <sheet name="Cover Sheet" sheetId="17" r:id="rId1"/>
    <sheet name="Leadership Checklist" sheetId="2" r:id="rId2"/>
    <sheet name="Teammate Engagement Checklist" sheetId="3" r:id="rId3"/>
    <sheet name="Organization Checklist" sheetId="4" r:id="rId4"/>
    <sheet name="System Checklist" sheetId="5" r:id="rId5"/>
    <sheet name="(Ref.)MA Dashboard" sheetId="7" r:id="rId6"/>
    <sheet name="(Ref.)MA Dashboard (DP_divide)" sheetId="16" r:id="rId7"/>
    <sheet name="Calculate Summary" sheetId="13" state="hidden" r:id="rId8"/>
    <sheet name="2nd Cal (Leadership)" sheetId="9" state="hidden" r:id="rId9"/>
    <sheet name="2nd Cal (Teammate)" sheetId="10" state="hidden" r:id="rId10"/>
    <sheet name="2nd Cal (Organization)" sheetId="11" state="hidden" r:id="rId11"/>
    <sheet name="2nd Cal (System)" sheetId="12" state="hidden" r:id="rId12"/>
    <sheet name="Example" sheetId="14" state="hidden" r:id="rId13"/>
    <sheet name="Example (2)" sheetId="15" state="hidden" r:id="rId14"/>
  </sheets>
  <definedNames>
    <definedName name="_xlnm._FilterDatabase" localSheetId="11" hidden="1">'2nd Cal (System)'!$A$4:$F$4</definedName>
    <definedName name="_xlnm._FilterDatabase" localSheetId="1" hidden="1">'Leadership Checklist'!$B$1:$Z$38</definedName>
    <definedName name="_xlnm._FilterDatabase" localSheetId="4" hidden="1">'System Checklist'!$B$1:$AA$181</definedName>
    <definedName name="_xlnm._FilterDatabase" localSheetId="2" hidden="1">'Teammate Engagement Checklist'!$B$1:$Y$30</definedName>
    <definedName name="_xlnm._FilterDatabase" localSheetId="3" hidden="1">'Organization Checklist'!$B$1:$AA$31</definedName>
    <definedName name="_xlnm.Print_Area" localSheetId="0">'Cover Sheet'!$A$1:$L$27</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17" l="1"/>
  <c r="H25" i="17"/>
  <c r="F25" i="17"/>
  <c r="J24" i="17"/>
  <c r="H24" i="17"/>
  <c r="F24" i="17"/>
  <c r="J20" i="17"/>
  <c r="H20" i="17"/>
  <c r="F20" i="17"/>
  <c r="AF13" i="12" l="1"/>
  <c r="AC13" i="12" l="1"/>
  <c r="AB13" i="12" s="1"/>
  <c r="AE13" i="12"/>
  <c r="AH13" i="12"/>
  <c r="AG13" i="12" s="1"/>
  <c r="AC14" i="12"/>
  <c r="AB14" i="12" s="1"/>
  <c r="AF14" i="12" l="1"/>
  <c r="AE14" i="12" s="1"/>
  <c r="AC15" i="12"/>
  <c r="AB15" i="12" s="1"/>
  <c r="AH14" i="12" l="1"/>
  <c r="AG14" i="12" s="1"/>
  <c r="AF15" i="12"/>
  <c r="AH15" i="12" s="1"/>
  <c r="AG15" i="12" s="1"/>
  <c r="AC16" i="12"/>
  <c r="AB16" i="12" s="1"/>
  <c r="AE15" i="12" l="1"/>
  <c r="AF16" i="12"/>
  <c r="AE16" i="12" s="1"/>
  <c r="AH16" i="12"/>
  <c r="AG16" i="12" s="1"/>
  <c r="AC17" i="12"/>
  <c r="AB17" i="12" s="1"/>
  <c r="AF17" i="12" l="1"/>
  <c r="AE17" i="12" s="1"/>
  <c r="AC18" i="12"/>
  <c r="AB18" i="12" s="1"/>
  <c r="AH17" i="12" l="1"/>
  <c r="AG17" i="12" s="1"/>
  <c r="AF18" i="12"/>
  <c r="AE18" i="12" s="1"/>
  <c r="AH18" i="12"/>
  <c r="AG18" i="12" s="1"/>
  <c r="AC19" i="12"/>
  <c r="AB19" i="12" s="1"/>
  <c r="AF19" i="12" l="1"/>
  <c r="AE19" i="12" s="1"/>
  <c r="AC20" i="12"/>
  <c r="AB20" i="12" s="1"/>
  <c r="AH19" i="12" l="1"/>
  <c r="AG19" i="12" s="1"/>
  <c r="AF20" i="12"/>
  <c r="AE20" i="12" s="1"/>
  <c r="AC21" i="12"/>
  <c r="AB21" i="12" s="1"/>
  <c r="AH20" i="12" l="1"/>
  <c r="AG20" i="12" s="1"/>
  <c r="AF21" i="12"/>
  <c r="AE21" i="12" s="1"/>
  <c r="AC22" i="12"/>
  <c r="AB22" i="12" s="1"/>
  <c r="AH21" i="12" l="1"/>
  <c r="AG21" i="12" s="1"/>
  <c r="AF22" i="12"/>
  <c r="AE22" i="12" s="1"/>
  <c r="AC23" i="12"/>
  <c r="AB23" i="12" s="1"/>
  <c r="AH22" i="12" l="1"/>
  <c r="AG22" i="12" s="1"/>
  <c r="AF23" i="12"/>
  <c r="AE23" i="12" s="1"/>
  <c r="AC24" i="12"/>
  <c r="AB24" i="12" s="1"/>
  <c r="AH23" i="12" l="1"/>
  <c r="AG23" i="12" s="1"/>
  <c r="AF24" i="12"/>
  <c r="AE24" i="12" s="1"/>
  <c r="AC25" i="12"/>
  <c r="AB25" i="12" s="1"/>
  <c r="AH24" i="12" l="1"/>
  <c r="AG24" i="12" s="1"/>
  <c r="AF25" i="12"/>
  <c r="AE25" i="12" s="1"/>
  <c r="AH25" i="12"/>
  <c r="AG25" i="12" s="1"/>
  <c r="AC26" i="12"/>
  <c r="AB26" i="12" s="1"/>
  <c r="AF26" i="12" l="1"/>
  <c r="AE26" i="12" s="1"/>
  <c r="AC27" i="12"/>
  <c r="AB27" i="12" s="1"/>
  <c r="AH26" i="12" l="1"/>
  <c r="AG26" i="12" s="1"/>
  <c r="AF27" i="12"/>
  <c r="AE27" i="12" s="1"/>
  <c r="AC28" i="12"/>
  <c r="AB28" i="12" s="1"/>
  <c r="AH27" i="12" l="1"/>
  <c r="AG27" i="12" s="1"/>
  <c r="AF28" i="12"/>
  <c r="AE28" i="12" s="1"/>
  <c r="AH28" i="12"/>
  <c r="AG28" i="12" s="1"/>
  <c r="AC29" i="12"/>
  <c r="AB29" i="12" s="1"/>
  <c r="AF29" i="12" l="1"/>
  <c r="AE29" i="12" s="1"/>
  <c r="AC30" i="12"/>
  <c r="AB30" i="12" s="1"/>
  <c r="AH29" i="12" l="1"/>
  <c r="AG29" i="12" s="1"/>
  <c r="AF30" i="12"/>
  <c r="AE30" i="12" s="1"/>
  <c r="AC31" i="12"/>
  <c r="AB31" i="12" s="1"/>
  <c r="AH30" i="12" l="1"/>
  <c r="AG30" i="12" s="1"/>
  <c r="AF31" i="12"/>
  <c r="AE31" i="12" s="1"/>
  <c r="AC32" i="12"/>
  <c r="AB32" i="12" s="1"/>
  <c r="AH31" i="12" l="1"/>
  <c r="AG31" i="12" s="1"/>
  <c r="AF32" i="12"/>
  <c r="AE32" i="12" s="1"/>
  <c r="AC33" i="12"/>
  <c r="AB33" i="12" s="1"/>
  <c r="AH32" i="12" l="1"/>
  <c r="AG32" i="12" s="1"/>
  <c r="AF33" i="12"/>
  <c r="AE33" i="12" s="1"/>
  <c r="AC34" i="12"/>
  <c r="AB34" i="12" s="1"/>
  <c r="AH33" i="12" l="1"/>
  <c r="AG33" i="12" s="1"/>
  <c r="AF34" i="12"/>
  <c r="AE34" i="12" s="1"/>
  <c r="AH34" i="12"/>
  <c r="AG34" i="12" s="1"/>
  <c r="AC35" i="12"/>
  <c r="AB35" i="12" s="1"/>
  <c r="AF35" i="12" l="1"/>
  <c r="AE35" i="12" s="1"/>
  <c r="C5" i="12"/>
  <c r="AH35" i="12" l="1"/>
  <c r="AG35" i="12" s="1"/>
  <c r="E115" i="12"/>
  <c r="E74" i="12"/>
  <c r="A10" i="12"/>
  <c r="B10" i="12"/>
  <c r="C10" i="12"/>
  <c r="D10" i="12"/>
  <c r="E10" i="12"/>
  <c r="A11" i="12"/>
  <c r="B11" i="12"/>
  <c r="C11" i="12"/>
  <c r="D11" i="12"/>
  <c r="E11" i="12"/>
  <c r="A12" i="12"/>
  <c r="B12" i="12"/>
  <c r="C12" i="12"/>
  <c r="D12" i="12"/>
  <c r="E12" i="12"/>
  <c r="A13" i="12"/>
  <c r="B13" i="12"/>
  <c r="C13" i="12"/>
  <c r="D13" i="12"/>
  <c r="E13" i="12"/>
  <c r="A14" i="12"/>
  <c r="B14" i="12"/>
  <c r="C14" i="12"/>
  <c r="D14" i="12"/>
  <c r="E14" i="12"/>
  <c r="A15" i="12"/>
  <c r="B15" i="12"/>
  <c r="C15" i="12"/>
  <c r="D15" i="12"/>
  <c r="E15" i="12"/>
  <c r="A16" i="12"/>
  <c r="B16" i="12"/>
  <c r="C16" i="12"/>
  <c r="D16" i="12"/>
  <c r="E16" i="12"/>
  <c r="A17" i="12"/>
  <c r="B17" i="12"/>
  <c r="C17" i="12"/>
  <c r="D17" i="12"/>
  <c r="E17" i="12"/>
  <c r="A18" i="12"/>
  <c r="B18" i="12"/>
  <c r="C18" i="12"/>
  <c r="D18" i="12"/>
  <c r="E18" i="12"/>
  <c r="A19" i="12"/>
  <c r="B19" i="12"/>
  <c r="C19" i="12"/>
  <c r="D19" i="12"/>
  <c r="E19" i="12"/>
  <c r="A20" i="12"/>
  <c r="B20" i="12"/>
  <c r="C20" i="12"/>
  <c r="D20" i="12"/>
  <c r="E20" i="12"/>
  <c r="A21" i="12"/>
  <c r="B21" i="12"/>
  <c r="C21" i="12"/>
  <c r="D21" i="12"/>
  <c r="E21" i="12"/>
  <c r="A22" i="12"/>
  <c r="B22" i="12"/>
  <c r="C22" i="12"/>
  <c r="D22" i="12"/>
  <c r="E22" i="12"/>
  <c r="A23" i="12"/>
  <c r="B23" i="12"/>
  <c r="C23" i="12"/>
  <c r="D23" i="12"/>
  <c r="E23" i="12"/>
  <c r="A24" i="12"/>
  <c r="B24" i="12"/>
  <c r="C24" i="12"/>
  <c r="D24" i="12"/>
  <c r="E24" i="12"/>
  <c r="A25" i="12"/>
  <c r="B25" i="12"/>
  <c r="C25" i="12"/>
  <c r="D25" i="12"/>
  <c r="E25" i="12"/>
  <c r="A26" i="12"/>
  <c r="B26" i="12"/>
  <c r="C26" i="12"/>
  <c r="D26" i="12"/>
  <c r="E26" i="12"/>
  <c r="A27" i="12"/>
  <c r="B27" i="12"/>
  <c r="C27" i="12"/>
  <c r="D27" i="12"/>
  <c r="E27" i="12"/>
  <c r="A28" i="12"/>
  <c r="B28" i="12"/>
  <c r="C28" i="12"/>
  <c r="D28" i="12"/>
  <c r="E28" i="12"/>
  <c r="A29" i="12"/>
  <c r="B29" i="12"/>
  <c r="C29" i="12"/>
  <c r="D29" i="12"/>
  <c r="E29" i="12"/>
  <c r="A30" i="12"/>
  <c r="B30" i="12"/>
  <c r="C30" i="12"/>
  <c r="D30" i="12"/>
  <c r="E30" i="12"/>
  <c r="A31" i="12"/>
  <c r="B31" i="12"/>
  <c r="C31" i="12"/>
  <c r="D31" i="12"/>
  <c r="E31" i="12"/>
  <c r="A32" i="12"/>
  <c r="B32" i="12"/>
  <c r="C32" i="12"/>
  <c r="D32" i="12"/>
  <c r="E32" i="12"/>
  <c r="A33" i="12"/>
  <c r="B33" i="12"/>
  <c r="C33" i="12"/>
  <c r="D33" i="12"/>
  <c r="E33" i="12"/>
  <c r="A34" i="12"/>
  <c r="B34" i="12"/>
  <c r="C34" i="12"/>
  <c r="D34" i="12"/>
  <c r="E34" i="12"/>
  <c r="A35" i="12"/>
  <c r="B35" i="12"/>
  <c r="C35" i="12"/>
  <c r="D35" i="12"/>
  <c r="E35" i="12"/>
  <c r="A36" i="12"/>
  <c r="B36" i="12"/>
  <c r="C36" i="12"/>
  <c r="D36" i="12"/>
  <c r="E36" i="12"/>
  <c r="A37" i="12"/>
  <c r="B37" i="12"/>
  <c r="C37" i="12"/>
  <c r="D37" i="12"/>
  <c r="E37" i="12"/>
  <c r="A38" i="12"/>
  <c r="B38" i="12"/>
  <c r="C38" i="12"/>
  <c r="D38" i="12"/>
  <c r="E38" i="12"/>
  <c r="A39" i="12"/>
  <c r="B39" i="12"/>
  <c r="C39" i="12"/>
  <c r="D39" i="12"/>
  <c r="E39" i="12"/>
  <c r="A40" i="12"/>
  <c r="B40" i="12"/>
  <c r="C40" i="12"/>
  <c r="D40" i="12"/>
  <c r="E40" i="12"/>
  <c r="A41" i="12"/>
  <c r="B41" i="12"/>
  <c r="C41" i="12"/>
  <c r="D41" i="12"/>
  <c r="A42" i="12"/>
  <c r="B42" i="12"/>
  <c r="C42" i="12"/>
  <c r="D42" i="12"/>
  <c r="E42" i="12"/>
  <c r="A43" i="12"/>
  <c r="B43" i="12"/>
  <c r="C43" i="12"/>
  <c r="D43" i="12"/>
  <c r="E43" i="12"/>
  <c r="A44" i="12"/>
  <c r="B44" i="12"/>
  <c r="C44" i="12"/>
  <c r="D44" i="12"/>
  <c r="E44" i="12"/>
  <c r="A45" i="12"/>
  <c r="B45" i="12"/>
  <c r="C45" i="12"/>
  <c r="D45" i="12"/>
  <c r="E45" i="12"/>
  <c r="A46" i="12"/>
  <c r="B46" i="12"/>
  <c r="C46" i="12"/>
  <c r="D46" i="12"/>
  <c r="E46" i="12"/>
  <c r="A47" i="12"/>
  <c r="B47" i="12"/>
  <c r="C47" i="12"/>
  <c r="D47" i="12"/>
  <c r="E47" i="12"/>
  <c r="A48" i="12"/>
  <c r="B48" i="12"/>
  <c r="C48" i="12"/>
  <c r="D48" i="12"/>
  <c r="E48" i="12"/>
  <c r="A49" i="12"/>
  <c r="B49" i="12"/>
  <c r="C49" i="12"/>
  <c r="D49" i="12"/>
  <c r="E49" i="12"/>
  <c r="A50" i="12"/>
  <c r="B50" i="12"/>
  <c r="C50" i="12"/>
  <c r="D50" i="12"/>
  <c r="E50" i="12"/>
  <c r="A51" i="12"/>
  <c r="B51" i="12"/>
  <c r="C51" i="12"/>
  <c r="D51" i="12"/>
  <c r="E51" i="12"/>
  <c r="A52" i="12"/>
  <c r="B52" i="12"/>
  <c r="C52" i="12"/>
  <c r="D52" i="12"/>
  <c r="E52" i="12"/>
  <c r="A53" i="12"/>
  <c r="B53" i="12"/>
  <c r="C53" i="12"/>
  <c r="D53" i="12"/>
  <c r="E53" i="12"/>
  <c r="A54" i="12"/>
  <c r="B54" i="12"/>
  <c r="C54" i="12"/>
  <c r="D54" i="12"/>
  <c r="E54" i="12"/>
  <c r="A55" i="12"/>
  <c r="B55" i="12"/>
  <c r="C55" i="12"/>
  <c r="D55" i="12"/>
  <c r="E55" i="12"/>
  <c r="A56" i="12"/>
  <c r="B56" i="12"/>
  <c r="C56" i="12"/>
  <c r="D56" i="12"/>
  <c r="E56" i="12"/>
  <c r="A57" i="12"/>
  <c r="B57" i="12"/>
  <c r="C57" i="12"/>
  <c r="D57" i="12"/>
  <c r="E57" i="12"/>
  <c r="A58" i="12"/>
  <c r="B58" i="12"/>
  <c r="C58" i="12"/>
  <c r="D58" i="12"/>
  <c r="E58" i="12"/>
  <c r="A59" i="12"/>
  <c r="B59" i="12"/>
  <c r="C59" i="12"/>
  <c r="D59" i="12"/>
  <c r="E59" i="12"/>
  <c r="A60" i="12"/>
  <c r="B60" i="12"/>
  <c r="C60" i="12"/>
  <c r="D60" i="12"/>
  <c r="E60" i="12"/>
  <c r="A61" i="12"/>
  <c r="B61" i="12"/>
  <c r="C61" i="12"/>
  <c r="D61" i="12"/>
  <c r="E61" i="12"/>
  <c r="A62" i="12"/>
  <c r="B62" i="12"/>
  <c r="C62" i="12"/>
  <c r="D62" i="12"/>
  <c r="E62" i="12"/>
  <c r="A63" i="12"/>
  <c r="B63" i="12"/>
  <c r="C63" i="12"/>
  <c r="D63" i="12"/>
  <c r="E63" i="12"/>
  <c r="A64" i="12"/>
  <c r="B64" i="12"/>
  <c r="C64" i="12"/>
  <c r="D64" i="12"/>
  <c r="E64" i="12"/>
  <c r="A65" i="12"/>
  <c r="B65" i="12"/>
  <c r="C65" i="12"/>
  <c r="D65" i="12"/>
  <c r="E65" i="12"/>
  <c r="A66" i="12"/>
  <c r="B66" i="12"/>
  <c r="C66" i="12"/>
  <c r="D66" i="12"/>
  <c r="E66" i="12"/>
  <c r="A67" i="12"/>
  <c r="B67" i="12"/>
  <c r="C67" i="12"/>
  <c r="D67" i="12"/>
  <c r="E67" i="12"/>
  <c r="A68" i="12"/>
  <c r="B68" i="12"/>
  <c r="C68" i="12"/>
  <c r="D68" i="12"/>
  <c r="E68" i="12"/>
  <c r="A69" i="12"/>
  <c r="B69" i="12"/>
  <c r="C69" i="12"/>
  <c r="D69" i="12"/>
  <c r="E69" i="12"/>
  <c r="A70" i="12"/>
  <c r="B70" i="12"/>
  <c r="C70" i="12"/>
  <c r="D70" i="12"/>
  <c r="E70" i="12"/>
  <c r="A71" i="12"/>
  <c r="B71" i="12"/>
  <c r="C71" i="12"/>
  <c r="D71" i="12"/>
  <c r="E71" i="12"/>
  <c r="A72" i="12"/>
  <c r="B72" i="12"/>
  <c r="C72" i="12"/>
  <c r="D72" i="12"/>
  <c r="E72" i="12"/>
  <c r="A73" i="12"/>
  <c r="B73" i="12"/>
  <c r="C73" i="12"/>
  <c r="D73" i="12"/>
  <c r="E73" i="12"/>
  <c r="A74" i="12"/>
  <c r="B74" i="12"/>
  <c r="C74" i="12"/>
  <c r="D74" i="12"/>
  <c r="A75" i="12"/>
  <c r="B75" i="12"/>
  <c r="C75" i="12"/>
  <c r="D75" i="12"/>
  <c r="E75" i="12"/>
  <c r="A76" i="12"/>
  <c r="B76" i="12"/>
  <c r="C76" i="12"/>
  <c r="D76" i="12"/>
  <c r="E76" i="12"/>
  <c r="A77" i="12"/>
  <c r="B77" i="12"/>
  <c r="C77" i="12"/>
  <c r="D77" i="12"/>
  <c r="E77" i="12"/>
  <c r="A78" i="12"/>
  <c r="B78" i="12"/>
  <c r="C78" i="12"/>
  <c r="D78" i="12"/>
  <c r="E78" i="12"/>
  <c r="A79" i="12"/>
  <c r="B79" i="12"/>
  <c r="C79" i="12"/>
  <c r="D79" i="12"/>
  <c r="E79" i="12"/>
  <c r="A80" i="12"/>
  <c r="B80" i="12"/>
  <c r="C80" i="12"/>
  <c r="D80" i="12"/>
  <c r="E80" i="12"/>
  <c r="A81" i="12"/>
  <c r="B81" i="12"/>
  <c r="C81" i="12"/>
  <c r="D81" i="12"/>
  <c r="E81" i="12"/>
  <c r="A82" i="12"/>
  <c r="B82" i="12"/>
  <c r="C82" i="12"/>
  <c r="D82" i="12"/>
  <c r="E82" i="12"/>
  <c r="A83" i="12"/>
  <c r="B83" i="12"/>
  <c r="C83" i="12"/>
  <c r="D83" i="12"/>
  <c r="E83" i="12"/>
  <c r="A84" i="12"/>
  <c r="B84" i="12"/>
  <c r="C84" i="12"/>
  <c r="D84" i="12"/>
  <c r="E84" i="12"/>
  <c r="A85" i="12"/>
  <c r="B85" i="12"/>
  <c r="C85" i="12"/>
  <c r="D85" i="12"/>
  <c r="E85" i="12"/>
  <c r="A86" i="12"/>
  <c r="B86" i="12"/>
  <c r="C86" i="12"/>
  <c r="D86" i="12"/>
  <c r="E86" i="12"/>
  <c r="A87" i="12"/>
  <c r="B87" i="12"/>
  <c r="C87" i="12"/>
  <c r="D87" i="12"/>
  <c r="E87" i="12"/>
  <c r="A88" i="12"/>
  <c r="B88" i="12"/>
  <c r="C88" i="12"/>
  <c r="D88" i="12"/>
  <c r="E88" i="12"/>
  <c r="A89" i="12"/>
  <c r="B89" i="12"/>
  <c r="C89" i="12"/>
  <c r="D89" i="12"/>
  <c r="E89" i="12"/>
  <c r="A90" i="12"/>
  <c r="B90" i="12"/>
  <c r="C90" i="12"/>
  <c r="D90" i="12"/>
  <c r="E90" i="12"/>
  <c r="A91" i="12"/>
  <c r="B91" i="12"/>
  <c r="C91" i="12"/>
  <c r="D91" i="12"/>
  <c r="E91" i="12"/>
  <c r="A92" i="12"/>
  <c r="B92" i="12"/>
  <c r="C92" i="12"/>
  <c r="D92" i="12"/>
  <c r="E92" i="12"/>
  <c r="A93" i="12"/>
  <c r="B93" i="12"/>
  <c r="C93" i="12"/>
  <c r="D93" i="12"/>
  <c r="E93" i="12"/>
  <c r="A94" i="12"/>
  <c r="B94" i="12"/>
  <c r="C94" i="12"/>
  <c r="D94" i="12"/>
  <c r="E94" i="12"/>
  <c r="A95" i="12"/>
  <c r="B95" i="12"/>
  <c r="C95" i="12"/>
  <c r="D95" i="12"/>
  <c r="E95" i="12"/>
  <c r="A96" i="12"/>
  <c r="B96" i="12"/>
  <c r="C96" i="12"/>
  <c r="D96" i="12"/>
  <c r="E96" i="12"/>
  <c r="A97" i="12"/>
  <c r="B97" i="12"/>
  <c r="C97" i="12"/>
  <c r="D97" i="12"/>
  <c r="E97" i="12"/>
  <c r="A98" i="12"/>
  <c r="B98" i="12"/>
  <c r="C98" i="12"/>
  <c r="D98" i="12"/>
  <c r="E98" i="12"/>
  <c r="A99" i="12"/>
  <c r="B99" i="12"/>
  <c r="C99" i="12"/>
  <c r="D99" i="12"/>
  <c r="E99" i="12"/>
  <c r="A100" i="12"/>
  <c r="B100" i="12"/>
  <c r="C100" i="12"/>
  <c r="D100" i="12"/>
  <c r="E100" i="12"/>
  <c r="A101" i="12"/>
  <c r="B101" i="12"/>
  <c r="C101" i="12"/>
  <c r="D101" i="12"/>
  <c r="E101" i="12"/>
  <c r="A102" i="12"/>
  <c r="B102" i="12"/>
  <c r="C102" i="12"/>
  <c r="D102" i="12"/>
  <c r="E102" i="12"/>
  <c r="A103" i="12"/>
  <c r="B103" i="12"/>
  <c r="C103" i="12"/>
  <c r="D103" i="12"/>
  <c r="E103" i="12"/>
  <c r="A104" i="12"/>
  <c r="B104" i="12"/>
  <c r="C104" i="12"/>
  <c r="D104" i="12"/>
  <c r="E104" i="12"/>
  <c r="A105" i="12"/>
  <c r="B105" i="12"/>
  <c r="C105" i="12"/>
  <c r="D105" i="12"/>
  <c r="E105" i="12"/>
  <c r="A106" i="12"/>
  <c r="B106" i="12"/>
  <c r="C106" i="12"/>
  <c r="D106" i="12"/>
  <c r="E106" i="12"/>
  <c r="A107" i="12"/>
  <c r="B107" i="12"/>
  <c r="C107" i="12"/>
  <c r="D107" i="12"/>
  <c r="E107" i="12"/>
  <c r="A108" i="12"/>
  <c r="B108" i="12"/>
  <c r="C108" i="12"/>
  <c r="D108" i="12"/>
  <c r="E108" i="12"/>
  <c r="A109" i="12"/>
  <c r="B109" i="12"/>
  <c r="C109" i="12"/>
  <c r="D109" i="12"/>
  <c r="E109" i="12"/>
  <c r="A110" i="12"/>
  <c r="B110" i="12"/>
  <c r="C110" i="12"/>
  <c r="D110" i="12"/>
  <c r="E110" i="12"/>
  <c r="A111" i="12"/>
  <c r="B111" i="12"/>
  <c r="C111" i="12"/>
  <c r="D111" i="12"/>
  <c r="E111" i="12"/>
  <c r="A112" i="12"/>
  <c r="B112" i="12"/>
  <c r="C112" i="12"/>
  <c r="D112" i="12"/>
  <c r="E112" i="12"/>
  <c r="A113" i="12"/>
  <c r="B113" i="12"/>
  <c r="C113" i="12"/>
  <c r="D113" i="12"/>
  <c r="E113" i="12"/>
  <c r="A114" i="12"/>
  <c r="B114" i="12"/>
  <c r="C114" i="12"/>
  <c r="D114" i="12"/>
  <c r="E114" i="12"/>
  <c r="A115" i="12"/>
  <c r="B115" i="12"/>
  <c r="C115" i="12"/>
  <c r="D115" i="12"/>
  <c r="A116" i="12"/>
  <c r="B116" i="12"/>
  <c r="C116" i="12"/>
  <c r="D116" i="12"/>
  <c r="E116" i="12"/>
  <c r="A117" i="12"/>
  <c r="B117" i="12"/>
  <c r="C117" i="12"/>
  <c r="D117" i="12"/>
  <c r="E117" i="12"/>
  <c r="A118" i="12"/>
  <c r="B118" i="12"/>
  <c r="C118" i="12"/>
  <c r="D118" i="12"/>
  <c r="E118" i="12"/>
  <c r="A119" i="12"/>
  <c r="B119" i="12"/>
  <c r="C119" i="12"/>
  <c r="D119" i="12"/>
  <c r="E119" i="12"/>
  <c r="A120" i="12"/>
  <c r="B120" i="12"/>
  <c r="C120" i="12"/>
  <c r="D120" i="12"/>
  <c r="E120" i="12"/>
  <c r="A121" i="12"/>
  <c r="B121" i="12"/>
  <c r="C121" i="12"/>
  <c r="D121" i="12"/>
  <c r="E121" i="12"/>
  <c r="A122" i="12"/>
  <c r="B122" i="12"/>
  <c r="C122" i="12"/>
  <c r="D122" i="12"/>
  <c r="E122" i="12"/>
  <c r="A123" i="12"/>
  <c r="B123" i="12"/>
  <c r="C123" i="12"/>
  <c r="D123" i="12"/>
  <c r="E123" i="12"/>
  <c r="A124" i="12"/>
  <c r="B124" i="12"/>
  <c r="C124" i="12"/>
  <c r="D124" i="12"/>
  <c r="E124" i="12"/>
  <c r="A125" i="12"/>
  <c r="B125" i="12"/>
  <c r="C125" i="12"/>
  <c r="D125" i="12"/>
  <c r="E125" i="12"/>
  <c r="A126" i="12"/>
  <c r="B126" i="12"/>
  <c r="C126" i="12"/>
  <c r="D126" i="12"/>
  <c r="E126" i="12"/>
  <c r="A127" i="12"/>
  <c r="B127" i="12"/>
  <c r="C127" i="12"/>
  <c r="D127" i="12"/>
  <c r="E127" i="12"/>
  <c r="A128" i="12"/>
  <c r="B128" i="12"/>
  <c r="C128" i="12"/>
  <c r="D128" i="12"/>
  <c r="E128" i="12"/>
  <c r="A129" i="12"/>
  <c r="B129" i="12"/>
  <c r="C129" i="12"/>
  <c r="D129" i="12"/>
  <c r="E129" i="12"/>
  <c r="A130" i="12"/>
  <c r="B130" i="12"/>
  <c r="C130" i="12"/>
  <c r="D130" i="12"/>
  <c r="E130" i="12"/>
  <c r="A131" i="12"/>
  <c r="B131" i="12"/>
  <c r="C131" i="12"/>
  <c r="D131" i="12"/>
  <c r="E131" i="12"/>
  <c r="A132" i="12"/>
  <c r="B132" i="12"/>
  <c r="C132" i="12"/>
  <c r="D132" i="12"/>
  <c r="E132" i="12"/>
  <c r="A133" i="12"/>
  <c r="B133" i="12"/>
  <c r="C133" i="12"/>
  <c r="D133" i="12"/>
  <c r="E133" i="12"/>
  <c r="A134" i="12"/>
  <c r="B134" i="12"/>
  <c r="C134" i="12"/>
  <c r="D134" i="12"/>
  <c r="E134" i="12"/>
  <c r="A135" i="12"/>
  <c r="B135" i="12"/>
  <c r="C135" i="12"/>
  <c r="D135" i="12"/>
  <c r="E135" i="12"/>
  <c r="A136" i="12"/>
  <c r="B136" i="12"/>
  <c r="C136" i="12"/>
  <c r="D136" i="12"/>
  <c r="E136" i="12"/>
  <c r="A137" i="12"/>
  <c r="B137" i="12"/>
  <c r="C137" i="12"/>
  <c r="D137" i="12"/>
  <c r="E137" i="12"/>
  <c r="A138" i="12"/>
  <c r="B138" i="12"/>
  <c r="C138" i="12"/>
  <c r="D138" i="12"/>
  <c r="E138" i="12"/>
  <c r="A139" i="12"/>
  <c r="B139" i="12"/>
  <c r="C139" i="12"/>
  <c r="D139" i="12"/>
  <c r="E139" i="12"/>
  <c r="A140" i="12"/>
  <c r="B140" i="12"/>
  <c r="C140" i="12"/>
  <c r="D140" i="12"/>
  <c r="E140" i="12"/>
  <c r="A141" i="12"/>
  <c r="B141" i="12"/>
  <c r="C141" i="12"/>
  <c r="D141" i="12"/>
  <c r="E141" i="12"/>
  <c r="A142" i="12"/>
  <c r="B142" i="12"/>
  <c r="C142" i="12"/>
  <c r="D142" i="12"/>
  <c r="E142" i="12"/>
  <c r="A143" i="12"/>
  <c r="B143" i="12"/>
  <c r="C143" i="12"/>
  <c r="D143" i="12"/>
  <c r="E143" i="12"/>
  <c r="A144" i="12"/>
  <c r="B144" i="12"/>
  <c r="C144" i="12"/>
  <c r="D144" i="12"/>
  <c r="E144" i="12"/>
  <c r="A145" i="12"/>
  <c r="B145" i="12"/>
  <c r="C145" i="12"/>
  <c r="D145" i="12"/>
  <c r="E145" i="12"/>
  <c r="A146" i="12"/>
  <c r="B146" i="12"/>
  <c r="C146" i="12"/>
  <c r="D146" i="12"/>
  <c r="E146" i="12"/>
  <c r="A147" i="12"/>
  <c r="B147" i="12"/>
  <c r="C147" i="12"/>
  <c r="D147" i="12"/>
  <c r="A148" i="12"/>
  <c r="B148" i="12"/>
  <c r="C148" i="12"/>
  <c r="D148" i="12"/>
  <c r="E148" i="12"/>
  <c r="A149" i="12"/>
  <c r="B149" i="12"/>
  <c r="C149" i="12"/>
  <c r="D149" i="12"/>
  <c r="E149" i="12"/>
  <c r="A150" i="12"/>
  <c r="B150" i="12"/>
  <c r="C150" i="12"/>
  <c r="D150" i="12"/>
  <c r="E150" i="12"/>
  <c r="A151" i="12"/>
  <c r="B151" i="12"/>
  <c r="C151" i="12"/>
  <c r="D151" i="12"/>
  <c r="E151" i="12"/>
  <c r="A152" i="12"/>
  <c r="B152" i="12"/>
  <c r="C152" i="12"/>
  <c r="D152" i="12"/>
  <c r="E152" i="12"/>
  <c r="A153" i="12"/>
  <c r="B153" i="12"/>
  <c r="C153" i="12"/>
  <c r="D153" i="12"/>
  <c r="E153" i="12"/>
  <c r="A154" i="12"/>
  <c r="B154" i="12"/>
  <c r="C154" i="12"/>
  <c r="D154" i="12"/>
  <c r="E154" i="12"/>
  <c r="A155" i="12"/>
  <c r="B155" i="12"/>
  <c r="C155" i="12"/>
  <c r="D155" i="12"/>
  <c r="E155" i="12"/>
  <c r="A156" i="12"/>
  <c r="B156" i="12"/>
  <c r="C156" i="12"/>
  <c r="D156" i="12"/>
  <c r="E156" i="12"/>
  <c r="A157" i="12"/>
  <c r="B157" i="12"/>
  <c r="C157" i="12"/>
  <c r="D157" i="12"/>
  <c r="E157" i="12"/>
  <c r="A158" i="12"/>
  <c r="B158" i="12"/>
  <c r="C158" i="12"/>
  <c r="D158" i="12"/>
  <c r="E158" i="12"/>
  <c r="A159" i="12"/>
  <c r="B159" i="12"/>
  <c r="C159" i="12"/>
  <c r="D159" i="12"/>
  <c r="E159" i="12"/>
  <c r="A160" i="12"/>
  <c r="B160" i="12"/>
  <c r="C160" i="12"/>
  <c r="D160" i="12"/>
  <c r="E160" i="12"/>
  <c r="A161" i="12"/>
  <c r="B161" i="12"/>
  <c r="C161" i="12"/>
  <c r="D161" i="12"/>
  <c r="E161" i="12"/>
  <c r="A162" i="12"/>
  <c r="B162" i="12"/>
  <c r="C162" i="12"/>
  <c r="D162" i="12"/>
  <c r="E162" i="12"/>
  <c r="A163" i="12"/>
  <c r="B163" i="12"/>
  <c r="C163" i="12"/>
  <c r="D163" i="12"/>
  <c r="E163" i="12"/>
  <c r="A164" i="12"/>
  <c r="B164" i="12"/>
  <c r="C164" i="12"/>
  <c r="D164" i="12"/>
  <c r="E164" i="12"/>
  <c r="A165" i="12"/>
  <c r="B165" i="12"/>
  <c r="C165" i="12"/>
  <c r="D165" i="12"/>
  <c r="E165" i="12"/>
  <c r="A166" i="12"/>
  <c r="B166" i="12"/>
  <c r="C166" i="12"/>
  <c r="D166" i="12"/>
  <c r="E166" i="12"/>
  <c r="A167" i="12"/>
  <c r="B167" i="12"/>
  <c r="C167" i="12"/>
  <c r="D167" i="12"/>
  <c r="E167" i="12"/>
  <c r="A168" i="12"/>
  <c r="B168" i="12"/>
  <c r="C168" i="12"/>
  <c r="D168" i="12"/>
  <c r="E168" i="12"/>
  <c r="A169" i="12"/>
  <c r="B169" i="12"/>
  <c r="C169" i="12"/>
  <c r="D169" i="12"/>
  <c r="E169" i="12"/>
  <c r="A170" i="12"/>
  <c r="B170" i="12"/>
  <c r="C170" i="12"/>
  <c r="D170" i="12"/>
  <c r="E170" i="12"/>
  <c r="A171" i="12"/>
  <c r="B171" i="12"/>
  <c r="C171" i="12"/>
  <c r="D171" i="12"/>
  <c r="E171" i="12"/>
  <c r="A172" i="12"/>
  <c r="B172" i="12"/>
  <c r="C172" i="12"/>
  <c r="D172" i="12"/>
  <c r="E172" i="12"/>
  <c r="A173" i="12"/>
  <c r="B173" i="12"/>
  <c r="C173" i="12"/>
  <c r="D173" i="12"/>
  <c r="E173" i="12"/>
  <c r="A174" i="12"/>
  <c r="B174" i="12"/>
  <c r="C174" i="12"/>
  <c r="D174" i="12"/>
  <c r="E174" i="12"/>
  <c r="A175" i="12"/>
  <c r="B175" i="12"/>
  <c r="C175" i="12"/>
  <c r="D175" i="12"/>
  <c r="A176" i="12"/>
  <c r="B176" i="12"/>
  <c r="C176" i="12"/>
  <c r="D176" i="12"/>
  <c r="E176" i="12"/>
  <c r="A177" i="12"/>
  <c r="B177" i="12"/>
  <c r="C177" i="12"/>
  <c r="D177" i="12"/>
  <c r="E177" i="12"/>
  <c r="A178" i="12"/>
  <c r="B178" i="12"/>
  <c r="C178" i="12"/>
  <c r="D178" i="12"/>
  <c r="E178" i="12"/>
  <c r="A179" i="12"/>
  <c r="B179" i="12"/>
  <c r="C179" i="12"/>
  <c r="D179" i="12"/>
  <c r="E179" i="12"/>
  <c r="A180" i="12"/>
  <c r="B180" i="12"/>
  <c r="C180" i="12"/>
  <c r="D180" i="12"/>
  <c r="E180" i="12"/>
  <c r="A181" i="12"/>
  <c r="B181" i="12"/>
  <c r="C181" i="12"/>
  <c r="D181" i="12"/>
  <c r="E181" i="12"/>
  <c r="A182" i="12"/>
  <c r="B182" i="12"/>
  <c r="C182" i="12"/>
  <c r="D182" i="12"/>
  <c r="E182" i="12"/>
  <c r="A183" i="12"/>
  <c r="B183" i="12"/>
  <c r="C183" i="12"/>
  <c r="D183" i="12"/>
  <c r="E183" i="12"/>
  <c r="A184" i="12"/>
  <c r="B184" i="12"/>
  <c r="C184" i="12"/>
  <c r="D184" i="12"/>
  <c r="E184" i="12"/>
  <c r="A185" i="12"/>
  <c r="B185" i="12"/>
  <c r="C185" i="12"/>
  <c r="D185" i="12"/>
  <c r="E185" i="12"/>
  <c r="A186" i="12"/>
  <c r="B186" i="12"/>
  <c r="C186" i="12"/>
  <c r="D186" i="12"/>
  <c r="E186" i="12"/>
  <c r="A187" i="12"/>
  <c r="B187" i="12"/>
  <c r="C187" i="12"/>
  <c r="D187" i="12"/>
  <c r="E187" i="12"/>
  <c r="A188" i="12"/>
  <c r="B188" i="12"/>
  <c r="C188" i="12"/>
  <c r="D188" i="12"/>
  <c r="E188" i="12"/>
  <c r="A189" i="12"/>
  <c r="B189" i="12"/>
  <c r="C189" i="12"/>
  <c r="D189" i="12"/>
  <c r="E189" i="12"/>
  <c r="A190" i="12"/>
  <c r="B190" i="12"/>
  <c r="C190" i="12"/>
  <c r="D190" i="12"/>
  <c r="E190" i="12"/>
  <c r="A191" i="12"/>
  <c r="B191" i="12"/>
  <c r="C191" i="12"/>
  <c r="D191" i="12"/>
  <c r="E191" i="12"/>
  <c r="A192" i="12"/>
  <c r="B192" i="12"/>
  <c r="C192" i="12"/>
  <c r="D192" i="12"/>
  <c r="E192" i="12"/>
  <c r="A193" i="12"/>
  <c r="B193" i="12"/>
  <c r="C193" i="12"/>
  <c r="D193" i="12"/>
  <c r="E193" i="12"/>
  <c r="A194" i="12"/>
  <c r="B194" i="12"/>
  <c r="C194" i="12"/>
  <c r="D194" i="12"/>
  <c r="E194" i="12"/>
  <c r="A195" i="12"/>
  <c r="B195" i="12"/>
  <c r="C195" i="12"/>
  <c r="D195" i="12"/>
  <c r="E195" i="12"/>
  <c r="A196" i="12"/>
  <c r="B196" i="12"/>
  <c r="C196" i="12"/>
  <c r="D196" i="12"/>
  <c r="E196" i="12"/>
  <c r="A197" i="12"/>
  <c r="B197" i="12"/>
  <c r="C197" i="12"/>
  <c r="D197" i="12"/>
  <c r="E197" i="12"/>
  <c r="A198" i="12"/>
  <c r="B198" i="12"/>
  <c r="C198" i="12"/>
  <c r="D198" i="12"/>
  <c r="E198" i="12"/>
  <c r="A199" i="12"/>
  <c r="B199" i="12"/>
  <c r="C199" i="12"/>
  <c r="D199" i="12"/>
  <c r="E199" i="12"/>
  <c r="A200" i="12"/>
  <c r="B200" i="12"/>
  <c r="C200" i="12"/>
  <c r="D200" i="12"/>
  <c r="E200" i="12"/>
  <c r="E175" i="12"/>
  <c r="B6" i="12"/>
  <c r="B7" i="12"/>
  <c r="B8" i="12"/>
  <c r="B9" i="12"/>
  <c r="B5" i="12"/>
  <c r="E7" i="12"/>
  <c r="E8" i="12"/>
  <c r="E9" i="12"/>
  <c r="E6" i="12"/>
  <c r="E5" i="12"/>
  <c r="D9" i="12"/>
  <c r="C9" i="12"/>
  <c r="A9" i="12"/>
  <c r="D8" i="12"/>
  <c r="C8" i="12"/>
  <c r="A8" i="12"/>
  <c r="D7" i="12"/>
  <c r="C7" i="12"/>
  <c r="A7" i="12"/>
  <c r="D6" i="12"/>
  <c r="C6" i="12"/>
  <c r="A6" i="12"/>
  <c r="D5" i="12"/>
  <c r="A5" i="12"/>
  <c r="B8" i="11"/>
  <c r="D200" i="11"/>
  <c r="C200" i="11"/>
  <c r="B200" i="11"/>
  <c r="A200" i="11"/>
  <c r="D199" i="11"/>
  <c r="C199" i="11"/>
  <c r="B199" i="11"/>
  <c r="A199" i="11"/>
  <c r="D198" i="11"/>
  <c r="C198" i="11"/>
  <c r="B198" i="11"/>
  <c r="A198" i="11"/>
  <c r="D197" i="11"/>
  <c r="C197" i="11"/>
  <c r="B197" i="11"/>
  <c r="A197" i="11"/>
  <c r="D196" i="11"/>
  <c r="C196" i="11"/>
  <c r="B196" i="11"/>
  <c r="A196" i="11"/>
  <c r="D195" i="11"/>
  <c r="C195" i="11"/>
  <c r="B195" i="11"/>
  <c r="A195" i="11"/>
  <c r="D194" i="11"/>
  <c r="C194" i="11"/>
  <c r="B194" i="11"/>
  <c r="A194" i="11"/>
  <c r="D193" i="11"/>
  <c r="C193" i="11"/>
  <c r="B193" i="11"/>
  <c r="A193" i="11"/>
  <c r="D192" i="11"/>
  <c r="C192" i="11"/>
  <c r="B192" i="11"/>
  <c r="A192" i="11"/>
  <c r="D191" i="11"/>
  <c r="C191" i="11"/>
  <c r="B191" i="11"/>
  <c r="A191" i="11"/>
  <c r="D190" i="11"/>
  <c r="C190" i="11"/>
  <c r="B190" i="11"/>
  <c r="A190" i="11"/>
  <c r="D189" i="11"/>
  <c r="C189" i="11"/>
  <c r="B189" i="11"/>
  <c r="A189" i="11"/>
  <c r="D188" i="11"/>
  <c r="C188" i="11"/>
  <c r="B188" i="11"/>
  <c r="A188" i="11"/>
  <c r="D187" i="11"/>
  <c r="C187" i="11"/>
  <c r="B187" i="11"/>
  <c r="A187" i="11"/>
  <c r="D186" i="11"/>
  <c r="C186" i="11"/>
  <c r="B186" i="11"/>
  <c r="A186" i="11"/>
  <c r="D185" i="11"/>
  <c r="C185" i="11"/>
  <c r="B185" i="11"/>
  <c r="A185" i="11"/>
  <c r="D184" i="11"/>
  <c r="C184" i="11"/>
  <c r="B184" i="11"/>
  <c r="A184" i="11"/>
  <c r="D183" i="11"/>
  <c r="C183" i="11"/>
  <c r="B183" i="11"/>
  <c r="A183" i="11"/>
  <c r="D182" i="11"/>
  <c r="C182" i="11"/>
  <c r="B182" i="11"/>
  <c r="A182" i="11"/>
  <c r="D181" i="11"/>
  <c r="C181" i="11"/>
  <c r="B181" i="11"/>
  <c r="A181" i="11"/>
  <c r="D180" i="11"/>
  <c r="C180" i="11"/>
  <c r="B180" i="11"/>
  <c r="A180" i="11"/>
  <c r="D179" i="11"/>
  <c r="C179" i="11"/>
  <c r="B179" i="11"/>
  <c r="A179" i="11"/>
  <c r="D178" i="11"/>
  <c r="C178" i="11"/>
  <c r="B178" i="11"/>
  <c r="A178" i="11"/>
  <c r="D177" i="11"/>
  <c r="C177" i="11"/>
  <c r="B177" i="11"/>
  <c r="A177" i="11"/>
  <c r="D176" i="11"/>
  <c r="C176" i="11"/>
  <c r="B176" i="11"/>
  <c r="A176" i="11"/>
  <c r="D175" i="11"/>
  <c r="C175" i="11"/>
  <c r="B175" i="11"/>
  <c r="A175" i="11"/>
  <c r="D174" i="11"/>
  <c r="C174" i="11"/>
  <c r="B174" i="11"/>
  <c r="A174" i="11"/>
  <c r="D173" i="11"/>
  <c r="C173" i="11"/>
  <c r="B173" i="11"/>
  <c r="A173" i="11"/>
  <c r="D172" i="11"/>
  <c r="C172" i="11"/>
  <c r="B172" i="11"/>
  <c r="A172" i="11"/>
  <c r="D171" i="11"/>
  <c r="C171" i="11"/>
  <c r="B171" i="11"/>
  <c r="A171" i="11"/>
  <c r="D170" i="11"/>
  <c r="C170" i="11"/>
  <c r="B170" i="11"/>
  <c r="A170" i="11"/>
  <c r="D169" i="11"/>
  <c r="C169" i="11"/>
  <c r="B169" i="11"/>
  <c r="A169" i="11"/>
  <c r="D168" i="11"/>
  <c r="C168" i="11"/>
  <c r="B168" i="11"/>
  <c r="A168" i="11"/>
  <c r="D167" i="11"/>
  <c r="C167" i="11"/>
  <c r="B167" i="11"/>
  <c r="A167" i="11"/>
  <c r="D166" i="11"/>
  <c r="C166" i="11"/>
  <c r="B166" i="11"/>
  <c r="A166" i="11"/>
  <c r="D165" i="11"/>
  <c r="C165" i="11"/>
  <c r="B165" i="11"/>
  <c r="A165" i="11"/>
  <c r="D164" i="11"/>
  <c r="C164" i="11"/>
  <c r="B164" i="11"/>
  <c r="A164" i="11"/>
  <c r="D163" i="11"/>
  <c r="C163" i="11"/>
  <c r="B163" i="11"/>
  <c r="A163" i="11"/>
  <c r="D162" i="11"/>
  <c r="C162" i="11"/>
  <c r="B162" i="11"/>
  <c r="A162" i="11"/>
  <c r="D161" i="11"/>
  <c r="C161" i="11"/>
  <c r="B161" i="11"/>
  <c r="A161" i="11"/>
  <c r="D160" i="11"/>
  <c r="C160" i="11"/>
  <c r="B160" i="11"/>
  <c r="A160" i="11"/>
  <c r="D159" i="11"/>
  <c r="C159" i="11"/>
  <c r="B159" i="11"/>
  <c r="A159" i="11"/>
  <c r="D158" i="11"/>
  <c r="C158" i="11"/>
  <c r="B158" i="11"/>
  <c r="A158" i="11"/>
  <c r="D157" i="11"/>
  <c r="C157" i="11"/>
  <c r="B157" i="11"/>
  <c r="A157" i="11"/>
  <c r="D156" i="11"/>
  <c r="C156" i="11"/>
  <c r="B156" i="11"/>
  <c r="A156" i="11"/>
  <c r="D155" i="11"/>
  <c r="C155" i="11"/>
  <c r="B155" i="11"/>
  <c r="A155" i="11"/>
  <c r="D154" i="11"/>
  <c r="C154" i="11"/>
  <c r="B154" i="11"/>
  <c r="A154" i="11"/>
  <c r="D153" i="11"/>
  <c r="C153" i="11"/>
  <c r="B153" i="11"/>
  <c r="A153" i="11"/>
  <c r="D152" i="11"/>
  <c r="C152" i="11"/>
  <c r="B152" i="11"/>
  <c r="A152" i="11"/>
  <c r="D151" i="11"/>
  <c r="C151" i="11"/>
  <c r="B151" i="11"/>
  <c r="A151" i="11"/>
  <c r="D150" i="11"/>
  <c r="C150" i="11"/>
  <c r="B150" i="11"/>
  <c r="A150" i="11"/>
  <c r="D149" i="11"/>
  <c r="C149" i="11"/>
  <c r="B149" i="11"/>
  <c r="A149" i="11"/>
  <c r="D148" i="11"/>
  <c r="C148" i="11"/>
  <c r="B148" i="11"/>
  <c r="A148" i="11"/>
  <c r="D147" i="11"/>
  <c r="C147" i="11"/>
  <c r="B147" i="11"/>
  <c r="A147" i="11"/>
  <c r="D146" i="11"/>
  <c r="C146" i="11"/>
  <c r="B146" i="11"/>
  <c r="A146" i="11"/>
  <c r="D145" i="11"/>
  <c r="C145" i="11"/>
  <c r="B145" i="11"/>
  <c r="A145" i="11"/>
  <c r="D144" i="11"/>
  <c r="C144" i="11"/>
  <c r="B144" i="11"/>
  <c r="A144" i="11"/>
  <c r="D143" i="11"/>
  <c r="C143" i="11"/>
  <c r="B143" i="11"/>
  <c r="A143" i="11"/>
  <c r="D142" i="11"/>
  <c r="C142" i="11"/>
  <c r="B142" i="11"/>
  <c r="A142" i="11"/>
  <c r="D141" i="11"/>
  <c r="C141" i="11"/>
  <c r="B141" i="11"/>
  <c r="A141" i="11"/>
  <c r="D140" i="11"/>
  <c r="C140" i="11"/>
  <c r="B140" i="11"/>
  <c r="A140" i="11"/>
  <c r="D139" i="11"/>
  <c r="C139" i="11"/>
  <c r="B139" i="11"/>
  <c r="A139" i="11"/>
  <c r="D138" i="11"/>
  <c r="C138" i="11"/>
  <c r="B138" i="11"/>
  <c r="A138" i="11"/>
  <c r="D137" i="11"/>
  <c r="C137" i="11"/>
  <c r="B137" i="11"/>
  <c r="A137" i="11"/>
  <c r="D136" i="11"/>
  <c r="C136" i="11"/>
  <c r="B136" i="11"/>
  <c r="A136" i="11"/>
  <c r="D135" i="11"/>
  <c r="C135" i="11"/>
  <c r="B135" i="11"/>
  <c r="A135" i="11"/>
  <c r="D134" i="11"/>
  <c r="C134" i="11"/>
  <c r="B134" i="11"/>
  <c r="A134" i="11"/>
  <c r="D133" i="11"/>
  <c r="C133" i="11"/>
  <c r="B133" i="11"/>
  <c r="A133" i="11"/>
  <c r="D132" i="11"/>
  <c r="C132" i="11"/>
  <c r="B132" i="11"/>
  <c r="A132" i="11"/>
  <c r="D131" i="11"/>
  <c r="C131" i="11"/>
  <c r="B131" i="11"/>
  <c r="A131" i="11"/>
  <c r="D130" i="11"/>
  <c r="C130" i="11"/>
  <c r="B130" i="11"/>
  <c r="A130" i="11"/>
  <c r="D129" i="11"/>
  <c r="C129" i="11"/>
  <c r="B129" i="11"/>
  <c r="A129" i="11"/>
  <c r="D128" i="11"/>
  <c r="C128" i="11"/>
  <c r="B128" i="11"/>
  <c r="A128" i="11"/>
  <c r="D127" i="11"/>
  <c r="C127" i="11"/>
  <c r="B127" i="11"/>
  <c r="A127" i="11"/>
  <c r="D126" i="11"/>
  <c r="C126" i="11"/>
  <c r="B126" i="11"/>
  <c r="A126" i="11"/>
  <c r="D125" i="11"/>
  <c r="C125" i="11"/>
  <c r="B125" i="11"/>
  <c r="A125" i="11"/>
  <c r="D124" i="11"/>
  <c r="C124" i="11"/>
  <c r="B124" i="11"/>
  <c r="A124" i="11"/>
  <c r="D123" i="11"/>
  <c r="C123" i="11"/>
  <c r="B123" i="11"/>
  <c r="A123" i="11"/>
  <c r="D122" i="11"/>
  <c r="C122" i="11"/>
  <c r="B122" i="11"/>
  <c r="A122" i="11"/>
  <c r="D121" i="11"/>
  <c r="C121" i="11"/>
  <c r="B121" i="11"/>
  <c r="A121" i="11"/>
  <c r="D120" i="11"/>
  <c r="C120" i="11"/>
  <c r="B120" i="11"/>
  <c r="A120" i="11"/>
  <c r="D119" i="11"/>
  <c r="C119" i="11"/>
  <c r="B119" i="11"/>
  <c r="A119" i="11"/>
  <c r="D118" i="11"/>
  <c r="C118" i="11"/>
  <c r="B118" i="11"/>
  <c r="A118" i="11"/>
  <c r="D117" i="11"/>
  <c r="C117" i="11"/>
  <c r="B117" i="11"/>
  <c r="A117" i="11"/>
  <c r="D116" i="11"/>
  <c r="C116" i="11"/>
  <c r="B116" i="11"/>
  <c r="A116" i="11"/>
  <c r="D115" i="11"/>
  <c r="C115" i="11"/>
  <c r="B115" i="11"/>
  <c r="A115" i="11"/>
  <c r="D114" i="11"/>
  <c r="C114" i="11"/>
  <c r="B114" i="11"/>
  <c r="A114" i="11"/>
  <c r="D113" i="11"/>
  <c r="C113" i="11"/>
  <c r="B113" i="11"/>
  <c r="A113" i="11"/>
  <c r="D112" i="11"/>
  <c r="C112" i="11"/>
  <c r="B112" i="11"/>
  <c r="A112" i="11"/>
  <c r="D111" i="11"/>
  <c r="C111" i="11"/>
  <c r="B111" i="11"/>
  <c r="A111" i="11"/>
  <c r="D110" i="11"/>
  <c r="C110" i="11"/>
  <c r="B110" i="11"/>
  <c r="A110" i="11"/>
  <c r="D109" i="11"/>
  <c r="C109" i="11"/>
  <c r="B109" i="11"/>
  <c r="A109" i="11"/>
  <c r="D108" i="11"/>
  <c r="C108" i="11"/>
  <c r="B108" i="11"/>
  <c r="A108" i="11"/>
  <c r="D107" i="11"/>
  <c r="C107" i="11"/>
  <c r="B107" i="11"/>
  <c r="A107" i="11"/>
  <c r="D106" i="11"/>
  <c r="C106" i="11"/>
  <c r="B106" i="11"/>
  <c r="A106" i="11"/>
  <c r="D105" i="11"/>
  <c r="C105" i="11"/>
  <c r="B105" i="11"/>
  <c r="A105" i="11"/>
  <c r="D104" i="11"/>
  <c r="C104" i="11"/>
  <c r="B104" i="11"/>
  <c r="A104" i="11"/>
  <c r="D103" i="11"/>
  <c r="C103" i="11"/>
  <c r="B103" i="11"/>
  <c r="A103" i="11"/>
  <c r="D102" i="11"/>
  <c r="C102" i="11"/>
  <c r="B102" i="11"/>
  <c r="A102" i="11"/>
  <c r="D101" i="11"/>
  <c r="C101" i="11"/>
  <c r="B101" i="11"/>
  <c r="A101" i="11"/>
  <c r="D100" i="11"/>
  <c r="C100" i="11"/>
  <c r="B100" i="11"/>
  <c r="A100" i="11"/>
  <c r="D99" i="11"/>
  <c r="C99" i="11"/>
  <c r="B99" i="11"/>
  <c r="A99" i="11"/>
  <c r="D98" i="11"/>
  <c r="C98" i="11"/>
  <c r="B98" i="11"/>
  <c r="A98" i="11"/>
  <c r="D97" i="11"/>
  <c r="C97" i="11"/>
  <c r="B97" i="11"/>
  <c r="A97" i="11"/>
  <c r="D96" i="11"/>
  <c r="C96" i="11"/>
  <c r="B96" i="11"/>
  <c r="A96" i="11"/>
  <c r="D95" i="11"/>
  <c r="C95" i="11"/>
  <c r="B95" i="11"/>
  <c r="A95" i="11"/>
  <c r="D94" i="11"/>
  <c r="C94" i="11"/>
  <c r="B94" i="11"/>
  <c r="A94" i="11"/>
  <c r="D93" i="11"/>
  <c r="C93" i="11"/>
  <c r="B93" i="11"/>
  <c r="A93" i="11"/>
  <c r="D92" i="11"/>
  <c r="C92" i="11"/>
  <c r="B92" i="11"/>
  <c r="A92" i="11"/>
  <c r="D91" i="11"/>
  <c r="C91" i="11"/>
  <c r="B91" i="11"/>
  <c r="A91" i="11"/>
  <c r="D90" i="11"/>
  <c r="C90" i="11"/>
  <c r="B90" i="11"/>
  <c r="A90" i="11"/>
  <c r="D89" i="11"/>
  <c r="C89" i="11"/>
  <c r="B89" i="11"/>
  <c r="A89" i="11"/>
  <c r="D88" i="11"/>
  <c r="C88" i="11"/>
  <c r="B88" i="11"/>
  <c r="A88" i="11"/>
  <c r="D87" i="11"/>
  <c r="C87" i="11"/>
  <c r="B87" i="11"/>
  <c r="A87" i="11"/>
  <c r="D86" i="11"/>
  <c r="C86" i="11"/>
  <c r="B86" i="11"/>
  <c r="A86" i="11"/>
  <c r="D85" i="11"/>
  <c r="C85" i="11"/>
  <c r="B85" i="11"/>
  <c r="A85" i="11"/>
  <c r="D84" i="11"/>
  <c r="C84" i="11"/>
  <c r="B84" i="11"/>
  <c r="A84" i="11"/>
  <c r="D83" i="11"/>
  <c r="C83" i="11"/>
  <c r="B83" i="11"/>
  <c r="A83" i="11"/>
  <c r="D82" i="11"/>
  <c r="C82" i="11"/>
  <c r="B82" i="11"/>
  <c r="A82" i="11"/>
  <c r="D81" i="11"/>
  <c r="C81" i="11"/>
  <c r="B81" i="11"/>
  <c r="A81" i="11"/>
  <c r="D80" i="11"/>
  <c r="C80" i="11"/>
  <c r="B80" i="11"/>
  <c r="A80" i="11"/>
  <c r="D79" i="11"/>
  <c r="C79" i="11"/>
  <c r="B79" i="11"/>
  <c r="A79" i="11"/>
  <c r="D78" i="11"/>
  <c r="C78" i="11"/>
  <c r="B78" i="11"/>
  <c r="A78" i="11"/>
  <c r="D77" i="11"/>
  <c r="C77" i="11"/>
  <c r="B77" i="11"/>
  <c r="A77" i="11"/>
  <c r="D76" i="11"/>
  <c r="C76" i="11"/>
  <c r="B76" i="11"/>
  <c r="A76" i="11"/>
  <c r="D75" i="11"/>
  <c r="C75" i="11"/>
  <c r="B75" i="11"/>
  <c r="A75" i="11"/>
  <c r="D74" i="11"/>
  <c r="C74" i="11"/>
  <c r="B74" i="11"/>
  <c r="A74" i="11"/>
  <c r="D73" i="11"/>
  <c r="C73" i="11"/>
  <c r="B73" i="11"/>
  <c r="A73" i="11"/>
  <c r="D72" i="11"/>
  <c r="C72" i="11"/>
  <c r="B72" i="11"/>
  <c r="A72" i="11"/>
  <c r="D71" i="11"/>
  <c r="C71" i="11"/>
  <c r="B71" i="11"/>
  <c r="A71" i="11"/>
  <c r="D70" i="11"/>
  <c r="C70" i="11"/>
  <c r="B70" i="11"/>
  <c r="A70" i="11"/>
  <c r="D69" i="11"/>
  <c r="C69" i="11"/>
  <c r="B69" i="11"/>
  <c r="A69" i="11"/>
  <c r="D68" i="11"/>
  <c r="C68" i="11"/>
  <c r="B68" i="11"/>
  <c r="A68" i="11"/>
  <c r="D67" i="11"/>
  <c r="C67" i="11"/>
  <c r="B67" i="11"/>
  <c r="A67" i="11"/>
  <c r="D66" i="11"/>
  <c r="C66" i="11"/>
  <c r="B66" i="11"/>
  <c r="A66" i="11"/>
  <c r="D65" i="11"/>
  <c r="C65" i="11"/>
  <c r="B65" i="11"/>
  <c r="A65" i="11"/>
  <c r="D64" i="11"/>
  <c r="C64" i="11"/>
  <c r="B64" i="11"/>
  <c r="A64" i="11"/>
  <c r="D63" i="11"/>
  <c r="C63" i="11"/>
  <c r="B63" i="11"/>
  <c r="A63" i="11"/>
  <c r="D62" i="11"/>
  <c r="C62" i="11"/>
  <c r="B62" i="11"/>
  <c r="A62" i="11"/>
  <c r="D61" i="11"/>
  <c r="C61" i="11"/>
  <c r="B61" i="11"/>
  <c r="A61" i="11"/>
  <c r="D60" i="11"/>
  <c r="C60" i="11"/>
  <c r="B60" i="11"/>
  <c r="A60" i="11"/>
  <c r="D59" i="11"/>
  <c r="C59" i="11"/>
  <c r="B59" i="11"/>
  <c r="A59" i="11"/>
  <c r="D58" i="11"/>
  <c r="C58" i="11"/>
  <c r="B58" i="11"/>
  <c r="A58" i="11"/>
  <c r="D57" i="11"/>
  <c r="C57" i="11"/>
  <c r="B57" i="11"/>
  <c r="A57" i="11"/>
  <c r="D56" i="11"/>
  <c r="C56" i="11"/>
  <c r="B56" i="11"/>
  <c r="A56" i="11"/>
  <c r="D55" i="11"/>
  <c r="C55" i="11"/>
  <c r="B55" i="11"/>
  <c r="A55" i="11"/>
  <c r="D54" i="11"/>
  <c r="C54" i="11"/>
  <c r="B54" i="11"/>
  <c r="A54" i="11"/>
  <c r="D53" i="11"/>
  <c r="C53" i="11"/>
  <c r="B53" i="11"/>
  <c r="A53" i="11"/>
  <c r="D52" i="11"/>
  <c r="C52" i="11"/>
  <c r="B52" i="11"/>
  <c r="A52" i="11"/>
  <c r="D51" i="11"/>
  <c r="C51" i="11"/>
  <c r="B51" i="11"/>
  <c r="A51" i="11"/>
  <c r="D50" i="11"/>
  <c r="C50" i="11"/>
  <c r="B50" i="11"/>
  <c r="A50" i="11"/>
  <c r="D49" i="11"/>
  <c r="C49" i="11"/>
  <c r="B49" i="11"/>
  <c r="A49" i="11"/>
  <c r="D48" i="11"/>
  <c r="C48" i="11"/>
  <c r="B48" i="11"/>
  <c r="A48" i="11"/>
  <c r="D47" i="11"/>
  <c r="C47" i="11"/>
  <c r="B47" i="11"/>
  <c r="A47" i="11"/>
  <c r="D46" i="11"/>
  <c r="C46" i="11"/>
  <c r="B46" i="11"/>
  <c r="A46" i="11"/>
  <c r="D45" i="11"/>
  <c r="C45" i="11"/>
  <c r="B45" i="11"/>
  <c r="A45" i="11"/>
  <c r="D44" i="11"/>
  <c r="C44" i="11"/>
  <c r="B44" i="11"/>
  <c r="A44" i="11"/>
  <c r="D43" i="11"/>
  <c r="C43" i="11"/>
  <c r="B43" i="11"/>
  <c r="A43" i="11"/>
  <c r="D42" i="11"/>
  <c r="C42" i="11"/>
  <c r="B42" i="11"/>
  <c r="A42" i="11"/>
  <c r="D41" i="11"/>
  <c r="C41" i="11"/>
  <c r="B41" i="11"/>
  <c r="A41" i="11"/>
  <c r="D40" i="11"/>
  <c r="C40" i="11"/>
  <c r="B40" i="11"/>
  <c r="A40" i="11"/>
  <c r="D39" i="11"/>
  <c r="C39" i="11"/>
  <c r="B39" i="11"/>
  <c r="A39" i="11"/>
  <c r="D38" i="11"/>
  <c r="C38" i="11"/>
  <c r="B38" i="11"/>
  <c r="A38" i="11"/>
  <c r="D37" i="11"/>
  <c r="C37" i="11"/>
  <c r="B37" i="11"/>
  <c r="A37" i="11"/>
  <c r="D36" i="11"/>
  <c r="C36" i="11"/>
  <c r="B36" i="11"/>
  <c r="A36" i="11"/>
  <c r="D35" i="11"/>
  <c r="C35" i="11"/>
  <c r="B35" i="11"/>
  <c r="A35" i="11"/>
  <c r="D34" i="11"/>
  <c r="C34" i="11"/>
  <c r="B34" i="11"/>
  <c r="A34" i="11"/>
  <c r="D33" i="11"/>
  <c r="C33" i="11"/>
  <c r="B33" i="11"/>
  <c r="A33" i="11"/>
  <c r="D32" i="11"/>
  <c r="C32" i="11"/>
  <c r="B32" i="11"/>
  <c r="A32" i="11"/>
  <c r="D31" i="11"/>
  <c r="C31" i="11"/>
  <c r="B31" i="11"/>
  <c r="A31" i="11"/>
  <c r="C30" i="11"/>
  <c r="B30" i="11"/>
  <c r="A30" i="11"/>
  <c r="D29" i="11"/>
  <c r="C29" i="11"/>
  <c r="B29" i="11"/>
  <c r="A29" i="11"/>
  <c r="D28" i="11"/>
  <c r="C28" i="11"/>
  <c r="B28" i="11"/>
  <c r="A28" i="11"/>
  <c r="D27" i="11"/>
  <c r="C27" i="11"/>
  <c r="B27" i="11"/>
  <c r="A27" i="11"/>
  <c r="D26" i="11"/>
  <c r="C26" i="11"/>
  <c r="B26" i="11"/>
  <c r="A26" i="11"/>
  <c r="C25" i="11"/>
  <c r="B25" i="11"/>
  <c r="A25" i="11"/>
  <c r="D24" i="11"/>
  <c r="C24" i="11"/>
  <c r="B24" i="11"/>
  <c r="A24" i="11"/>
  <c r="D23" i="11"/>
  <c r="C23" i="11"/>
  <c r="B23" i="11"/>
  <c r="A23" i="11"/>
  <c r="D22" i="11"/>
  <c r="C22" i="11"/>
  <c r="B22" i="11"/>
  <c r="A22" i="11"/>
  <c r="D21" i="11"/>
  <c r="C21" i="11"/>
  <c r="B21" i="11"/>
  <c r="A21" i="11"/>
  <c r="C20" i="11"/>
  <c r="B20" i="11"/>
  <c r="A20" i="11"/>
  <c r="D19" i="11"/>
  <c r="C19" i="11"/>
  <c r="B19" i="11"/>
  <c r="A19" i="11"/>
  <c r="D18" i="11"/>
  <c r="C18" i="11"/>
  <c r="B18" i="11"/>
  <c r="A18" i="11"/>
  <c r="D17" i="11"/>
  <c r="C17" i="11"/>
  <c r="B17" i="11"/>
  <c r="A17" i="11"/>
  <c r="D16" i="11"/>
  <c r="C16" i="11"/>
  <c r="B16" i="11"/>
  <c r="A16" i="11"/>
  <c r="D15" i="11"/>
  <c r="C15" i="11"/>
  <c r="B15" i="11"/>
  <c r="A15" i="11"/>
  <c r="C14" i="11"/>
  <c r="B14" i="11"/>
  <c r="A14" i="11"/>
  <c r="D13" i="11"/>
  <c r="C13" i="11"/>
  <c r="B13" i="11"/>
  <c r="A13" i="11"/>
  <c r="D12" i="11"/>
  <c r="C12" i="11"/>
  <c r="B12" i="11"/>
  <c r="A12" i="11"/>
  <c r="D11" i="11"/>
  <c r="C11" i="11"/>
  <c r="B11" i="11"/>
  <c r="A11" i="11"/>
  <c r="D10" i="11"/>
  <c r="C10" i="11"/>
  <c r="B10" i="11"/>
  <c r="A10" i="11"/>
  <c r="C9" i="11"/>
  <c r="B9" i="11"/>
  <c r="A9" i="11"/>
  <c r="D8" i="11"/>
  <c r="C8" i="11"/>
  <c r="A8" i="11"/>
  <c r="D7" i="11"/>
  <c r="C7" i="11"/>
  <c r="B7" i="11"/>
  <c r="A7" i="11"/>
  <c r="D6" i="11"/>
  <c r="C6" i="11"/>
  <c r="B6" i="11"/>
  <c r="A6" i="11"/>
  <c r="D5" i="11"/>
  <c r="C5" i="11"/>
  <c r="B5" i="11"/>
  <c r="A5" i="11"/>
  <c r="A36" i="9"/>
  <c r="B36" i="9"/>
  <c r="C36" i="9"/>
  <c r="D36" i="9"/>
  <c r="A37" i="9"/>
  <c r="B37" i="9"/>
  <c r="C37" i="9"/>
  <c r="D37" i="9"/>
  <c r="A38" i="9"/>
  <c r="B38" i="9"/>
  <c r="C38" i="9"/>
  <c r="D38" i="9"/>
  <c r="A39" i="9"/>
  <c r="B39" i="9"/>
  <c r="C39" i="9"/>
  <c r="D39" i="9"/>
  <c r="A40" i="9"/>
  <c r="B40" i="9"/>
  <c r="C40" i="9"/>
  <c r="D40" i="9"/>
  <c r="A41" i="9"/>
  <c r="B41" i="9"/>
  <c r="C41" i="9"/>
  <c r="D41" i="9"/>
  <c r="A42" i="9"/>
  <c r="B42" i="9"/>
  <c r="C42" i="9"/>
  <c r="D42" i="9"/>
  <c r="A43" i="9"/>
  <c r="B43" i="9"/>
  <c r="C43" i="9"/>
  <c r="D43" i="9"/>
  <c r="A44" i="9"/>
  <c r="B44" i="9"/>
  <c r="C44" i="9"/>
  <c r="D44" i="9"/>
  <c r="A45" i="9"/>
  <c r="B45" i="9"/>
  <c r="C45" i="9"/>
  <c r="D45" i="9"/>
  <c r="A46" i="9"/>
  <c r="B46" i="9"/>
  <c r="C46" i="9"/>
  <c r="D46" i="9"/>
  <c r="A47" i="9"/>
  <c r="B47" i="9"/>
  <c r="C47" i="9"/>
  <c r="D47" i="9"/>
  <c r="A48" i="9"/>
  <c r="B48" i="9"/>
  <c r="C48" i="9"/>
  <c r="D48" i="9"/>
  <c r="A49" i="9"/>
  <c r="B49" i="9"/>
  <c r="C49" i="9"/>
  <c r="D49" i="9"/>
  <c r="A50" i="9"/>
  <c r="B50" i="9"/>
  <c r="C50" i="9"/>
  <c r="D50" i="9"/>
  <c r="A51" i="9"/>
  <c r="B51" i="9"/>
  <c r="C51" i="9"/>
  <c r="D51" i="9"/>
  <c r="A52" i="9"/>
  <c r="B52" i="9"/>
  <c r="C52" i="9"/>
  <c r="D52" i="9"/>
  <c r="A53" i="9"/>
  <c r="B53" i="9"/>
  <c r="C53" i="9"/>
  <c r="D53" i="9"/>
  <c r="A54" i="9"/>
  <c r="B54" i="9"/>
  <c r="C54" i="9"/>
  <c r="D54" i="9"/>
  <c r="A55" i="9"/>
  <c r="B55" i="9"/>
  <c r="C55" i="9"/>
  <c r="D55" i="9"/>
  <c r="A56" i="9"/>
  <c r="B56" i="9"/>
  <c r="C56" i="9"/>
  <c r="D56" i="9"/>
  <c r="A57" i="9"/>
  <c r="B57" i="9"/>
  <c r="C57" i="9"/>
  <c r="D57" i="9"/>
  <c r="A58" i="9"/>
  <c r="B58" i="9"/>
  <c r="C58" i="9"/>
  <c r="D58" i="9"/>
  <c r="A59" i="9"/>
  <c r="B59" i="9"/>
  <c r="C59" i="9"/>
  <c r="D59" i="9"/>
  <c r="A60" i="9"/>
  <c r="B60" i="9"/>
  <c r="C60" i="9"/>
  <c r="D60" i="9"/>
  <c r="A61" i="9"/>
  <c r="B61" i="9"/>
  <c r="C61" i="9"/>
  <c r="D61" i="9"/>
  <c r="A62" i="9"/>
  <c r="B62" i="9"/>
  <c r="C62" i="9"/>
  <c r="D62" i="9"/>
  <c r="A63" i="9"/>
  <c r="B63" i="9"/>
  <c r="C63" i="9"/>
  <c r="D63" i="9"/>
  <c r="A64" i="9"/>
  <c r="B64" i="9"/>
  <c r="C64" i="9"/>
  <c r="D64" i="9"/>
  <c r="A65" i="9"/>
  <c r="B65" i="9"/>
  <c r="C65" i="9"/>
  <c r="D65" i="9"/>
  <c r="A66" i="9"/>
  <c r="B66" i="9"/>
  <c r="C66" i="9"/>
  <c r="D66" i="9"/>
  <c r="A67" i="9"/>
  <c r="B67" i="9"/>
  <c r="C67" i="9"/>
  <c r="D67" i="9"/>
  <c r="A68" i="9"/>
  <c r="B68" i="9"/>
  <c r="C68" i="9"/>
  <c r="D68" i="9"/>
  <c r="A69" i="9"/>
  <c r="B69" i="9"/>
  <c r="C69" i="9"/>
  <c r="D69" i="9"/>
  <c r="A70" i="9"/>
  <c r="B70" i="9"/>
  <c r="C70" i="9"/>
  <c r="D70" i="9"/>
  <c r="A71" i="9"/>
  <c r="B71" i="9"/>
  <c r="C71" i="9"/>
  <c r="D71" i="9"/>
  <c r="A72" i="9"/>
  <c r="B72" i="9"/>
  <c r="C72" i="9"/>
  <c r="D72" i="9"/>
  <c r="A73" i="9"/>
  <c r="B73" i="9"/>
  <c r="C73" i="9"/>
  <c r="D73" i="9"/>
  <c r="A74" i="9"/>
  <c r="B74" i="9"/>
  <c r="C74" i="9"/>
  <c r="D74" i="9"/>
  <c r="A75" i="9"/>
  <c r="B75" i="9"/>
  <c r="C75" i="9"/>
  <c r="D75" i="9"/>
  <c r="A76" i="9"/>
  <c r="B76" i="9"/>
  <c r="C76" i="9"/>
  <c r="D76" i="9"/>
  <c r="A77" i="9"/>
  <c r="B77" i="9"/>
  <c r="C77" i="9"/>
  <c r="D77" i="9"/>
  <c r="A78" i="9"/>
  <c r="B78" i="9"/>
  <c r="C78" i="9"/>
  <c r="D78" i="9"/>
  <c r="A79" i="9"/>
  <c r="B79" i="9"/>
  <c r="C79" i="9"/>
  <c r="D79" i="9"/>
  <c r="A80" i="9"/>
  <c r="B80" i="9"/>
  <c r="C80" i="9"/>
  <c r="D80" i="9"/>
  <c r="A81" i="9"/>
  <c r="B81" i="9"/>
  <c r="C81" i="9"/>
  <c r="D81" i="9"/>
  <c r="A82" i="9"/>
  <c r="B82" i="9"/>
  <c r="C82" i="9"/>
  <c r="D82" i="9"/>
  <c r="A83" i="9"/>
  <c r="B83" i="9"/>
  <c r="C83" i="9"/>
  <c r="D83" i="9"/>
  <c r="A84" i="9"/>
  <c r="B84" i="9"/>
  <c r="C84" i="9"/>
  <c r="D84" i="9"/>
  <c r="A85" i="9"/>
  <c r="B85" i="9"/>
  <c r="C85" i="9"/>
  <c r="D85" i="9"/>
  <c r="A86" i="9"/>
  <c r="B86" i="9"/>
  <c r="C86" i="9"/>
  <c r="D86" i="9"/>
  <c r="A87" i="9"/>
  <c r="B87" i="9"/>
  <c r="C87" i="9"/>
  <c r="D87" i="9"/>
  <c r="A88" i="9"/>
  <c r="B88" i="9"/>
  <c r="C88" i="9"/>
  <c r="D88" i="9"/>
  <c r="A89" i="9"/>
  <c r="B89" i="9"/>
  <c r="C89" i="9"/>
  <c r="D89" i="9"/>
  <c r="A90" i="9"/>
  <c r="B90" i="9"/>
  <c r="C90" i="9"/>
  <c r="D90" i="9"/>
  <c r="A91" i="9"/>
  <c r="B91" i="9"/>
  <c r="C91" i="9"/>
  <c r="D91" i="9"/>
  <c r="A92" i="9"/>
  <c r="B92" i="9"/>
  <c r="C92" i="9"/>
  <c r="D92" i="9"/>
  <c r="A93" i="9"/>
  <c r="B93" i="9"/>
  <c r="C93" i="9"/>
  <c r="D93" i="9"/>
  <c r="A94" i="9"/>
  <c r="B94" i="9"/>
  <c r="C94" i="9"/>
  <c r="D94" i="9"/>
  <c r="A95" i="9"/>
  <c r="B95" i="9"/>
  <c r="C95" i="9"/>
  <c r="D95" i="9"/>
  <c r="A96" i="9"/>
  <c r="B96" i="9"/>
  <c r="C96" i="9"/>
  <c r="D96" i="9"/>
  <c r="A97" i="9"/>
  <c r="B97" i="9"/>
  <c r="C97" i="9"/>
  <c r="D97" i="9"/>
  <c r="A98" i="9"/>
  <c r="B98" i="9"/>
  <c r="C98" i="9"/>
  <c r="D98" i="9"/>
  <c r="A99" i="9"/>
  <c r="B99" i="9"/>
  <c r="C99" i="9"/>
  <c r="D99" i="9"/>
  <c r="A100" i="9"/>
  <c r="B100" i="9"/>
  <c r="C100" i="9"/>
  <c r="D100" i="9"/>
  <c r="A101" i="9"/>
  <c r="B101" i="9"/>
  <c r="C101" i="9"/>
  <c r="D101" i="9"/>
  <c r="A102" i="9"/>
  <c r="B102" i="9"/>
  <c r="C102" i="9"/>
  <c r="D102" i="9"/>
  <c r="A103" i="9"/>
  <c r="B103" i="9"/>
  <c r="C103" i="9"/>
  <c r="D103" i="9"/>
  <c r="A104" i="9"/>
  <c r="B104" i="9"/>
  <c r="C104" i="9"/>
  <c r="D104" i="9"/>
  <c r="A105" i="9"/>
  <c r="B105" i="9"/>
  <c r="C105" i="9"/>
  <c r="D105" i="9"/>
  <c r="A106" i="9"/>
  <c r="B106" i="9"/>
  <c r="C106" i="9"/>
  <c r="D106" i="9"/>
  <c r="A107" i="9"/>
  <c r="B107" i="9"/>
  <c r="C107" i="9"/>
  <c r="D107" i="9"/>
  <c r="A108" i="9"/>
  <c r="B108" i="9"/>
  <c r="C108" i="9"/>
  <c r="D108" i="9"/>
  <c r="A109" i="9"/>
  <c r="B109" i="9"/>
  <c r="C109" i="9"/>
  <c r="D109" i="9"/>
  <c r="A110" i="9"/>
  <c r="B110" i="9"/>
  <c r="C110" i="9"/>
  <c r="D110" i="9"/>
  <c r="A111" i="9"/>
  <c r="B111" i="9"/>
  <c r="C111" i="9"/>
  <c r="D111" i="9"/>
  <c r="A112" i="9"/>
  <c r="B112" i="9"/>
  <c r="C112" i="9"/>
  <c r="D112" i="9"/>
  <c r="A113" i="9"/>
  <c r="B113" i="9"/>
  <c r="C113" i="9"/>
  <c r="D113" i="9"/>
  <c r="A114" i="9"/>
  <c r="B114" i="9"/>
  <c r="C114" i="9"/>
  <c r="D114" i="9"/>
  <c r="A115" i="9"/>
  <c r="B115" i="9"/>
  <c r="C115" i="9"/>
  <c r="D115" i="9"/>
  <c r="A116" i="9"/>
  <c r="B116" i="9"/>
  <c r="C116" i="9"/>
  <c r="D116" i="9"/>
  <c r="A117" i="9"/>
  <c r="B117" i="9"/>
  <c r="C117" i="9"/>
  <c r="D117" i="9"/>
  <c r="A118" i="9"/>
  <c r="B118" i="9"/>
  <c r="C118" i="9"/>
  <c r="D118" i="9"/>
  <c r="A119" i="9"/>
  <c r="B119" i="9"/>
  <c r="C119" i="9"/>
  <c r="D119" i="9"/>
  <c r="A120" i="9"/>
  <c r="B120" i="9"/>
  <c r="C120" i="9"/>
  <c r="D120" i="9"/>
  <c r="A121" i="9"/>
  <c r="B121" i="9"/>
  <c r="C121" i="9"/>
  <c r="D121" i="9"/>
  <c r="A122" i="9"/>
  <c r="B122" i="9"/>
  <c r="C122" i="9"/>
  <c r="D122" i="9"/>
  <c r="A123" i="9"/>
  <c r="B123" i="9"/>
  <c r="C123" i="9"/>
  <c r="D123" i="9"/>
  <c r="A124" i="9"/>
  <c r="B124" i="9"/>
  <c r="C124" i="9"/>
  <c r="D124" i="9"/>
  <c r="A125" i="9"/>
  <c r="B125" i="9"/>
  <c r="C125" i="9"/>
  <c r="D125" i="9"/>
  <c r="A126" i="9"/>
  <c r="B126" i="9"/>
  <c r="C126" i="9"/>
  <c r="D126" i="9"/>
  <c r="A127" i="9"/>
  <c r="B127" i="9"/>
  <c r="C127" i="9"/>
  <c r="D127" i="9"/>
  <c r="A128" i="9"/>
  <c r="B128" i="9"/>
  <c r="C128" i="9"/>
  <c r="D128" i="9"/>
  <c r="A129" i="9"/>
  <c r="B129" i="9"/>
  <c r="C129" i="9"/>
  <c r="D129" i="9"/>
  <c r="A130" i="9"/>
  <c r="B130" i="9"/>
  <c r="C130" i="9"/>
  <c r="D130" i="9"/>
  <c r="A131" i="9"/>
  <c r="B131" i="9"/>
  <c r="C131" i="9"/>
  <c r="D131" i="9"/>
  <c r="A132" i="9"/>
  <c r="B132" i="9"/>
  <c r="C132" i="9"/>
  <c r="D132" i="9"/>
  <c r="A133" i="9"/>
  <c r="B133" i="9"/>
  <c r="C133" i="9"/>
  <c r="D133" i="9"/>
  <c r="A134" i="9"/>
  <c r="B134" i="9"/>
  <c r="C134" i="9"/>
  <c r="D134" i="9"/>
  <c r="A135" i="9"/>
  <c r="B135" i="9"/>
  <c r="C135" i="9"/>
  <c r="D135" i="9"/>
  <c r="A136" i="9"/>
  <c r="B136" i="9"/>
  <c r="C136" i="9"/>
  <c r="D136" i="9"/>
  <c r="A137" i="9"/>
  <c r="B137" i="9"/>
  <c r="C137" i="9"/>
  <c r="D137" i="9"/>
  <c r="A138" i="9"/>
  <c r="B138" i="9"/>
  <c r="C138" i="9"/>
  <c r="D138" i="9"/>
  <c r="A139" i="9"/>
  <c r="B139" i="9"/>
  <c r="C139" i="9"/>
  <c r="D139" i="9"/>
  <c r="A140" i="9"/>
  <c r="B140" i="9"/>
  <c r="C140" i="9"/>
  <c r="D140" i="9"/>
  <c r="A141" i="9"/>
  <c r="B141" i="9"/>
  <c r="C141" i="9"/>
  <c r="D141" i="9"/>
  <c r="A142" i="9"/>
  <c r="B142" i="9"/>
  <c r="C142" i="9"/>
  <c r="D142" i="9"/>
  <c r="A143" i="9"/>
  <c r="B143" i="9"/>
  <c r="C143" i="9"/>
  <c r="D143" i="9"/>
  <c r="A144" i="9"/>
  <c r="B144" i="9"/>
  <c r="C144" i="9"/>
  <c r="D144" i="9"/>
  <c r="A145" i="9"/>
  <c r="B145" i="9"/>
  <c r="C145" i="9"/>
  <c r="D145" i="9"/>
  <c r="A146" i="9"/>
  <c r="B146" i="9"/>
  <c r="C146" i="9"/>
  <c r="D146" i="9"/>
  <c r="A147" i="9"/>
  <c r="B147" i="9"/>
  <c r="C147" i="9"/>
  <c r="D147" i="9"/>
  <c r="A148" i="9"/>
  <c r="B148" i="9"/>
  <c r="C148" i="9"/>
  <c r="D148" i="9"/>
  <c r="A149" i="9"/>
  <c r="B149" i="9"/>
  <c r="C149" i="9"/>
  <c r="D149" i="9"/>
  <c r="A150" i="9"/>
  <c r="B150" i="9"/>
  <c r="C150" i="9"/>
  <c r="D150" i="9"/>
  <c r="A151" i="9"/>
  <c r="B151" i="9"/>
  <c r="C151" i="9"/>
  <c r="D151" i="9"/>
  <c r="A152" i="9"/>
  <c r="B152" i="9"/>
  <c r="C152" i="9"/>
  <c r="D152" i="9"/>
  <c r="A153" i="9"/>
  <c r="B153" i="9"/>
  <c r="C153" i="9"/>
  <c r="D153" i="9"/>
  <c r="A154" i="9"/>
  <c r="B154" i="9"/>
  <c r="C154" i="9"/>
  <c r="D154" i="9"/>
  <c r="A155" i="9"/>
  <c r="B155" i="9"/>
  <c r="C155" i="9"/>
  <c r="D155" i="9"/>
  <c r="A156" i="9"/>
  <c r="B156" i="9"/>
  <c r="C156" i="9"/>
  <c r="D156" i="9"/>
  <c r="A157" i="9"/>
  <c r="B157" i="9"/>
  <c r="C157" i="9"/>
  <c r="D157" i="9"/>
  <c r="A158" i="9"/>
  <c r="B158" i="9"/>
  <c r="C158" i="9"/>
  <c r="D158" i="9"/>
  <c r="A159" i="9"/>
  <c r="B159" i="9"/>
  <c r="C159" i="9"/>
  <c r="D159" i="9"/>
  <c r="A160" i="9"/>
  <c r="B160" i="9"/>
  <c r="C160" i="9"/>
  <c r="D160" i="9"/>
  <c r="A161" i="9"/>
  <c r="B161" i="9"/>
  <c r="C161" i="9"/>
  <c r="D161" i="9"/>
  <c r="A162" i="9"/>
  <c r="B162" i="9"/>
  <c r="C162" i="9"/>
  <c r="D162" i="9"/>
  <c r="A163" i="9"/>
  <c r="B163" i="9"/>
  <c r="C163" i="9"/>
  <c r="D163" i="9"/>
  <c r="A164" i="9"/>
  <c r="B164" i="9"/>
  <c r="C164" i="9"/>
  <c r="D164" i="9"/>
  <c r="A165" i="9"/>
  <c r="B165" i="9"/>
  <c r="C165" i="9"/>
  <c r="D165" i="9"/>
  <c r="A166" i="9"/>
  <c r="B166" i="9"/>
  <c r="C166" i="9"/>
  <c r="D166" i="9"/>
  <c r="A167" i="9"/>
  <c r="B167" i="9"/>
  <c r="C167" i="9"/>
  <c r="D167" i="9"/>
  <c r="A168" i="9"/>
  <c r="B168" i="9"/>
  <c r="C168" i="9"/>
  <c r="D168" i="9"/>
  <c r="A169" i="9"/>
  <c r="B169" i="9"/>
  <c r="C169" i="9"/>
  <c r="D169" i="9"/>
  <c r="A170" i="9"/>
  <c r="B170" i="9"/>
  <c r="C170" i="9"/>
  <c r="D170" i="9"/>
  <c r="A171" i="9"/>
  <c r="B171" i="9"/>
  <c r="C171" i="9"/>
  <c r="D171" i="9"/>
  <c r="A172" i="9"/>
  <c r="B172" i="9"/>
  <c r="C172" i="9"/>
  <c r="D172" i="9"/>
  <c r="A173" i="9"/>
  <c r="B173" i="9"/>
  <c r="C173" i="9"/>
  <c r="D173" i="9"/>
  <c r="A174" i="9"/>
  <c r="B174" i="9"/>
  <c r="C174" i="9"/>
  <c r="D174" i="9"/>
  <c r="A175" i="9"/>
  <c r="B175" i="9"/>
  <c r="C175" i="9"/>
  <c r="D175" i="9"/>
  <c r="A176" i="9"/>
  <c r="B176" i="9"/>
  <c r="C176" i="9"/>
  <c r="D176" i="9"/>
  <c r="A177" i="9"/>
  <c r="B177" i="9"/>
  <c r="C177" i="9"/>
  <c r="D177" i="9"/>
  <c r="A178" i="9"/>
  <c r="B178" i="9"/>
  <c r="C178" i="9"/>
  <c r="D178" i="9"/>
  <c r="A179" i="9"/>
  <c r="B179" i="9"/>
  <c r="C179" i="9"/>
  <c r="D179" i="9"/>
  <c r="A180" i="9"/>
  <c r="B180" i="9"/>
  <c r="C180" i="9"/>
  <c r="D180" i="9"/>
  <c r="A181" i="9"/>
  <c r="B181" i="9"/>
  <c r="C181" i="9"/>
  <c r="D181" i="9"/>
  <c r="A182" i="9"/>
  <c r="B182" i="9"/>
  <c r="C182" i="9"/>
  <c r="D182" i="9"/>
  <c r="A183" i="9"/>
  <c r="B183" i="9"/>
  <c r="C183" i="9"/>
  <c r="D183" i="9"/>
  <c r="A184" i="9"/>
  <c r="B184" i="9"/>
  <c r="C184" i="9"/>
  <c r="D184" i="9"/>
  <c r="A185" i="9"/>
  <c r="B185" i="9"/>
  <c r="C185" i="9"/>
  <c r="D185" i="9"/>
  <c r="A186" i="9"/>
  <c r="B186" i="9"/>
  <c r="C186" i="9"/>
  <c r="D186" i="9"/>
  <c r="A187" i="9"/>
  <c r="B187" i="9"/>
  <c r="C187" i="9"/>
  <c r="D187" i="9"/>
  <c r="A188" i="9"/>
  <c r="B188" i="9"/>
  <c r="C188" i="9"/>
  <c r="D188" i="9"/>
  <c r="A189" i="9"/>
  <c r="B189" i="9"/>
  <c r="C189" i="9"/>
  <c r="D189" i="9"/>
  <c r="A190" i="9"/>
  <c r="B190" i="9"/>
  <c r="C190" i="9"/>
  <c r="D190" i="9"/>
  <c r="A191" i="9"/>
  <c r="B191" i="9"/>
  <c r="C191" i="9"/>
  <c r="D191" i="9"/>
  <c r="A192" i="9"/>
  <c r="B192" i="9"/>
  <c r="C192" i="9"/>
  <c r="D192" i="9"/>
  <c r="A193" i="9"/>
  <c r="B193" i="9"/>
  <c r="C193" i="9"/>
  <c r="D193" i="9"/>
  <c r="A194" i="9"/>
  <c r="B194" i="9"/>
  <c r="C194" i="9"/>
  <c r="D194" i="9"/>
  <c r="A195" i="9"/>
  <c r="B195" i="9"/>
  <c r="C195" i="9"/>
  <c r="D195" i="9"/>
  <c r="A196" i="9"/>
  <c r="B196" i="9"/>
  <c r="C196" i="9"/>
  <c r="D196" i="9"/>
  <c r="A197" i="9"/>
  <c r="B197" i="9"/>
  <c r="C197" i="9"/>
  <c r="D197" i="9"/>
  <c r="A198" i="9"/>
  <c r="B198" i="9"/>
  <c r="C198" i="9"/>
  <c r="D198" i="9"/>
  <c r="A199" i="9"/>
  <c r="B199" i="9"/>
  <c r="C199" i="9"/>
  <c r="D199" i="9"/>
  <c r="A200" i="9"/>
  <c r="B200" i="9"/>
  <c r="C200" i="9"/>
  <c r="D200" i="9"/>
  <c r="A36" i="10"/>
  <c r="B36" i="10"/>
  <c r="C36" i="10"/>
  <c r="D36" i="10"/>
  <c r="A37" i="10"/>
  <c r="B37" i="10"/>
  <c r="C37" i="10"/>
  <c r="D37" i="10"/>
  <c r="A38" i="10"/>
  <c r="B38" i="10"/>
  <c r="C38" i="10"/>
  <c r="D38" i="10"/>
  <c r="A39" i="10"/>
  <c r="B39" i="10"/>
  <c r="C39" i="10"/>
  <c r="D39" i="10"/>
  <c r="A40" i="10"/>
  <c r="B40" i="10"/>
  <c r="C40" i="10"/>
  <c r="D40" i="10"/>
  <c r="A41" i="10"/>
  <c r="B41" i="10"/>
  <c r="C41" i="10"/>
  <c r="D41" i="10"/>
  <c r="A42" i="10"/>
  <c r="B42" i="10"/>
  <c r="C42" i="10"/>
  <c r="D42" i="10"/>
  <c r="A43" i="10"/>
  <c r="B43" i="10"/>
  <c r="C43" i="10"/>
  <c r="D43" i="10"/>
  <c r="A44" i="10"/>
  <c r="B44" i="10"/>
  <c r="C44" i="10"/>
  <c r="D44" i="10"/>
  <c r="A45" i="10"/>
  <c r="B45" i="10"/>
  <c r="C45" i="10"/>
  <c r="D45" i="10"/>
  <c r="A46" i="10"/>
  <c r="B46" i="10"/>
  <c r="C46" i="10"/>
  <c r="D46" i="10"/>
  <c r="A47" i="10"/>
  <c r="B47" i="10"/>
  <c r="C47" i="10"/>
  <c r="D47" i="10"/>
  <c r="A48" i="10"/>
  <c r="B48" i="10"/>
  <c r="C48" i="10"/>
  <c r="D48" i="10"/>
  <c r="A49" i="10"/>
  <c r="B49" i="10"/>
  <c r="C49" i="10"/>
  <c r="D49" i="10"/>
  <c r="A50" i="10"/>
  <c r="B50" i="10"/>
  <c r="C50" i="10"/>
  <c r="D50" i="10"/>
  <c r="A51" i="10"/>
  <c r="B51" i="10"/>
  <c r="C51" i="10"/>
  <c r="D51" i="10"/>
  <c r="A52" i="10"/>
  <c r="B52" i="10"/>
  <c r="C52" i="10"/>
  <c r="D52" i="10"/>
  <c r="A53" i="10"/>
  <c r="B53" i="10"/>
  <c r="C53" i="10"/>
  <c r="D53" i="10"/>
  <c r="A54" i="10"/>
  <c r="B54" i="10"/>
  <c r="C54" i="10"/>
  <c r="D54" i="10"/>
  <c r="A55" i="10"/>
  <c r="B55" i="10"/>
  <c r="C55" i="10"/>
  <c r="D55" i="10"/>
  <c r="A56" i="10"/>
  <c r="B56" i="10"/>
  <c r="C56" i="10"/>
  <c r="D56" i="10"/>
  <c r="A57" i="10"/>
  <c r="B57" i="10"/>
  <c r="C57" i="10"/>
  <c r="D57" i="10"/>
  <c r="A58" i="10"/>
  <c r="B58" i="10"/>
  <c r="C58" i="10"/>
  <c r="D58" i="10"/>
  <c r="A59" i="10"/>
  <c r="B59" i="10"/>
  <c r="C59" i="10"/>
  <c r="D59" i="10"/>
  <c r="A60" i="10"/>
  <c r="B60" i="10"/>
  <c r="C60" i="10"/>
  <c r="D60" i="10"/>
  <c r="A61" i="10"/>
  <c r="B61" i="10"/>
  <c r="C61" i="10"/>
  <c r="D61" i="10"/>
  <c r="A62" i="10"/>
  <c r="B62" i="10"/>
  <c r="C62" i="10"/>
  <c r="D62" i="10"/>
  <c r="A63" i="10"/>
  <c r="B63" i="10"/>
  <c r="C63" i="10"/>
  <c r="D63" i="10"/>
  <c r="A64" i="10"/>
  <c r="B64" i="10"/>
  <c r="C64" i="10"/>
  <c r="D64" i="10"/>
  <c r="A65" i="10"/>
  <c r="B65" i="10"/>
  <c r="C65" i="10"/>
  <c r="D65" i="10"/>
  <c r="A66" i="10"/>
  <c r="B66" i="10"/>
  <c r="C66" i="10"/>
  <c r="D66" i="10"/>
  <c r="A67" i="10"/>
  <c r="B67" i="10"/>
  <c r="C67" i="10"/>
  <c r="D67" i="10"/>
  <c r="A68" i="10"/>
  <c r="B68" i="10"/>
  <c r="C68" i="10"/>
  <c r="D68" i="10"/>
  <c r="A69" i="10"/>
  <c r="B69" i="10"/>
  <c r="C69" i="10"/>
  <c r="D69" i="10"/>
  <c r="A70" i="10"/>
  <c r="B70" i="10"/>
  <c r="C70" i="10"/>
  <c r="D70" i="10"/>
  <c r="A71" i="10"/>
  <c r="B71" i="10"/>
  <c r="C71" i="10"/>
  <c r="D71" i="10"/>
  <c r="A72" i="10"/>
  <c r="B72" i="10"/>
  <c r="C72" i="10"/>
  <c r="D72" i="10"/>
  <c r="A73" i="10"/>
  <c r="B73" i="10"/>
  <c r="C73" i="10"/>
  <c r="D73" i="10"/>
  <c r="A74" i="10"/>
  <c r="B74" i="10"/>
  <c r="C74" i="10"/>
  <c r="D74" i="10"/>
  <c r="A75" i="10"/>
  <c r="B75" i="10"/>
  <c r="C75" i="10"/>
  <c r="D75" i="10"/>
  <c r="A76" i="10"/>
  <c r="B76" i="10"/>
  <c r="C76" i="10"/>
  <c r="D76" i="10"/>
  <c r="A77" i="10"/>
  <c r="B77" i="10"/>
  <c r="C77" i="10"/>
  <c r="D77" i="10"/>
  <c r="A78" i="10"/>
  <c r="B78" i="10"/>
  <c r="C78" i="10"/>
  <c r="D78" i="10"/>
  <c r="A79" i="10"/>
  <c r="B79" i="10"/>
  <c r="C79" i="10"/>
  <c r="D79" i="10"/>
  <c r="A80" i="10"/>
  <c r="B80" i="10"/>
  <c r="C80" i="10"/>
  <c r="D80" i="10"/>
  <c r="A81" i="10"/>
  <c r="B81" i="10"/>
  <c r="C81" i="10"/>
  <c r="D81" i="10"/>
  <c r="A82" i="10"/>
  <c r="B82" i="10"/>
  <c r="C82" i="10"/>
  <c r="D82" i="10"/>
  <c r="A83" i="10"/>
  <c r="B83" i="10"/>
  <c r="C83" i="10"/>
  <c r="D83" i="10"/>
  <c r="A84" i="10"/>
  <c r="B84" i="10"/>
  <c r="C84" i="10"/>
  <c r="D84" i="10"/>
  <c r="A85" i="10"/>
  <c r="B85" i="10"/>
  <c r="C85" i="10"/>
  <c r="D85" i="10"/>
  <c r="A86" i="10"/>
  <c r="B86" i="10"/>
  <c r="C86" i="10"/>
  <c r="D86" i="10"/>
  <c r="A87" i="10"/>
  <c r="B87" i="10"/>
  <c r="C87" i="10"/>
  <c r="D87" i="10"/>
  <c r="A88" i="10"/>
  <c r="B88" i="10"/>
  <c r="C88" i="10"/>
  <c r="D88" i="10"/>
  <c r="A89" i="10"/>
  <c r="B89" i="10"/>
  <c r="C89" i="10"/>
  <c r="D89" i="10"/>
  <c r="A90" i="10"/>
  <c r="B90" i="10"/>
  <c r="C90" i="10"/>
  <c r="D90" i="10"/>
  <c r="A91" i="10"/>
  <c r="B91" i="10"/>
  <c r="C91" i="10"/>
  <c r="D91" i="10"/>
  <c r="A92" i="10"/>
  <c r="B92" i="10"/>
  <c r="C92" i="10"/>
  <c r="D92" i="10"/>
  <c r="A93" i="10"/>
  <c r="B93" i="10"/>
  <c r="C93" i="10"/>
  <c r="D93" i="10"/>
  <c r="A94" i="10"/>
  <c r="B94" i="10"/>
  <c r="C94" i="10"/>
  <c r="D94" i="10"/>
  <c r="A95" i="10"/>
  <c r="B95" i="10"/>
  <c r="C95" i="10"/>
  <c r="D95" i="10"/>
  <c r="A96" i="10"/>
  <c r="B96" i="10"/>
  <c r="C96" i="10"/>
  <c r="D96" i="10"/>
  <c r="A97" i="10"/>
  <c r="B97" i="10"/>
  <c r="C97" i="10"/>
  <c r="D97" i="10"/>
  <c r="A98" i="10"/>
  <c r="B98" i="10"/>
  <c r="C98" i="10"/>
  <c r="D98" i="10"/>
  <c r="A99" i="10"/>
  <c r="B99" i="10"/>
  <c r="C99" i="10"/>
  <c r="D99" i="10"/>
  <c r="A100" i="10"/>
  <c r="B100" i="10"/>
  <c r="C100" i="10"/>
  <c r="D100" i="10"/>
  <c r="A101" i="10"/>
  <c r="B101" i="10"/>
  <c r="C101" i="10"/>
  <c r="D101" i="10"/>
  <c r="A102" i="10"/>
  <c r="B102" i="10"/>
  <c r="C102" i="10"/>
  <c r="D102" i="10"/>
  <c r="A103" i="10"/>
  <c r="B103" i="10"/>
  <c r="C103" i="10"/>
  <c r="D103" i="10"/>
  <c r="A104" i="10"/>
  <c r="B104" i="10"/>
  <c r="C104" i="10"/>
  <c r="D104" i="10"/>
  <c r="A105" i="10"/>
  <c r="B105" i="10"/>
  <c r="C105" i="10"/>
  <c r="D105" i="10"/>
  <c r="A106" i="10"/>
  <c r="B106" i="10"/>
  <c r="C106" i="10"/>
  <c r="D106" i="10"/>
  <c r="A107" i="10"/>
  <c r="B107" i="10"/>
  <c r="C107" i="10"/>
  <c r="D107" i="10"/>
  <c r="A108" i="10"/>
  <c r="B108" i="10"/>
  <c r="C108" i="10"/>
  <c r="D108" i="10"/>
  <c r="A109" i="10"/>
  <c r="B109" i="10"/>
  <c r="C109" i="10"/>
  <c r="D109" i="10"/>
  <c r="A110" i="10"/>
  <c r="B110" i="10"/>
  <c r="C110" i="10"/>
  <c r="D110" i="10"/>
  <c r="A111" i="10"/>
  <c r="B111" i="10"/>
  <c r="C111" i="10"/>
  <c r="D111" i="10"/>
  <c r="A112" i="10"/>
  <c r="B112" i="10"/>
  <c r="C112" i="10"/>
  <c r="D112" i="10"/>
  <c r="A113" i="10"/>
  <c r="B113" i="10"/>
  <c r="C113" i="10"/>
  <c r="D113" i="10"/>
  <c r="A114" i="10"/>
  <c r="B114" i="10"/>
  <c r="C114" i="10"/>
  <c r="D114" i="10"/>
  <c r="A115" i="10"/>
  <c r="B115" i="10"/>
  <c r="C115" i="10"/>
  <c r="D115" i="10"/>
  <c r="A116" i="10"/>
  <c r="B116" i="10"/>
  <c r="C116" i="10"/>
  <c r="D116" i="10"/>
  <c r="A117" i="10"/>
  <c r="B117" i="10"/>
  <c r="C117" i="10"/>
  <c r="D117" i="10"/>
  <c r="A118" i="10"/>
  <c r="B118" i="10"/>
  <c r="C118" i="10"/>
  <c r="D118" i="10"/>
  <c r="A119" i="10"/>
  <c r="B119" i="10"/>
  <c r="C119" i="10"/>
  <c r="D119" i="10"/>
  <c r="A120" i="10"/>
  <c r="B120" i="10"/>
  <c r="C120" i="10"/>
  <c r="D120" i="10"/>
  <c r="A121" i="10"/>
  <c r="B121" i="10"/>
  <c r="C121" i="10"/>
  <c r="D121" i="10"/>
  <c r="A122" i="10"/>
  <c r="B122" i="10"/>
  <c r="C122" i="10"/>
  <c r="D122" i="10"/>
  <c r="A123" i="10"/>
  <c r="B123" i="10"/>
  <c r="C123" i="10"/>
  <c r="D123" i="10"/>
  <c r="A124" i="10"/>
  <c r="B124" i="10"/>
  <c r="C124" i="10"/>
  <c r="D124" i="10"/>
  <c r="A125" i="10"/>
  <c r="B125" i="10"/>
  <c r="C125" i="10"/>
  <c r="D125" i="10"/>
  <c r="A126" i="10"/>
  <c r="B126" i="10"/>
  <c r="C126" i="10"/>
  <c r="D126" i="10"/>
  <c r="A127" i="10"/>
  <c r="B127" i="10"/>
  <c r="C127" i="10"/>
  <c r="D127" i="10"/>
  <c r="A128" i="10"/>
  <c r="B128" i="10"/>
  <c r="C128" i="10"/>
  <c r="D128" i="10"/>
  <c r="A129" i="10"/>
  <c r="B129" i="10"/>
  <c r="C129" i="10"/>
  <c r="D129" i="10"/>
  <c r="A130" i="10"/>
  <c r="B130" i="10"/>
  <c r="C130" i="10"/>
  <c r="D130" i="10"/>
  <c r="A131" i="10"/>
  <c r="B131" i="10"/>
  <c r="C131" i="10"/>
  <c r="D131" i="10"/>
  <c r="A132" i="10"/>
  <c r="B132" i="10"/>
  <c r="C132" i="10"/>
  <c r="D132" i="10"/>
  <c r="A133" i="10"/>
  <c r="B133" i="10"/>
  <c r="C133" i="10"/>
  <c r="D133" i="10"/>
  <c r="A134" i="10"/>
  <c r="B134" i="10"/>
  <c r="C134" i="10"/>
  <c r="D134" i="10"/>
  <c r="A135" i="10"/>
  <c r="B135" i="10"/>
  <c r="C135" i="10"/>
  <c r="D135" i="10"/>
  <c r="A136" i="10"/>
  <c r="B136" i="10"/>
  <c r="C136" i="10"/>
  <c r="D136" i="10"/>
  <c r="A137" i="10"/>
  <c r="B137" i="10"/>
  <c r="C137" i="10"/>
  <c r="D137" i="10"/>
  <c r="A138" i="10"/>
  <c r="B138" i="10"/>
  <c r="C138" i="10"/>
  <c r="D138" i="10"/>
  <c r="A139" i="10"/>
  <c r="B139" i="10"/>
  <c r="C139" i="10"/>
  <c r="D139" i="10"/>
  <c r="A140" i="10"/>
  <c r="B140" i="10"/>
  <c r="C140" i="10"/>
  <c r="D140" i="10"/>
  <c r="A141" i="10"/>
  <c r="B141" i="10"/>
  <c r="C141" i="10"/>
  <c r="D141" i="10"/>
  <c r="A142" i="10"/>
  <c r="B142" i="10"/>
  <c r="C142" i="10"/>
  <c r="D142" i="10"/>
  <c r="A143" i="10"/>
  <c r="B143" i="10"/>
  <c r="C143" i="10"/>
  <c r="D143" i="10"/>
  <c r="A144" i="10"/>
  <c r="B144" i="10"/>
  <c r="C144" i="10"/>
  <c r="D144" i="10"/>
  <c r="A145" i="10"/>
  <c r="B145" i="10"/>
  <c r="C145" i="10"/>
  <c r="D145" i="10"/>
  <c r="A146" i="10"/>
  <c r="B146" i="10"/>
  <c r="C146" i="10"/>
  <c r="D146" i="10"/>
  <c r="A147" i="10"/>
  <c r="B147" i="10"/>
  <c r="C147" i="10"/>
  <c r="D147" i="10"/>
  <c r="A148" i="10"/>
  <c r="B148" i="10"/>
  <c r="C148" i="10"/>
  <c r="D148" i="10"/>
  <c r="A149" i="10"/>
  <c r="B149" i="10"/>
  <c r="C149" i="10"/>
  <c r="D149" i="10"/>
  <c r="A150" i="10"/>
  <c r="B150" i="10"/>
  <c r="C150" i="10"/>
  <c r="D150" i="10"/>
  <c r="A151" i="10"/>
  <c r="B151" i="10"/>
  <c r="C151" i="10"/>
  <c r="D151" i="10"/>
  <c r="A152" i="10"/>
  <c r="B152" i="10"/>
  <c r="C152" i="10"/>
  <c r="D152" i="10"/>
  <c r="A153" i="10"/>
  <c r="B153" i="10"/>
  <c r="C153" i="10"/>
  <c r="D153" i="10"/>
  <c r="A154" i="10"/>
  <c r="B154" i="10"/>
  <c r="C154" i="10"/>
  <c r="D154" i="10"/>
  <c r="A155" i="10"/>
  <c r="B155" i="10"/>
  <c r="C155" i="10"/>
  <c r="D155" i="10"/>
  <c r="A156" i="10"/>
  <c r="B156" i="10"/>
  <c r="C156" i="10"/>
  <c r="D156" i="10"/>
  <c r="A157" i="10"/>
  <c r="B157" i="10"/>
  <c r="C157" i="10"/>
  <c r="D157" i="10"/>
  <c r="A158" i="10"/>
  <c r="B158" i="10"/>
  <c r="C158" i="10"/>
  <c r="D158" i="10"/>
  <c r="A159" i="10"/>
  <c r="B159" i="10"/>
  <c r="C159" i="10"/>
  <c r="D159" i="10"/>
  <c r="A160" i="10"/>
  <c r="B160" i="10"/>
  <c r="C160" i="10"/>
  <c r="D160" i="10"/>
  <c r="A161" i="10"/>
  <c r="B161" i="10"/>
  <c r="C161" i="10"/>
  <c r="D161" i="10"/>
  <c r="A162" i="10"/>
  <c r="B162" i="10"/>
  <c r="C162" i="10"/>
  <c r="D162" i="10"/>
  <c r="A163" i="10"/>
  <c r="B163" i="10"/>
  <c r="C163" i="10"/>
  <c r="D163" i="10"/>
  <c r="A164" i="10"/>
  <c r="B164" i="10"/>
  <c r="C164" i="10"/>
  <c r="D164" i="10"/>
  <c r="A165" i="10"/>
  <c r="B165" i="10"/>
  <c r="C165" i="10"/>
  <c r="D165" i="10"/>
  <c r="A166" i="10"/>
  <c r="B166" i="10"/>
  <c r="C166" i="10"/>
  <c r="D166" i="10"/>
  <c r="A167" i="10"/>
  <c r="B167" i="10"/>
  <c r="C167" i="10"/>
  <c r="D167" i="10"/>
  <c r="A168" i="10"/>
  <c r="B168" i="10"/>
  <c r="C168" i="10"/>
  <c r="D168" i="10"/>
  <c r="A169" i="10"/>
  <c r="B169" i="10"/>
  <c r="C169" i="10"/>
  <c r="D169" i="10"/>
  <c r="A170" i="10"/>
  <c r="B170" i="10"/>
  <c r="C170" i="10"/>
  <c r="D170" i="10"/>
  <c r="A171" i="10"/>
  <c r="B171" i="10"/>
  <c r="C171" i="10"/>
  <c r="D171" i="10"/>
  <c r="A172" i="10"/>
  <c r="B172" i="10"/>
  <c r="C172" i="10"/>
  <c r="D172" i="10"/>
  <c r="A173" i="10"/>
  <c r="B173" i="10"/>
  <c r="C173" i="10"/>
  <c r="D173" i="10"/>
  <c r="A174" i="10"/>
  <c r="B174" i="10"/>
  <c r="C174" i="10"/>
  <c r="D174" i="10"/>
  <c r="A175" i="10"/>
  <c r="B175" i="10"/>
  <c r="C175" i="10"/>
  <c r="D175" i="10"/>
  <c r="A176" i="10"/>
  <c r="B176" i="10"/>
  <c r="C176" i="10"/>
  <c r="D176" i="10"/>
  <c r="A177" i="10"/>
  <c r="B177" i="10"/>
  <c r="C177" i="10"/>
  <c r="D177" i="10"/>
  <c r="A178" i="10"/>
  <c r="B178" i="10"/>
  <c r="C178" i="10"/>
  <c r="D178" i="10"/>
  <c r="A179" i="10"/>
  <c r="B179" i="10"/>
  <c r="C179" i="10"/>
  <c r="D179" i="10"/>
  <c r="A180" i="10"/>
  <c r="B180" i="10"/>
  <c r="C180" i="10"/>
  <c r="D180" i="10"/>
  <c r="A181" i="10"/>
  <c r="B181" i="10"/>
  <c r="C181" i="10"/>
  <c r="D181" i="10"/>
  <c r="A182" i="10"/>
  <c r="B182" i="10"/>
  <c r="C182" i="10"/>
  <c r="D182" i="10"/>
  <c r="A183" i="10"/>
  <c r="B183" i="10"/>
  <c r="C183" i="10"/>
  <c r="D183" i="10"/>
  <c r="A184" i="10"/>
  <c r="B184" i="10"/>
  <c r="C184" i="10"/>
  <c r="D184" i="10"/>
  <c r="A185" i="10"/>
  <c r="B185" i="10"/>
  <c r="C185" i="10"/>
  <c r="D185" i="10"/>
  <c r="A186" i="10"/>
  <c r="B186" i="10"/>
  <c r="C186" i="10"/>
  <c r="D186" i="10"/>
  <c r="A187" i="10"/>
  <c r="B187" i="10"/>
  <c r="C187" i="10"/>
  <c r="D187" i="10"/>
  <c r="A188" i="10"/>
  <c r="B188" i="10"/>
  <c r="C188" i="10"/>
  <c r="D188" i="10"/>
  <c r="A189" i="10"/>
  <c r="B189" i="10"/>
  <c r="C189" i="10"/>
  <c r="D189" i="10"/>
  <c r="A190" i="10"/>
  <c r="B190" i="10"/>
  <c r="C190" i="10"/>
  <c r="D190" i="10"/>
  <c r="A191" i="10"/>
  <c r="B191" i="10"/>
  <c r="C191" i="10"/>
  <c r="D191" i="10"/>
  <c r="A192" i="10"/>
  <c r="B192" i="10"/>
  <c r="C192" i="10"/>
  <c r="D192" i="10"/>
  <c r="A193" i="10"/>
  <c r="B193" i="10"/>
  <c r="C193" i="10"/>
  <c r="D193" i="10"/>
  <c r="A194" i="10"/>
  <c r="B194" i="10"/>
  <c r="C194" i="10"/>
  <c r="D194" i="10"/>
  <c r="A195" i="10"/>
  <c r="B195" i="10"/>
  <c r="C195" i="10"/>
  <c r="D195" i="10"/>
  <c r="A196" i="10"/>
  <c r="B196" i="10"/>
  <c r="C196" i="10"/>
  <c r="D196" i="10"/>
  <c r="A197" i="10"/>
  <c r="B197" i="10"/>
  <c r="C197" i="10"/>
  <c r="D197" i="10"/>
  <c r="A198" i="10"/>
  <c r="B198" i="10"/>
  <c r="C198" i="10"/>
  <c r="D198" i="10"/>
  <c r="A199" i="10"/>
  <c r="B199" i="10"/>
  <c r="C199" i="10"/>
  <c r="D199" i="10"/>
  <c r="A200" i="10"/>
  <c r="B200" i="10"/>
  <c r="C200" i="10"/>
  <c r="D200" i="10"/>
  <c r="B11" i="9"/>
  <c r="B8" i="9"/>
  <c r="B6" i="9"/>
  <c r="A5" i="10"/>
  <c r="D35" i="10"/>
  <c r="C35" i="10"/>
  <c r="B35" i="10"/>
  <c r="A35" i="10"/>
  <c r="D34" i="10"/>
  <c r="C34" i="10"/>
  <c r="B34" i="10"/>
  <c r="A34" i="10"/>
  <c r="D33" i="10"/>
  <c r="C33" i="10"/>
  <c r="B33" i="10"/>
  <c r="A33" i="10"/>
  <c r="D32" i="10"/>
  <c r="C32" i="10"/>
  <c r="B32" i="10"/>
  <c r="A32" i="10"/>
  <c r="D31" i="10"/>
  <c r="C31" i="10"/>
  <c r="B31" i="10"/>
  <c r="A31" i="10"/>
  <c r="D30" i="10"/>
  <c r="C30" i="10"/>
  <c r="B30" i="10"/>
  <c r="A30" i="10"/>
  <c r="C29" i="10"/>
  <c r="B29" i="10"/>
  <c r="A29" i="10"/>
  <c r="D28" i="10"/>
  <c r="C28" i="10"/>
  <c r="B28" i="10"/>
  <c r="A28" i="10"/>
  <c r="D27" i="10"/>
  <c r="C27" i="10"/>
  <c r="B27" i="10"/>
  <c r="A27" i="10"/>
  <c r="D26" i="10"/>
  <c r="C26" i="10"/>
  <c r="B26" i="10"/>
  <c r="A26" i="10"/>
  <c r="D25" i="10"/>
  <c r="C25" i="10"/>
  <c r="B25" i="10"/>
  <c r="A25" i="10"/>
  <c r="C24" i="10"/>
  <c r="B24" i="10"/>
  <c r="A24" i="10"/>
  <c r="D23" i="10"/>
  <c r="C23" i="10"/>
  <c r="B23" i="10"/>
  <c r="A23" i="10"/>
  <c r="D22" i="10"/>
  <c r="C22" i="10"/>
  <c r="B22" i="10"/>
  <c r="A22" i="10"/>
  <c r="D21" i="10"/>
  <c r="C21" i="10"/>
  <c r="B21" i="10"/>
  <c r="A21" i="10"/>
  <c r="D20" i="10"/>
  <c r="C20" i="10"/>
  <c r="B20" i="10"/>
  <c r="A20" i="10"/>
  <c r="D19" i="10"/>
  <c r="C19" i="10"/>
  <c r="B19" i="10"/>
  <c r="A19" i="10"/>
  <c r="D18" i="10"/>
  <c r="C18" i="10"/>
  <c r="B18" i="10"/>
  <c r="A18" i="10"/>
  <c r="C17" i="10"/>
  <c r="B17" i="10"/>
  <c r="A17" i="10"/>
  <c r="D16" i="10"/>
  <c r="C16" i="10"/>
  <c r="B16" i="10"/>
  <c r="A16" i="10"/>
  <c r="D15" i="10"/>
  <c r="C15" i="10"/>
  <c r="B15" i="10"/>
  <c r="A15" i="10"/>
  <c r="D14" i="10"/>
  <c r="C14" i="10"/>
  <c r="B14" i="10"/>
  <c r="A14" i="10"/>
  <c r="C13" i="10"/>
  <c r="B13" i="10"/>
  <c r="A13" i="10"/>
  <c r="D12" i="10"/>
  <c r="C12" i="10"/>
  <c r="B12" i="10"/>
  <c r="A12" i="10"/>
  <c r="D11" i="10"/>
  <c r="C11" i="10"/>
  <c r="B11" i="10"/>
  <c r="A11" i="10"/>
  <c r="D10" i="10"/>
  <c r="C10" i="10"/>
  <c r="B10" i="10"/>
  <c r="A10" i="10"/>
  <c r="C9" i="10"/>
  <c r="B9" i="10"/>
  <c r="A9" i="10"/>
  <c r="D8" i="10"/>
  <c r="C8" i="10"/>
  <c r="B8" i="10"/>
  <c r="A8" i="10"/>
  <c r="D7" i="10"/>
  <c r="C7" i="10"/>
  <c r="B7" i="10"/>
  <c r="A7" i="10"/>
  <c r="D6" i="10"/>
  <c r="C6" i="10"/>
  <c r="B6" i="10"/>
  <c r="A6" i="10"/>
  <c r="U9" i="10" s="1"/>
  <c r="D5" i="10"/>
  <c r="C5" i="10"/>
  <c r="B5" i="10"/>
  <c r="D5" i="9"/>
  <c r="D6" i="9"/>
  <c r="D7" i="9"/>
  <c r="J5" i="9" s="1"/>
  <c r="D8" i="9"/>
  <c r="D9" i="9"/>
  <c r="D11" i="9"/>
  <c r="D12" i="9"/>
  <c r="D13" i="9"/>
  <c r="D14" i="9"/>
  <c r="D15" i="9"/>
  <c r="D17" i="9"/>
  <c r="D18" i="9"/>
  <c r="D19" i="9"/>
  <c r="D20" i="9"/>
  <c r="D21" i="9"/>
  <c r="D23" i="9"/>
  <c r="D24" i="9"/>
  <c r="D25" i="9"/>
  <c r="D26" i="9"/>
  <c r="D27" i="9"/>
  <c r="D28" i="9"/>
  <c r="D30" i="9"/>
  <c r="D31" i="9"/>
  <c r="D32" i="9"/>
  <c r="D33" i="9"/>
  <c r="D34" i="9"/>
  <c r="A5" i="9"/>
  <c r="N5" i="9" s="1"/>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C5" i="9"/>
  <c r="B5" i="9"/>
  <c r="C6" i="9"/>
  <c r="B7" i="9"/>
  <c r="C7" i="9"/>
  <c r="C8" i="9"/>
  <c r="B9" i="9"/>
  <c r="C9" i="9"/>
  <c r="B10" i="9"/>
  <c r="C10" i="9"/>
  <c r="C11" i="9"/>
  <c r="B12" i="9"/>
  <c r="C12" i="9"/>
  <c r="B13" i="9"/>
  <c r="C13" i="9"/>
  <c r="B14" i="9"/>
  <c r="C14" i="9"/>
  <c r="B15" i="9"/>
  <c r="C15" i="9"/>
  <c r="B16" i="9"/>
  <c r="C16" i="9"/>
  <c r="B17" i="9"/>
  <c r="C17" i="9"/>
  <c r="B18" i="9"/>
  <c r="C18" i="9"/>
  <c r="B19" i="9"/>
  <c r="C19" i="9"/>
  <c r="B20" i="9"/>
  <c r="C20" i="9"/>
  <c r="B21" i="9"/>
  <c r="C21" i="9"/>
  <c r="B22" i="9"/>
  <c r="C22" i="9"/>
  <c r="B23" i="9"/>
  <c r="C23" i="9"/>
  <c r="B24" i="9"/>
  <c r="C24" i="9"/>
  <c r="B25" i="9"/>
  <c r="C25" i="9"/>
  <c r="B26" i="9"/>
  <c r="C26" i="9"/>
  <c r="B27" i="9"/>
  <c r="C27" i="9"/>
  <c r="B28" i="9"/>
  <c r="C28" i="9"/>
  <c r="B29" i="9"/>
  <c r="C29" i="9"/>
  <c r="B30" i="9"/>
  <c r="C30" i="9"/>
  <c r="B31" i="9"/>
  <c r="C31" i="9"/>
  <c r="B32" i="9"/>
  <c r="C32" i="9"/>
  <c r="B33" i="9"/>
  <c r="C33" i="9"/>
  <c r="B34" i="9"/>
  <c r="C34" i="9"/>
  <c r="B35" i="9"/>
  <c r="C35" i="9"/>
  <c r="E147" i="12"/>
  <c r="E41" i="12"/>
  <c r="J9" i="9" l="1"/>
  <c r="O7" i="9"/>
  <c r="T5" i="9"/>
  <c r="S7" i="9"/>
  <c r="I5" i="9"/>
  <c r="J7" i="9"/>
  <c r="P6" i="9"/>
  <c r="P9" i="9"/>
  <c r="V6" i="9"/>
  <c r="N8" i="9"/>
  <c r="I8" i="9"/>
  <c r="P5" i="9"/>
  <c r="H9" i="10"/>
  <c r="J6" i="11"/>
  <c r="V7" i="9"/>
  <c r="G8" i="10"/>
  <c r="P6" i="11"/>
  <c r="P8" i="11"/>
  <c r="G5" i="9"/>
  <c r="V9" i="9"/>
  <c r="H5" i="9"/>
  <c r="M8" i="9"/>
  <c r="V8" i="9"/>
  <c r="O5" i="9"/>
  <c r="T6" i="9"/>
  <c r="P7" i="9"/>
  <c r="J8" i="9"/>
  <c r="O8" i="9"/>
  <c r="N9" i="9"/>
  <c r="O30" i="12"/>
  <c r="N27" i="12"/>
  <c r="U29" i="12"/>
  <c r="T29" i="12"/>
  <c r="N30" i="12"/>
  <c r="T18" i="12"/>
  <c r="H18" i="12"/>
  <c r="H17" i="12"/>
  <c r="Q20" i="12"/>
  <c r="CO5" i="12"/>
  <c r="O20" i="12"/>
  <c r="P20" i="12"/>
  <c r="N20" i="12"/>
  <c r="V28" i="12"/>
  <c r="V26" i="12"/>
  <c r="P29" i="12"/>
  <c r="W30" i="12"/>
  <c r="T27" i="12"/>
  <c r="W26" i="12"/>
  <c r="U28" i="12"/>
  <c r="U26" i="12"/>
  <c r="O29" i="12"/>
  <c r="Q30" i="12"/>
  <c r="P30" i="12"/>
  <c r="W28" i="12"/>
  <c r="T28" i="12"/>
  <c r="T26" i="12"/>
  <c r="N29" i="12"/>
  <c r="W27" i="12"/>
  <c r="T30" i="12"/>
  <c r="Q29" i="12"/>
  <c r="V30" i="12"/>
  <c r="V27" i="12"/>
  <c r="U30" i="12"/>
  <c r="U27" i="12"/>
  <c r="H16" i="12"/>
  <c r="H20" i="12"/>
  <c r="I30" i="12"/>
  <c r="J30" i="12"/>
  <c r="K30" i="12"/>
  <c r="H30" i="12"/>
  <c r="V20" i="12"/>
  <c r="W20" i="12"/>
  <c r="U20" i="12"/>
  <c r="T20" i="12"/>
  <c r="I20" i="12"/>
  <c r="J20" i="12"/>
  <c r="K20" i="12"/>
  <c r="V29" i="12"/>
  <c r="W29" i="12"/>
  <c r="H29" i="12"/>
  <c r="J29" i="12"/>
  <c r="I29" i="12"/>
  <c r="K29" i="12"/>
  <c r="Q19" i="12"/>
  <c r="P19" i="12"/>
  <c r="N19" i="12"/>
  <c r="O19" i="12"/>
  <c r="W19" i="12"/>
  <c r="V19" i="12"/>
  <c r="U19" i="12"/>
  <c r="T19" i="12"/>
  <c r="J19" i="12"/>
  <c r="I19" i="12"/>
  <c r="K19" i="12"/>
  <c r="H19" i="12"/>
  <c r="N28" i="12"/>
  <c r="Q28" i="12"/>
  <c r="P28" i="12"/>
  <c r="O28" i="12"/>
  <c r="I28" i="12"/>
  <c r="J28" i="12"/>
  <c r="H28" i="12"/>
  <c r="K28" i="12"/>
  <c r="W18" i="12"/>
  <c r="V18" i="12"/>
  <c r="U18" i="12"/>
  <c r="Q18" i="12"/>
  <c r="P18" i="12"/>
  <c r="O18" i="12"/>
  <c r="N18" i="12"/>
  <c r="K18" i="12"/>
  <c r="I18" i="12"/>
  <c r="J18" i="12"/>
  <c r="I27" i="12"/>
  <c r="J27" i="12"/>
  <c r="K27" i="12"/>
  <c r="H27" i="12"/>
  <c r="Q17" i="12"/>
  <c r="P17" i="12"/>
  <c r="O17" i="12"/>
  <c r="N17" i="12"/>
  <c r="J17" i="12"/>
  <c r="I17" i="12"/>
  <c r="K17" i="12"/>
  <c r="Q27" i="12"/>
  <c r="P27" i="12"/>
  <c r="O27" i="12"/>
  <c r="W17" i="12"/>
  <c r="V17" i="12"/>
  <c r="U17" i="12"/>
  <c r="T17" i="12"/>
  <c r="T16" i="12"/>
  <c r="U16" i="12"/>
  <c r="W16" i="12"/>
  <c r="V16" i="12"/>
  <c r="N26" i="12"/>
  <c r="Q26" i="12"/>
  <c r="P26" i="12"/>
  <c r="O26" i="12"/>
  <c r="I26" i="12"/>
  <c r="J26" i="12"/>
  <c r="K26" i="12"/>
  <c r="H26" i="12"/>
  <c r="Q16" i="12"/>
  <c r="P16" i="12"/>
  <c r="O16" i="12"/>
  <c r="N16" i="12"/>
  <c r="J16" i="12"/>
  <c r="K16" i="12"/>
  <c r="I16" i="12"/>
  <c r="G6" i="11"/>
  <c r="T6" i="11"/>
  <c r="G8" i="11"/>
  <c r="O9" i="9"/>
  <c r="H9" i="9"/>
  <c r="I9" i="9"/>
  <c r="P8" i="9"/>
  <c r="T8" i="9"/>
  <c r="U8" i="9"/>
  <c r="H8" i="9"/>
  <c r="T7" i="9"/>
  <c r="U7" i="9"/>
  <c r="H7" i="9"/>
  <c r="I7" i="9"/>
  <c r="N7" i="9"/>
  <c r="U6" i="9"/>
  <c r="N6" i="9"/>
  <c r="O6" i="9"/>
  <c r="I6" i="9"/>
  <c r="V5" i="9"/>
  <c r="U5" i="9"/>
  <c r="N5" i="12"/>
  <c r="CC14" i="12"/>
  <c r="Q5" i="12"/>
  <c r="T9" i="9"/>
  <c r="U9" i="9"/>
  <c r="H6" i="9"/>
  <c r="J6" i="9"/>
  <c r="T5" i="12"/>
  <c r="AD149" i="12"/>
  <c r="AC75" i="12"/>
  <c r="AC153" i="12"/>
  <c r="AB42" i="12"/>
  <c r="AB95" i="12"/>
  <c r="AB120" i="12"/>
  <c r="AD45" i="12"/>
  <c r="AB58" i="12"/>
  <c r="AB61" i="12" s="1"/>
  <c r="AC52" i="12"/>
  <c r="AB96" i="12"/>
  <c r="AC159" i="12"/>
  <c r="AF168" i="12"/>
  <c r="AF120" i="12"/>
  <c r="AF48" i="12"/>
  <c r="AE137" i="12"/>
  <c r="AE77" i="12"/>
  <c r="AE48" i="12"/>
  <c r="AD66" i="12"/>
  <c r="AD47" i="12"/>
  <c r="AC113" i="12"/>
  <c r="AB142" i="12"/>
  <c r="AB145" i="12" s="1"/>
  <c r="AB111" i="12"/>
  <c r="AB83" i="12"/>
  <c r="AB46" i="12"/>
  <c r="AB49" i="12" s="1"/>
  <c r="AD52" i="12"/>
  <c r="AB54" i="12"/>
  <c r="AB76" i="12"/>
  <c r="AB79" i="12" s="1"/>
  <c r="AB101" i="12"/>
  <c r="AB132" i="12"/>
  <c r="AF147" i="12"/>
  <c r="AF149" i="12"/>
  <c r="AF173" i="12"/>
  <c r="AC125" i="12"/>
  <c r="AB52" i="12"/>
  <c r="AB55" i="12" s="1"/>
  <c r="AD147" i="12"/>
  <c r="AF123" i="12"/>
  <c r="AC89" i="12"/>
  <c r="AB45" i="12"/>
  <c r="AF53" i="12"/>
  <c r="AB125" i="12"/>
  <c r="AF161" i="12"/>
  <c r="AF113" i="12"/>
  <c r="AF42" i="12"/>
  <c r="AE132" i="12"/>
  <c r="AE69" i="12"/>
  <c r="AD143" i="12"/>
  <c r="AD118" i="12"/>
  <c r="AD121" i="12" s="1"/>
  <c r="AC144" i="12"/>
  <c r="AC83" i="12"/>
  <c r="AB135" i="12"/>
  <c r="AB106" i="12"/>
  <c r="AB109" i="12" s="1"/>
  <c r="AA5" i="12"/>
  <c r="AB51" i="12"/>
  <c r="AE52" i="12"/>
  <c r="AC54" i="12"/>
  <c r="AC76" i="12"/>
  <c r="AB108" i="12"/>
  <c r="AB137" i="12"/>
  <c r="AC148" i="12"/>
  <c r="AC150" i="12"/>
  <c r="AF131" i="12"/>
  <c r="AB87" i="12"/>
  <c r="AC155" i="12"/>
  <c r="AF172" i="12"/>
  <c r="AC119" i="12"/>
  <c r="AB113" i="12"/>
  <c r="AE147" i="12"/>
  <c r="AF154" i="12"/>
  <c r="AF107" i="12"/>
  <c r="AE173" i="12"/>
  <c r="AE123" i="12"/>
  <c r="AD138" i="12"/>
  <c r="AD112" i="12"/>
  <c r="AD115" i="12" s="1"/>
  <c r="AD42" i="12"/>
  <c r="AC135" i="12"/>
  <c r="AC106" i="12"/>
  <c r="AC77" i="12"/>
  <c r="AC40" i="12"/>
  <c r="AB130" i="12"/>
  <c r="AB133" i="12" s="1"/>
  <c r="AB75" i="12"/>
  <c r="AB39" i="12"/>
  <c r="AC51" i="12"/>
  <c r="AF52" i="12"/>
  <c r="AD54" i="12"/>
  <c r="AB77" i="12"/>
  <c r="AC108" i="12"/>
  <c r="AC137" i="12"/>
  <c r="AD148" i="12"/>
  <c r="AD150" i="12"/>
  <c r="AF81" i="12"/>
  <c r="AB154" i="12"/>
  <c r="AB157" i="12" s="1"/>
  <c r="AE53" i="12"/>
  <c r="AE142" i="12"/>
  <c r="AB147" i="12"/>
  <c r="AE149" i="12"/>
  <c r="AF102" i="12"/>
  <c r="AE167" i="12"/>
  <c r="AD174" i="12"/>
  <c r="AD84" i="12"/>
  <c r="AC174" i="12"/>
  <c r="AC93" i="12"/>
  <c r="AC72" i="12"/>
  <c r="AB171" i="12"/>
  <c r="AB99" i="12"/>
  <c r="AB47" i="12"/>
  <c r="AC39" i="12"/>
  <c r="AD51" i="12"/>
  <c r="AB53" i="12"/>
  <c r="AE54" i="12"/>
  <c r="AB78" i="12"/>
  <c r="AC112" i="12"/>
  <c r="AC141" i="12"/>
  <c r="AE148" i="12"/>
  <c r="AE151" i="12" s="1"/>
  <c r="AE150" i="12"/>
  <c r="CC5" i="12"/>
  <c r="AD153" i="12"/>
  <c r="AB118" i="12"/>
  <c r="AB121" i="12" s="1"/>
  <c r="AC71" i="12"/>
  <c r="AE107" i="12"/>
  <c r="AC47" i="12"/>
  <c r="AF144" i="12"/>
  <c r="AF96" i="12"/>
  <c r="AF65" i="12"/>
  <c r="AE162" i="12"/>
  <c r="AE99" i="12"/>
  <c r="AD167" i="12"/>
  <c r="AC168" i="12"/>
  <c r="AC66" i="12"/>
  <c r="AB166" i="12"/>
  <c r="AB169" i="12" s="1"/>
  <c r="AB70" i="12"/>
  <c r="AB73" i="12" s="1"/>
  <c r="AB40" i="12"/>
  <c r="AB43" i="12" s="1"/>
  <c r="AE51" i="12"/>
  <c r="AC53" i="12"/>
  <c r="AF54" i="12"/>
  <c r="AB93" i="12"/>
  <c r="AC114" i="12"/>
  <c r="AC143" i="12"/>
  <c r="AF148" i="12"/>
  <c r="AF150" i="12"/>
  <c r="AC156" i="12"/>
  <c r="AF138" i="12"/>
  <c r="AF90" i="12"/>
  <c r="AE153" i="12"/>
  <c r="AE88" i="12"/>
  <c r="AE91" i="12" s="1"/>
  <c r="AE58" i="12"/>
  <c r="AD160" i="12"/>
  <c r="AD101" i="12"/>
  <c r="AC162" i="12"/>
  <c r="AC131" i="12"/>
  <c r="AC102" i="12"/>
  <c r="AC60" i="12"/>
  <c r="AB159" i="12"/>
  <c r="AB123" i="12"/>
  <c r="AB89" i="12"/>
  <c r="AB63" i="12"/>
  <c r="AB41" i="12"/>
  <c r="AF51" i="12"/>
  <c r="AD53" i="12"/>
  <c r="AC69" i="12"/>
  <c r="AB94" i="12"/>
  <c r="AB97" i="12" s="1"/>
  <c r="AC118" i="12"/>
  <c r="AC147" i="12"/>
  <c r="AC149" i="12"/>
  <c r="AB161" i="12"/>
  <c r="AB168" i="12"/>
  <c r="AF78" i="12"/>
  <c r="AF75" i="12"/>
  <c r="AF135" i="12"/>
  <c r="AF60" i="12"/>
  <c r="AF39" i="12"/>
  <c r="AF114" i="12"/>
  <c r="AF155" i="12"/>
  <c r="AF99" i="12"/>
  <c r="AF117" i="12"/>
  <c r="AF100" i="12"/>
  <c r="AF66" i="12"/>
  <c r="AF141" i="12"/>
  <c r="AF162" i="12"/>
  <c r="AF72" i="12"/>
  <c r="AF124" i="12"/>
  <c r="AF142" i="12"/>
  <c r="AF165" i="12"/>
  <c r="AF45" i="12"/>
  <c r="AF93" i="12"/>
  <c r="AF57" i="12"/>
  <c r="AF174" i="12"/>
  <c r="AF40" i="12"/>
  <c r="AF46" i="12"/>
  <c r="AF58" i="12"/>
  <c r="AF69" i="12"/>
  <c r="AF83" i="12"/>
  <c r="AF108" i="12"/>
  <c r="AF125" i="12"/>
  <c r="AF136" i="12"/>
  <c r="AF156" i="12"/>
  <c r="AF166" i="12"/>
  <c r="AF47" i="12"/>
  <c r="AF59" i="12"/>
  <c r="AF70" i="12"/>
  <c r="AF76" i="12"/>
  <c r="AF84" i="12"/>
  <c r="AF94" i="12"/>
  <c r="AF101" i="12"/>
  <c r="AF111" i="12"/>
  <c r="AF118" i="12"/>
  <c r="AF126" i="12"/>
  <c r="AF143" i="12"/>
  <c r="AF167" i="12"/>
  <c r="AF132" i="12"/>
  <c r="AF82" i="12"/>
  <c r="AF41" i="12"/>
  <c r="AF87" i="12"/>
  <c r="AF119" i="12"/>
  <c r="AF129" i="12"/>
  <c r="AF159" i="12"/>
  <c r="AF63" i="12"/>
  <c r="AF71" i="12"/>
  <c r="AF77" i="12"/>
  <c r="AF88" i="12"/>
  <c r="AF95" i="12"/>
  <c r="AF105" i="12"/>
  <c r="AF112" i="12"/>
  <c r="AF130" i="12"/>
  <c r="AF137" i="12"/>
  <c r="AF160" i="12"/>
  <c r="AF64" i="12"/>
  <c r="AF89" i="12"/>
  <c r="AF106" i="12"/>
  <c r="AF153" i="12"/>
  <c r="AF171" i="12"/>
  <c r="AE174" i="12"/>
  <c r="AE129" i="12"/>
  <c r="AE159" i="12"/>
  <c r="AE75" i="12"/>
  <c r="AE82" i="12"/>
  <c r="AE70" i="12"/>
  <c r="AE168" i="12"/>
  <c r="AE96" i="12"/>
  <c r="AE64" i="12"/>
  <c r="AE94" i="12"/>
  <c r="AE120" i="12"/>
  <c r="AE102" i="12"/>
  <c r="AE118" i="12"/>
  <c r="AE121" i="12" s="1"/>
  <c r="AE112" i="12"/>
  <c r="AE115" i="12" s="1"/>
  <c r="AE83" i="12"/>
  <c r="AE89" i="12"/>
  <c r="AE113" i="12"/>
  <c r="AE65" i="12"/>
  <c r="AE105" i="12"/>
  <c r="AE108" i="12"/>
  <c r="AE124" i="12"/>
  <c r="AE127" i="12" s="1"/>
  <c r="AE135" i="12"/>
  <c r="AE138" i="12"/>
  <c r="AE143" i="12"/>
  <c r="AE165" i="12"/>
  <c r="AE78" i="12"/>
  <c r="AE84" i="12"/>
  <c r="AE90" i="12"/>
  <c r="AE100" i="12"/>
  <c r="AE119" i="12"/>
  <c r="AE130" i="12"/>
  <c r="AE160" i="12"/>
  <c r="AE171" i="12"/>
  <c r="AE66" i="12"/>
  <c r="AE71" i="12"/>
  <c r="AE95" i="12"/>
  <c r="AE106" i="12"/>
  <c r="AE111" i="12"/>
  <c r="AE114" i="12"/>
  <c r="AE136" i="12"/>
  <c r="AE144" i="12"/>
  <c r="AE155" i="12"/>
  <c r="AE166" i="12"/>
  <c r="AE169" i="12" s="1"/>
  <c r="AE154" i="12"/>
  <c r="AE157" i="12" s="1"/>
  <c r="AE76" i="12"/>
  <c r="AE81" i="12"/>
  <c r="AE87" i="12"/>
  <c r="AE125" i="12"/>
  <c r="AE131" i="12"/>
  <c r="AE141" i="12"/>
  <c r="AE172" i="12"/>
  <c r="AE63" i="12"/>
  <c r="AE72" i="12"/>
  <c r="AE93" i="12"/>
  <c r="AE101" i="12"/>
  <c r="AE117" i="12"/>
  <c r="AE156" i="12"/>
  <c r="AE161" i="12"/>
  <c r="AE126" i="12"/>
  <c r="AE59" i="12"/>
  <c r="AE60" i="12"/>
  <c r="AE57" i="12"/>
  <c r="AE45" i="12"/>
  <c r="AE46" i="12"/>
  <c r="AE49" i="12" s="1"/>
  <c r="AE47" i="12"/>
  <c r="AE40" i="12"/>
  <c r="AE41" i="12"/>
  <c r="AE39" i="12"/>
  <c r="AE42" i="12"/>
  <c r="AD88" i="12"/>
  <c r="AD64" i="12"/>
  <c r="AD67" i="12" s="1"/>
  <c r="AD106" i="12"/>
  <c r="AD77" i="12"/>
  <c r="AD81" i="12"/>
  <c r="AD108" i="12"/>
  <c r="AD141" i="12"/>
  <c r="AD75" i="12"/>
  <c r="AD105" i="12"/>
  <c r="AD130" i="12"/>
  <c r="AD137" i="12"/>
  <c r="AD172" i="12"/>
  <c r="AD175" i="12" s="1"/>
  <c r="AD59" i="12"/>
  <c r="AD78" i="12"/>
  <c r="AD119" i="12"/>
  <c r="AD135" i="12"/>
  <c r="AD96" i="12"/>
  <c r="AD57" i="12"/>
  <c r="AD83" i="12"/>
  <c r="AD126" i="12"/>
  <c r="AD70" i="12"/>
  <c r="AD123" i="12"/>
  <c r="AD99" i="12"/>
  <c r="AD117" i="12"/>
  <c r="AD165" i="12"/>
  <c r="AD71" i="12"/>
  <c r="AD93" i="12"/>
  <c r="AD60" i="12"/>
  <c r="AD69" i="12"/>
  <c r="AD89" i="12"/>
  <c r="AD102" i="12"/>
  <c r="AD113" i="12"/>
  <c r="AD124" i="12"/>
  <c r="AD127" i="12" s="1"/>
  <c r="AD131" i="12"/>
  <c r="AD144" i="12"/>
  <c r="AD156" i="12"/>
  <c r="AD154" i="12"/>
  <c r="AD157" i="12" s="1"/>
  <c r="AD65" i="12"/>
  <c r="AD82" i="12"/>
  <c r="AD100" i="12"/>
  <c r="AD107" i="12"/>
  <c r="AD111" i="12"/>
  <c r="AD142" i="12"/>
  <c r="AD161" i="12"/>
  <c r="AD168" i="12"/>
  <c r="AD58" i="12"/>
  <c r="AD72" i="12"/>
  <c r="AD87" i="12"/>
  <c r="AD120" i="12"/>
  <c r="AD129" i="12"/>
  <c r="AD136" i="12"/>
  <c r="AD139" i="12" s="1"/>
  <c r="AD159" i="12"/>
  <c r="AD166" i="12"/>
  <c r="AD169" i="12" s="1"/>
  <c r="AD173" i="12"/>
  <c r="AD95" i="12"/>
  <c r="AD63" i="12"/>
  <c r="AD76" i="12"/>
  <c r="AD90" i="12"/>
  <c r="AD94" i="12"/>
  <c r="AD155" i="12"/>
  <c r="AD114" i="12"/>
  <c r="AD125" i="12"/>
  <c r="AD132" i="12"/>
  <c r="AD162" i="12"/>
  <c r="AD171" i="12"/>
  <c r="AD48" i="12"/>
  <c r="AD46" i="12"/>
  <c r="AD49" i="12" s="1"/>
  <c r="AD39" i="12"/>
  <c r="AD41" i="12"/>
  <c r="AD40" i="12"/>
  <c r="AD43" i="12" s="1"/>
  <c r="AC95" i="12"/>
  <c r="AC120" i="12"/>
  <c r="AC124" i="12"/>
  <c r="AC161" i="12"/>
  <c r="AC165" i="12"/>
  <c r="AC167" i="12"/>
  <c r="AC78" i="12"/>
  <c r="AC82" i="12"/>
  <c r="AC84" i="12"/>
  <c r="AC88" i="12"/>
  <c r="AC90" i="12"/>
  <c r="AC99" i="12"/>
  <c r="AC126" i="12"/>
  <c r="AC130" i="12"/>
  <c r="AC171" i="12"/>
  <c r="AC173" i="12"/>
  <c r="AC57" i="12"/>
  <c r="AC59" i="12"/>
  <c r="AC63" i="12"/>
  <c r="AC65" i="12"/>
  <c r="AC101" i="12"/>
  <c r="AC105" i="12"/>
  <c r="AC107" i="12"/>
  <c r="AC132" i="12"/>
  <c r="AC136" i="12"/>
  <c r="AC94" i="12"/>
  <c r="AC111" i="12"/>
  <c r="AC117" i="12"/>
  <c r="AC138" i="12"/>
  <c r="AC142" i="12"/>
  <c r="AC154" i="12"/>
  <c r="AC160" i="12"/>
  <c r="AC123" i="12"/>
  <c r="AC166" i="12"/>
  <c r="AC81" i="12"/>
  <c r="AC87" i="12"/>
  <c r="AC96" i="12"/>
  <c r="AC100" i="12"/>
  <c r="AC129" i="12"/>
  <c r="AC172" i="12"/>
  <c r="AC58" i="12"/>
  <c r="AC64" i="12"/>
  <c r="AC70" i="12"/>
  <c r="AC45" i="12"/>
  <c r="AC48" i="12"/>
  <c r="AC46" i="12"/>
  <c r="AC42" i="12"/>
  <c r="AC41" i="12"/>
  <c r="AB173" i="12"/>
  <c r="AB172" i="12"/>
  <c r="AB175" i="12" s="1"/>
  <c r="AB174" i="12"/>
  <c r="AB144" i="12"/>
  <c r="AB156" i="12"/>
  <c r="AB105" i="12"/>
  <c r="AB117" i="12"/>
  <c r="AB129" i="12"/>
  <c r="AB141" i="12"/>
  <c r="AB153" i="12"/>
  <c r="AB165" i="12"/>
  <c r="AB149" i="12"/>
  <c r="AB100" i="12"/>
  <c r="AB112" i="12"/>
  <c r="AB115" i="12" s="1"/>
  <c r="AB124" i="12"/>
  <c r="AB127" i="12" s="1"/>
  <c r="AB136" i="12"/>
  <c r="AB139" i="12" s="1"/>
  <c r="AB148" i="12"/>
  <c r="AB160" i="12"/>
  <c r="AB163" i="12" s="1"/>
  <c r="AB107" i="12"/>
  <c r="AB119" i="12"/>
  <c r="AB131" i="12"/>
  <c r="AB143" i="12"/>
  <c r="AB155" i="12"/>
  <c r="AB167" i="12"/>
  <c r="AB102" i="12"/>
  <c r="AB114" i="12"/>
  <c r="AB126" i="12"/>
  <c r="AB138" i="12"/>
  <c r="AB150" i="12"/>
  <c r="AB162" i="12"/>
  <c r="AB84" i="12"/>
  <c r="AB81" i="12"/>
  <c r="AB88" i="12"/>
  <c r="AB91" i="12" s="1"/>
  <c r="AB82" i="12"/>
  <c r="AB85" i="12" s="1"/>
  <c r="AB90" i="12"/>
  <c r="AB72" i="12"/>
  <c r="AB69" i="12"/>
  <c r="AB71" i="12"/>
  <c r="AB65" i="12"/>
  <c r="AB64" i="12"/>
  <c r="AB67" i="12" s="1"/>
  <c r="AB66" i="12"/>
  <c r="AB60" i="12"/>
  <c r="AB57" i="12"/>
  <c r="AB59" i="12"/>
  <c r="AB48" i="12"/>
  <c r="CK6" i="12"/>
  <c r="EX5" i="12"/>
  <c r="FA5" i="12" s="1"/>
  <c r="EA5" i="12"/>
  <c r="AY5" i="12"/>
  <c r="BW5" i="12"/>
  <c r="AV6" i="12"/>
  <c r="AV8" i="12"/>
  <c r="BA9" i="12"/>
  <c r="DM9" i="12"/>
  <c r="FC8" i="12"/>
  <c r="CU8" i="12"/>
  <c r="BX8" i="12"/>
  <c r="CA8" i="12" s="1"/>
  <c r="DO7" i="12"/>
  <c r="EG6" i="12"/>
  <c r="BY6" i="12"/>
  <c r="DO5" i="12"/>
  <c r="AY6" i="12"/>
  <c r="AY8" i="12"/>
  <c r="FD9" i="12"/>
  <c r="DJ9" i="12"/>
  <c r="EB8" i="12"/>
  <c r="BW8" i="12"/>
  <c r="DN7" i="12"/>
  <c r="ER6" i="12"/>
  <c r="DN5" i="12"/>
  <c r="BK5" i="12"/>
  <c r="BA5" i="12"/>
  <c r="BM5" i="12"/>
  <c r="AU6" i="12"/>
  <c r="BG6" i="12"/>
  <c r="BS6" i="12"/>
  <c r="BA7" i="12"/>
  <c r="BM7" i="12"/>
  <c r="AU8" i="12"/>
  <c r="BG8" i="12"/>
  <c r="BR8" i="12"/>
  <c r="AZ9" i="12"/>
  <c r="BL9" i="12"/>
  <c r="FF9" i="12"/>
  <c r="ET9" i="12"/>
  <c r="DY9" i="12"/>
  <c r="DN9" i="12"/>
  <c r="DB9" i="12"/>
  <c r="CP9" i="12"/>
  <c r="CD9" i="12"/>
  <c r="FD8" i="12"/>
  <c r="ER8" i="12"/>
  <c r="EF8" i="12"/>
  <c r="EI8" i="12" s="1"/>
  <c r="DT8" i="12"/>
  <c r="DH8" i="12"/>
  <c r="DK8" i="12" s="1"/>
  <c r="CV8" i="12"/>
  <c r="CY8" i="12" s="1"/>
  <c r="CJ8" i="12"/>
  <c r="BY8" i="12"/>
  <c r="EY7" i="12"/>
  <c r="EM7" i="12"/>
  <c r="EA7" i="12"/>
  <c r="DP7" i="12"/>
  <c r="DD7" i="12"/>
  <c r="CR7" i="12"/>
  <c r="CF7" i="12"/>
  <c r="FF6" i="12"/>
  <c r="ET6" i="12"/>
  <c r="EH6" i="12"/>
  <c r="DV6" i="12"/>
  <c r="DJ6" i="12"/>
  <c r="CX6" i="12"/>
  <c r="CL6" i="12"/>
  <c r="BZ6" i="12"/>
  <c r="EZ5" i="12"/>
  <c r="EN5" i="12"/>
  <c r="EB5" i="12"/>
  <c r="DP5" i="12"/>
  <c r="DD5" i="12"/>
  <c r="CR5" i="12"/>
  <c r="CF5" i="12"/>
  <c r="BH6" i="12"/>
  <c r="BS8" i="12"/>
  <c r="EH9" i="12"/>
  <c r="CC9" i="12"/>
  <c r="DG8" i="12"/>
  <c r="EL7" i="12"/>
  <c r="EO7" i="12" s="1"/>
  <c r="CQ7" i="12"/>
  <c r="DI6" i="12"/>
  <c r="DC5" i="12"/>
  <c r="BQ5" i="12"/>
  <c r="BT8" i="12"/>
  <c r="DU9" i="12"/>
  <c r="EN8" i="12"/>
  <c r="EK7" i="12"/>
  <c r="CD7" i="12"/>
  <c r="DT6" i="12"/>
  <c r="CV6" i="12"/>
  <c r="BX6" i="12"/>
  <c r="DB5" i="12"/>
  <c r="DE5" i="12" s="1"/>
  <c r="CD5" i="12"/>
  <c r="CG5" i="12" s="1"/>
  <c r="AT5" i="12"/>
  <c r="AW5" i="12" s="1"/>
  <c r="BF5" i="12"/>
  <c r="BI5" i="12" s="1"/>
  <c r="BR5" i="12"/>
  <c r="BU5" i="12" s="1"/>
  <c r="AZ6" i="12"/>
  <c r="BL6" i="12"/>
  <c r="AT7" i="12"/>
  <c r="BF7" i="12"/>
  <c r="BR7" i="12"/>
  <c r="AZ8" i="12"/>
  <c r="BK8" i="12"/>
  <c r="AS9" i="12"/>
  <c r="BE9" i="12"/>
  <c r="BQ9" i="12"/>
  <c r="FC9" i="12"/>
  <c r="EQ9" i="12"/>
  <c r="EF9" i="12"/>
  <c r="DT9" i="12"/>
  <c r="DI9" i="12"/>
  <c r="CW9" i="12"/>
  <c r="CK9" i="12"/>
  <c r="BY9" i="12"/>
  <c r="EY8" i="12"/>
  <c r="EM8" i="12"/>
  <c r="EA8" i="12"/>
  <c r="DO8" i="12"/>
  <c r="DC8" i="12"/>
  <c r="CQ8" i="12"/>
  <c r="CF8" i="12"/>
  <c r="FF7" i="12"/>
  <c r="ET7" i="12"/>
  <c r="EH7" i="12"/>
  <c r="DV7" i="12"/>
  <c r="DM7" i="12"/>
  <c r="DA7" i="12"/>
  <c r="CO7" i="12"/>
  <c r="CC7" i="12"/>
  <c r="FC6" i="12"/>
  <c r="EQ6" i="12"/>
  <c r="EE6" i="12"/>
  <c r="DS6" i="12"/>
  <c r="DG6" i="12"/>
  <c r="CU6" i="12"/>
  <c r="CI6" i="12"/>
  <c r="BW6" i="12"/>
  <c r="EW5" i="12"/>
  <c r="EK5" i="12"/>
  <c r="DY5" i="12"/>
  <c r="DM5" i="12"/>
  <c r="DA5" i="12"/>
  <c r="BB5" i="12"/>
  <c r="BN7" i="12"/>
  <c r="FE9" i="12"/>
  <c r="CO9" i="12"/>
  <c r="DS8" i="12"/>
  <c r="DZ7" i="12"/>
  <c r="CE7" i="12"/>
  <c r="CW6" i="12"/>
  <c r="CQ5" i="12"/>
  <c r="BK6" i="12"/>
  <c r="BB9" i="12"/>
  <c r="CX9" i="12"/>
  <c r="DP8" i="12"/>
  <c r="DY7" i="12"/>
  <c r="EF6" i="12"/>
  <c r="DH6" i="12"/>
  <c r="CJ6" i="12"/>
  <c r="CP5" i="12"/>
  <c r="CS5" i="12" s="1"/>
  <c r="AU5" i="12"/>
  <c r="BG5" i="12"/>
  <c r="BS5" i="12"/>
  <c r="BA6" i="12"/>
  <c r="BM6" i="12"/>
  <c r="AU7" i="12"/>
  <c r="BG7" i="12"/>
  <c r="BS7" i="12"/>
  <c r="BA8" i="12"/>
  <c r="BL8" i="12"/>
  <c r="AT9" i="12"/>
  <c r="BF9" i="12"/>
  <c r="BR9" i="12"/>
  <c r="EZ9" i="12"/>
  <c r="EN9" i="12"/>
  <c r="EE9" i="12"/>
  <c r="DS9" i="12"/>
  <c r="DH9" i="12"/>
  <c r="CV9" i="12"/>
  <c r="CJ9" i="12"/>
  <c r="BX9" i="12"/>
  <c r="EX8" i="12"/>
  <c r="FA8" i="12" s="1"/>
  <c r="EL8" i="12"/>
  <c r="EO8" i="12" s="1"/>
  <c r="DZ8" i="12"/>
  <c r="DN8" i="12"/>
  <c r="DB8" i="12"/>
  <c r="DE8" i="12" s="1"/>
  <c r="CP8" i="12"/>
  <c r="CE8" i="12"/>
  <c r="FE7" i="12"/>
  <c r="ES7" i="12"/>
  <c r="EG7" i="12"/>
  <c r="DU7" i="12"/>
  <c r="DJ7" i="12"/>
  <c r="CX7" i="12"/>
  <c r="CL7" i="12"/>
  <c r="BZ7" i="12"/>
  <c r="EZ6" i="12"/>
  <c r="EN6" i="12"/>
  <c r="EB6" i="12"/>
  <c r="DP6" i="12"/>
  <c r="DD6" i="12"/>
  <c r="CR6" i="12"/>
  <c r="CF6" i="12"/>
  <c r="FF5" i="12"/>
  <c r="ET5" i="12"/>
  <c r="EH5" i="12"/>
  <c r="DV5" i="12"/>
  <c r="DJ5" i="12"/>
  <c r="CX5" i="12"/>
  <c r="CL5" i="12"/>
  <c r="BZ5" i="12"/>
  <c r="BN5" i="12"/>
  <c r="BH8" i="12"/>
  <c r="ES9" i="12"/>
  <c r="EQ8" i="12"/>
  <c r="CI8" i="12"/>
  <c r="DC7" i="12"/>
  <c r="DU6" i="12"/>
  <c r="EM5" i="12"/>
  <c r="AS7" i="12"/>
  <c r="BN9" i="12"/>
  <c r="CL9" i="12"/>
  <c r="CR8" i="12"/>
  <c r="DB7" i="12"/>
  <c r="DE7" i="12" s="1"/>
  <c r="DZ5" i="12"/>
  <c r="EC5" i="12" s="1"/>
  <c r="AV5" i="12"/>
  <c r="BH5" i="12"/>
  <c r="BT5" i="12"/>
  <c r="BB6" i="12"/>
  <c r="BN6" i="12"/>
  <c r="AV7" i="12"/>
  <c r="BH7" i="12"/>
  <c r="BT7" i="12"/>
  <c r="BB8" i="12"/>
  <c r="BM8" i="12"/>
  <c r="AU9" i="12"/>
  <c r="BG9" i="12"/>
  <c r="BS9" i="12"/>
  <c r="EY9" i="12"/>
  <c r="EM9" i="12"/>
  <c r="EB9" i="12"/>
  <c r="DG9" i="12"/>
  <c r="CU9" i="12"/>
  <c r="CI9" i="12"/>
  <c r="BW9" i="12"/>
  <c r="EW8" i="12"/>
  <c r="EK8" i="12"/>
  <c r="DY8" i="12"/>
  <c r="DM8" i="12"/>
  <c r="DA8" i="12"/>
  <c r="CO8" i="12"/>
  <c r="CD8" i="12"/>
  <c r="FD7" i="12"/>
  <c r="FG7" i="12" s="1"/>
  <c r="ER7" i="12"/>
  <c r="EF7" i="12"/>
  <c r="DT7" i="12"/>
  <c r="DW7" i="12" s="1"/>
  <c r="DI7" i="12"/>
  <c r="CW7" i="12"/>
  <c r="CK7" i="12"/>
  <c r="BY7" i="12"/>
  <c r="EY6" i="12"/>
  <c r="EM6" i="12"/>
  <c r="EA6" i="12"/>
  <c r="DO6" i="12"/>
  <c r="DC6" i="12"/>
  <c r="CQ6" i="12"/>
  <c r="CE6" i="12"/>
  <c r="FE5" i="12"/>
  <c r="ES5" i="12"/>
  <c r="EG5" i="12"/>
  <c r="DU5" i="12"/>
  <c r="DI5" i="12"/>
  <c r="CW5" i="12"/>
  <c r="CK5" i="12"/>
  <c r="BY5" i="12"/>
  <c r="BT6" i="12"/>
  <c r="DV9" i="12"/>
  <c r="ES6" i="12"/>
  <c r="EY5" i="12"/>
  <c r="CE5" i="12"/>
  <c r="BE5" i="12"/>
  <c r="BQ7" i="12"/>
  <c r="EG9" i="12"/>
  <c r="EZ8" i="12"/>
  <c r="EW7" i="12"/>
  <c r="FD6" i="12"/>
  <c r="EL5" i="12"/>
  <c r="EO5" i="12" s="1"/>
  <c r="AS6" i="12"/>
  <c r="BE6" i="12"/>
  <c r="BQ6" i="12"/>
  <c r="AY7" i="12"/>
  <c r="BK7" i="12"/>
  <c r="AS8" i="12"/>
  <c r="BE8" i="12"/>
  <c r="BN8" i="12"/>
  <c r="AV9" i="12"/>
  <c r="BH9" i="12"/>
  <c r="BT9" i="12"/>
  <c r="EX9" i="12"/>
  <c r="EL9" i="12"/>
  <c r="EA9" i="12"/>
  <c r="DP9" i="12"/>
  <c r="DD9" i="12"/>
  <c r="CR9" i="12"/>
  <c r="CF9" i="12"/>
  <c r="FF8" i="12"/>
  <c r="ET8" i="12"/>
  <c r="EH8" i="12"/>
  <c r="DV8" i="12"/>
  <c r="DJ8" i="12"/>
  <c r="CX8" i="12"/>
  <c r="CL8" i="12"/>
  <c r="CC8" i="12"/>
  <c r="FC7" i="12"/>
  <c r="EQ7" i="12"/>
  <c r="EE7" i="12"/>
  <c r="DS7" i="12"/>
  <c r="DH7" i="12"/>
  <c r="DK7" i="12" s="1"/>
  <c r="CV7" i="12"/>
  <c r="CY7" i="12" s="1"/>
  <c r="CJ7" i="12"/>
  <c r="BX7" i="12"/>
  <c r="EX6" i="12"/>
  <c r="EL6" i="12"/>
  <c r="DZ6" i="12"/>
  <c r="DN6" i="12"/>
  <c r="DB6" i="12"/>
  <c r="CP6" i="12"/>
  <c r="CD6" i="12"/>
  <c r="FD5" i="12"/>
  <c r="FG5" i="12" s="1"/>
  <c r="ER5" i="12"/>
  <c r="EU5" i="12" s="1"/>
  <c r="EF5" i="12"/>
  <c r="EI5" i="12" s="1"/>
  <c r="DT5" i="12"/>
  <c r="DW5" i="12" s="1"/>
  <c r="DH5" i="12"/>
  <c r="DK5" i="12" s="1"/>
  <c r="CV5" i="12"/>
  <c r="CY5" i="12" s="1"/>
  <c r="CJ5" i="12"/>
  <c r="CM5" i="12" s="1"/>
  <c r="BX5" i="12"/>
  <c r="CA5" i="12" s="1"/>
  <c r="BB7" i="12"/>
  <c r="BM9" i="12"/>
  <c r="DA9" i="12"/>
  <c r="EE8" i="12"/>
  <c r="EX7" i="12"/>
  <c r="FA7" i="12" s="1"/>
  <c r="FE6" i="12"/>
  <c r="AS5" i="12"/>
  <c r="BE7" i="12"/>
  <c r="ER9" i="12"/>
  <c r="BZ9" i="12"/>
  <c r="DD8" i="12"/>
  <c r="CP7" i="12"/>
  <c r="AZ5" i="12"/>
  <c r="BC5" i="12" s="1"/>
  <c r="BL5" i="12"/>
  <c r="BO5" i="12" s="1"/>
  <c r="AT6" i="12"/>
  <c r="BF6" i="12"/>
  <c r="BR6" i="12"/>
  <c r="AZ7" i="12"/>
  <c r="BC7" i="12" s="1"/>
  <c r="BL7" i="12"/>
  <c r="AT8" i="12"/>
  <c r="AW8" i="12" s="1"/>
  <c r="BF8" i="12"/>
  <c r="BQ8" i="12"/>
  <c r="AY9" i="12"/>
  <c r="BK9" i="12"/>
  <c r="EW9" i="12"/>
  <c r="EK9" i="12"/>
  <c r="DZ9" i="12"/>
  <c r="DO9" i="12"/>
  <c r="DC9" i="12"/>
  <c r="CQ9" i="12"/>
  <c r="CE9" i="12"/>
  <c r="FE8" i="12"/>
  <c r="ES8" i="12"/>
  <c r="EG8" i="12"/>
  <c r="DU8" i="12"/>
  <c r="DI8" i="12"/>
  <c r="CW8" i="12"/>
  <c r="CK8" i="12"/>
  <c r="BZ8" i="12"/>
  <c r="EZ7" i="12"/>
  <c r="EN7" i="12"/>
  <c r="EB7" i="12"/>
  <c r="DG7" i="12"/>
  <c r="CU7" i="12"/>
  <c r="CI7" i="12"/>
  <c r="BW7" i="12"/>
  <c r="EW6" i="12"/>
  <c r="EK6" i="12"/>
  <c r="DY6" i="12"/>
  <c r="DM6" i="12"/>
  <c r="DA6" i="12"/>
  <c r="CO6" i="12"/>
  <c r="CC6" i="12"/>
  <c r="FC5" i="12"/>
  <c r="EQ5" i="12"/>
  <c r="EE5" i="12"/>
  <c r="DS5" i="12"/>
  <c r="DG5" i="12"/>
  <c r="CU5" i="12"/>
  <c r="CI5" i="12"/>
  <c r="AP9" i="12"/>
  <c r="AG6" i="12"/>
  <c r="AB9" i="12"/>
  <c r="AC9" i="12"/>
  <c r="AD6" i="12"/>
  <c r="AJ7" i="12"/>
  <c r="AI9" i="12"/>
  <c r="AN6" i="12"/>
  <c r="AM8" i="12"/>
  <c r="AD8" i="12"/>
  <c r="AB6" i="12"/>
  <c r="AH6" i="12"/>
  <c r="AG8" i="12"/>
  <c r="AM5" i="12"/>
  <c r="AP6" i="12"/>
  <c r="AO8" i="12"/>
  <c r="AC6" i="12"/>
  <c r="AD5" i="12"/>
  <c r="AA6" i="12"/>
  <c r="AC8" i="12"/>
  <c r="AI6" i="12"/>
  <c r="AH8" i="12"/>
  <c r="AK8" i="12" s="1"/>
  <c r="AN5" i="12"/>
  <c r="AM7" i="12"/>
  <c r="AP8" i="12"/>
  <c r="AN8" i="12"/>
  <c r="AA8" i="12"/>
  <c r="AB8" i="12"/>
  <c r="AG5" i="12"/>
  <c r="AJ6" i="12"/>
  <c r="AI8" i="12"/>
  <c r="AO5" i="12"/>
  <c r="AN7" i="12"/>
  <c r="AM9" i="12"/>
  <c r="AJ9" i="12"/>
  <c r="AA7" i="12"/>
  <c r="AD7" i="12"/>
  <c r="AH5" i="12"/>
  <c r="AG7" i="12"/>
  <c r="AJ8" i="12"/>
  <c r="AP5" i="12"/>
  <c r="AO7" i="12"/>
  <c r="AN9" i="12"/>
  <c r="AO6" i="12"/>
  <c r="AA9" i="12"/>
  <c r="AC7" i="12"/>
  <c r="AI5" i="12"/>
  <c r="AH7" i="12"/>
  <c r="AK7" i="12" s="1"/>
  <c r="AG9" i="12"/>
  <c r="AP7" i="12"/>
  <c r="AO9" i="12"/>
  <c r="AD9" i="12"/>
  <c r="AB7" i="12"/>
  <c r="AE7" i="12" s="1"/>
  <c r="AJ5" i="12"/>
  <c r="AI7" i="12"/>
  <c r="AH9" i="12"/>
  <c r="AM6" i="12"/>
  <c r="H5" i="12"/>
  <c r="AC5" i="12"/>
  <c r="AB5" i="12"/>
  <c r="T9" i="12"/>
  <c r="U6" i="12"/>
  <c r="Q8" i="12"/>
  <c r="H7" i="12"/>
  <c r="W8" i="12"/>
  <c r="I9" i="12"/>
  <c r="K7" i="12"/>
  <c r="N9" i="12"/>
  <c r="I5" i="12"/>
  <c r="Q7" i="12"/>
  <c r="W9" i="12"/>
  <c r="O5" i="12"/>
  <c r="U7" i="12"/>
  <c r="Q6" i="12"/>
  <c r="U5" i="12"/>
  <c r="K5" i="12"/>
  <c r="T6" i="12"/>
  <c r="K6" i="12"/>
  <c r="H8" i="12"/>
  <c r="J9" i="12"/>
  <c r="O6" i="12"/>
  <c r="N8" i="12"/>
  <c r="P5" i="12"/>
  <c r="V6" i="12"/>
  <c r="I7" i="12"/>
  <c r="O8" i="12"/>
  <c r="K9" i="12"/>
  <c r="U9" i="12"/>
  <c r="N6" i="12"/>
  <c r="W6" i="12"/>
  <c r="J7" i="12"/>
  <c r="T7" i="12"/>
  <c r="P8" i="12"/>
  <c r="V9" i="12"/>
  <c r="J5" i="12"/>
  <c r="P6" i="12"/>
  <c r="V7" i="12"/>
  <c r="I8" i="12"/>
  <c r="O9" i="12"/>
  <c r="H6" i="12"/>
  <c r="N7" i="12"/>
  <c r="W7" i="12"/>
  <c r="J8" i="12"/>
  <c r="T8" i="12"/>
  <c r="P9" i="12"/>
  <c r="V5" i="12"/>
  <c r="I6" i="12"/>
  <c r="O7" i="12"/>
  <c r="K8" i="12"/>
  <c r="U8" i="12"/>
  <c r="H9" i="12"/>
  <c r="Q9" i="12"/>
  <c r="W5" i="12"/>
  <c r="J6" i="12"/>
  <c r="P7" i="12"/>
  <c r="V8" i="12"/>
  <c r="G7" i="11"/>
  <c r="V8" i="11"/>
  <c r="J7" i="11"/>
  <c r="I9" i="11"/>
  <c r="P7" i="11"/>
  <c r="M9" i="11"/>
  <c r="H9" i="11"/>
  <c r="T7" i="11"/>
  <c r="S9" i="11"/>
  <c r="N5" i="11"/>
  <c r="J5" i="11"/>
  <c r="V9" i="11"/>
  <c r="N6" i="11"/>
  <c r="M8" i="11"/>
  <c r="O5" i="11"/>
  <c r="U6" i="11"/>
  <c r="H7" i="11"/>
  <c r="N8" i="11"/>
  <c r="J9" i="11"/>
  <c r="T9" i="11"/>
  <c r="G5" i="11"/>
  <c r="P5" i="11"/>
  <c r="M6" i="11"/>
  <c r="V6" i="11"/>
  <c r="I7" i="11"/>
  <c r="S7" i="11"/>
  <c r="O8" i="11"/>
  <c r="U9" i="11"/>
  <c r="H5" i="11"/>
  <c r="I5" i="11"/>
  <c r="S5" i="11"/>
  <c r="O6" i="11"/>
  <c r="U7" i="11"/>
  <c r="H8" i="11"/>
  <c r="N9" i="11"/>
  <c r="M7" i="11"/>
  <c r="V7" i="11"/>
  <c r="I8" i="11"/>
  <c r="S8" i="11"/>
  <c r="O9" i="11"/>
  <c r="T5" i="11"/>
  <c r="U5" i="11"/>
  <c r="H6" i="11"/>
  <c r="N7" i="11"/>
  <c r="J8" i="11"/>
  <c r="T8" i="11"/>
  <c r="G9" i="11"/>
  <c r="P9" i="11"/>
  <c r="M5" i="11"/>
  <c r="V5" i="11"/>
  <c r="I6" i="11"/>
  <c r="S6" i="11"/>
  <c r="O7" i="11"/>
  <c r="U8" i="11"/>
  <c r="S5" i="9"/>
  <c r="S9" i="9"/>
  <c r="S6" i="9"/>
  <c r="S8" i="9"/>
  <c r="M9" i="9"/>
  <c r="M7" i="9"/>
  <c r="M6" i="9"/>
  <c r="M5" i="9"/>
  <c r="G6" i="9"/>
  <c r="G8" i="9"/>
  <c r="G7" i="9"/>
  <c r="G9" i="9"/>
  <c r="P5" i="10"/>
  <c r="H5" i="10"/>
  <c r="O6" i="10"/>
  <c r="O8" i="10"/>
  <c r="V9" i="10"/>
  <c r="I7" i="10"/>
  <c r="N5" i="10"/>
  <c r="S7" i="10"/>
  <c r="M6" i="10"/>
  <c r="G5" i="10"/>
  <c r="V6" i="10"/>
  <c r="H8" i="10"/>
  <c r="T5" i="10"/>
  <c r="P6" i="10"/>
  <c r="M7" i="10"/>
  <c r="V7" i="10"/>
  <c r="I8" i="10"/>
  <c r="S8" i="10"/>
  <c r="O9" i="10"/>
  <c r="U7" i="10"/>
  <c r="J5" i="10"/>
  <c r="G6" i="10"/>
  <c r="U5" i="10"/>
  <c r="H6" i="10"/>
  <c r="N7" i="10"/>
  <c r="J8" i="10"/>
  <c r="T8" i="10"/>
  <c r="G9" i="10"/>
  <c r="P9" i="10"/>
  <c r="S5" i="10"/>
  <c r="V5" i="10"/>
  <c r="I6" i="10"/>
  <c r="S6" i="10"/>
  <c r="O7" i="10"/>
  <c r="U8" i="10"/>
  <c r="I5" i="10"/>
  <c r="N9" i="10"/>
  <c r="T6" i="10"/>
  <c r="G7" i="10"/>
  <c r="P7" i="10"/>
  <c r="M8" i="10"/>
  <c r="V8" i="10"/>
  <c r="I9" i="10"/>
  <c r="S9" i="10"/>
  <c r="M5" i="10"/>
  <c r="J6" i="10"/>
  <c r="O5" i="10"/>
  <c r="U6" i="10"/>
  <c r="H7" i="10"/>
  <c r="N8" i="10"/>
  <c r="J9" i="10"/>
  <c r="T9" i="10"/>
  <c r="N6" i="10"/>
  <c r="J7" i="10"/>
  <c r="T7" i="10"/>
  <c r="P8" i="10"/>
  <c r="M9" i="10"/>
  <c r="Q9" i="9" l="1"/>
  <c r="AF133" i="12"/>
  <c r="BO7" i="12"/>
  <c r="AD145" i="12"/>
  <c r="EU7" i="12"/>
  <c r="AD97" i="12"/>
  <c r="AF103" i="12"/>
  <c r="AE8" i="12"/>
  <c r="CA9" i="12"/>
  <c r="AD79" i="12"/>
  <c r="CG9" i="12"/>
  <c r="AD103" i="12"/>
  <c r="AD85" i="12"/>
  <c r="EC9" i="12"/>
  <c r="AW7" i="12"/>
  <c r="AE79" i="12"/>
  <c r="AE67" i="12"/>
  <c r="CM7" i="12"/>
  <c r="BC8" i="12"/>
  <c r="AF139" i="12"/>
  <c r="AD163" i="12"/>
  <c r="BU7" i="12"/>
  <c r="DE9" i="12"/>
  <c r="AF121" i="12"/>
  <c r="AF145" i="12"/>
  <c r="EC8" i="12"/>
  <c r="EC7" i="12"/>
  <c r="BO8" i="12"/>
  <c r="DW9" i="12"/>
  <c r="AE163" i="12"/>
  <c r="AF97" i="12"/>
  <c r="AD61" i="12"/>
  <c r="AE145" i="12"/>
  <c r="CM9" i="12"/>
  <c r="AE43" i="12"/>
  <c r="BC9" i="12"/>
  <c r="EU9" i="12"/>
  <c r="EU8" i="12"/>
  <c r="W5" i="9"/>
  <c r="W8" i="9"/>
  <c r="Q5" i="9"/>
  <c r="K9" i="11"/>
  <c r="Q5" i="11"/>
  <c r="W7" i="11"/>
  <c r="K8" i="10"/>
  <c r="K9" i="9"/>
  <c r="W7" i="9"/>
  <c r="R8" i="12"/>
  <c r="R28" i="12"/>
  <c r="X29" i="12"/>
  <c r="R19" i="12"/>
  <c r="Q6" i="9"/>
  <c r="Q7" i="9"/>
  <c r="W6" i="9"/>
  <c r="W9" i="9"/>
  <c r="Q8" i="9"/>
  <c r="K7" i="9"/>
  <c r="K8" i="9"/>
  <c r="K6" i="9"/>
  <c r="K5" i="9"/>
  <c r="W5" i="10"/>
  <c r="W8" i="10"/>
  <c r="Q8" i="10"/>
  <c r="K9" i="10"/>
  <c r="K7" i="10"/>
  <c r="Q7" i="10"/>
  <c r="K6" i="10"/>
  <c r="K5" i="10"/>
  <c r="Q9" i="10"/>
  <c r="Q6" i="10"/>
  <c r="Q5" i="10"/>
  <c r="W6" i="10"/>
  <c r="W9" i="10"/>
  <c r="W7" i="10"/>
  <c r="K7" i="11"/>
  <c r="Q7" i="11"/>
  <c r="Q6" i="11"/>
  <c r="Q8" i="11"/>
  <c r="K5" i="11"/>
  <c r="W9" i="11"/>
  <c r="W5" i="11"/>
  <c r="Q9" i="11"/>
  <c r="K8" i="11"/>
  <c r="W6" i="11"/>
  <c r="K6" i="11"/>
  <c r="W8" i="11"/>
  <c r="L5" i="12"/>
  <c r="R16" i="12"/>
  <c r="X20" i="12"/>
  <c r="L16" i="12"/>
  <c r="R5" i="12"/>
  <c r="R26" i="12"/>
  <c r="R17" i="12"/>
  <c r="L17" i="12"/>
  <c r="R18" i="12"/>
  <c r="R6" i="12"/>
  <c r="X16" i="12"/>
  <c r="L18" i="12"/>
  <c r="X8" i="12"/>
  <c r="R7" i="12"/>
  <c r="L7" i="12"/>
  <c r="X5" i="12"/>
  <c r="L26" i="12"/>
  <c r="X17" i="12"/>
  <c r="L19" i="12"/>
  <c r="X27" i="12"/>
  <c r="X18" i="12"/>
  <c r="X7" i="12"/>
  <c r="L30" i="12"/>
  <c r="L9" i="12"/>
  <c r="L27" i="12"/>
  <c r="X6" i="12"/>
  <c r="L6" i="12"/>
  <c r="X9" i="12"/>
  <c r="L29" i="12"/>
  <c r="X26" i="12"/>
  <c r="L8" i="12"/>
  <c r="X19" i="12"/>
  <c r="X28" i="12"/>
  <c r="R27" i="12"/>
  <c r="L28" i="12"/>
  <c r="L20" i="12"/>
  <c r="AF163" i="12"/>
  <c r="T21" i="12"/>
  <c r="AF127" i="12"/>
  <c r="FA9" i="12"/>
  <c r="DK9" i="12"/>
  <c r="BU9" i="12"/>
  <c r="BI8" i="12"/>
  <c r="AF43" i="12"/>
  <c r="AE9" i="12"/>
  <c r="AE103" i="12"/>
  <c r="CM8" i="12"/>
  <c r="AE73" i="12"/>
  <c r="W21" i="12"/>
  <c r="V21" i="12"/>
  <c r="J21" i="12"/>
  <c r="H21" i="12"/>
  <c r="Q31" i="12"/>
  <c r="Q21" i="12"/>
  <c r="N31" i="12"/>
  <c r="V31" i="12"/>
  <c r="P31" i="12"/>
  <c r="W31" i="12"/>
  <c r="K31" i="12"/>
  <c r="P21" i="12"/>
  <c r="H31" i="12"/>
  <c r="K21" i="12"/>
  <c r="I21" i="12"/>
  <c r="U21" i="12"/>
  <c r="I31" i="12"/>
  <c r="T31" i="12"/>
  <c r="O31" i="12"/>
  <c r="U31" i="12"/>
  <c r="O21" i="12"/>
  <c r="N21" i="12"/>
  <c r="J31" i="12"/>
  <c r="AC145" i="12"/>
  <c r="AF175" i="12"/>
  <c r="N10" i="12"/>
  <c r="AC43" i="12"/>
  <c r="CG7" i="12"/>
  <c r="AC61" i="12"/>
  <c r="EI7" i="12"/>
  <c r="AC79" i="12"/>
  <c r="AF151" i="12"/>
  <c r="AD151" i="12"/>
  <c r="AG147" i="12"/>
  <c r="EI9" i="12"/>
  <c r="AC163" i="12"/>
  <c r="AC157" i="12"/>
  <c r="AF55" i="12"/>
  <c r="AQ8" i="12"/>
  <c r="AQ7" i="12"/>
  <c r="AD55" i="12"/>
  <c r="AE55" i="12"/>
  <c r="AQ9" i="12"/>
  <c r="AC55" i="12"/>
  <c r="AG143" i="12"/>
  <c r="AC73" i="12"/>
  <c r="AG102" i="12"/>
  <c r="AG125" i="12"/>
  <c r="AD73" i="12"/>
  <c r="AC121" i="12"/>
  <c r="AE61" i="12"/>
  <c r="AF157" i="12"/>
  <c r="AG149" i="12"/>
  <c r="AG52" i="12"/>
  <c r="AG53" i="12"/>
  <c r="AG54" i="12"/>
  <c r="AG51" i="12"/>
  <c r="AG89" i="12"/>
  <c r="AC151" i="12"/>
  <c r="AG148" i="12"/>
  <c r="AG123" i="12"/>
  <c r="AC139" i="12"/>
  <c r="AG108" i="12"/>
  <c r="AG78" i="12"/>
  <c r="AE85" i="12"/>
  <c r="AG159" i="12"/>
  <c r="AF73" i="12"/>
  <c r="AG150" i="12"/>
  <c r="AG77" i="12"/>
  <c r="AG75" i="12"/>
  <c r="AG66" i="12"/>
  <c r="AG141" i="12"/>
  <c r="AE97" i="12"/>
  <c r="AG137" i="12"/>
  <c r="AK9" i="12"/>
  <c r="EO9" i="12"/>
  <c r="CY9" i="12"/>
  <c r="AG135" i="12"/>
  <c r="BI9" i="12"/>
  <c r="BO9" i="12"/>
  <c r="AG95" i="12"/>
  <c r="AG90" i="12"/>
  <c r="AF109" i="12"/>
  <c r="AG153" i="12"/>
  <c r="DQ8" i="12"/>
  <c r="CS9" i="12"/>
  <c r="AD133" i="12"/>
  <c r="AG168" i="12"/>
  <c r="AF79" i="12"/>
  <c r="AG71" i="12"/>
  <c r="AG130" i="12"/>
  <c r="AG47" i="12"/>
  <c r="AG101" i="12"/>
  <c r="AF115" i="12"/>
  <c r="AF49" i="12"/>
  <c r="CS8" i="12"/>
  <c r="AG131" i="12"/>
  <c r="AG83" i="12"/>
  <c r="AW9" i="12"/>
  <c r="AF61" i="12"/>
  <c r="AG174" i="12"/>
  <c r="AF169" i="12"/>
  <c r="AG113" i="12"/>
  <c r="AF91" i="12"/>
  <c r="AF67" i="12"/>
  <c r="AF85" i="12"/>
  <c r="FG9" i="12"/>
  <c r="DQ9" i="12"/>
  <c r="AG96" i="12"/>
  <c r="AG120" i="12"/>
  <c r="AG105" i="12"/>
  <c r="AG118" i="12"/>
  <c r="AG76" i="12"/>
  <c r="AG106" i="12"/>
  <c r="AE109" i="12"/>
  <c r="DW8" i="12"/>
  <c r="CG8" i="12"/>
  <c r="AG42" i="12"/>
  <c r="AE175" i="12"/>
  <c r="FG8" i="12"/>
  <c r="AG93" i="12"/>
  <c r="AE139" i="12"/>
  <c r="BU8" i="12"/>
  <c r="AG111" i="12"/>
  <c r="AE133" i="12"/>
  <c r="AG46" i="12"/>
  <c r="AG142" i="12"/>
  <c r="AD109" i="12"/>
  <c r="AG132" i="12"/>
  <c r="AG39" i="12"/>
  <c r="AG72" i="12"/>
  <c r="AG119" i="12"/>
  <c r="AG99" i="12"/>
  <c r="AG144" i="12"/>
  <c r="AG94" i="12"/>
  <c r="AG155" i="12"/>
  <c r="AG156" i="12"/>
  <c r="AG161" i="12"/>
  <c r="AC109" i="12"/>
  <c r="AG60" i="12"/>
  <c r="AG167" i="12"/>
  <c r="AG171" i="12"/>
  <c r="AG162" i="12"/>
  <c r="BI7" i="12"/>
  <c r="AC97" i="12"/>
  <c r="AG100" i="12"/>
  <c r="CA7" i="12"/>
  <c r="AC91" i="12"/>
  <c r="AG63" i="12"/>
  <c r="AG154" i="12"/>
  <c r="AG69" i="12"/>
  <c r="AG59" i="12"/>
  <c r="AG107" i="12"/>
  <c r="AC133" i="12"/>
  <c r="AG114" i="12"/>
  <c r="AG166" i="12"/>
  <c r="AG129" i="12"/>
  <c r="AG41" i="12"/>
  <c r="AG40" i="12"/>
  <c r="CS7" i="12"/>
  <c r="AD91" i="12"/>
  <c r="DQ7" i="12"/>
  <c r="AG84" i="12"/>
  <c r="AC49" i="12"/>
  <c r="AG57" i="12"/>
  <c r="AC127" i="12"/>
  <c r="AG70" i="12"/>
  <c r="AG58" i="12"/>
  <c r="CM6" i="12"/>
  <c r="AC115" i="12"/>
  <c r="AG124" i="12"/>
  <c r="AC67" i="12"/>
  <c r="AG81" i="12"/>
  <c r="AG138" i="12"/>
  <c r="AG45" i="12"/>
  <c r="AG126" i="12"/>
  <c r="AG165" i="12"/>
  <c r="AG48" i="12"/>
  <c r="AG117" i="12"/>
  <c r="AC169" i="12"/>
  <c r="AC103" i="12"/>
  <c r="AG172" i="12"/>
  <c r="AC85" i="12"/>
  <c r="AG87" i="12"/>
  <c r="AG65" i="12"/>
  <c r="AC175" i="12"/>
  <c r="AG173" i="12"/>
  <c r="AG88" i="12"/>
  <c r="AB151" i="12"/>
  <c r="AG136" i="12"/>
  <c r="DW6" i="12"/>
  <c r="AG112" i="12"/>
  <c r="AB103" i="12"/>
  <c r="AG82" i="12"/>
  <c r="AG160" i="12"/>
  <c r="AG64" i="12"/>
  <c r="CA6" i="12"/>
  <c r="AU10" i="12"/>
  <c r="BU6" i="12"/>
  <c r="CK10" i="12"/>
  <c r="EM10" i="12"/>
  <c r="BS10" i="12"/>
  <c r="FG6" i="12"/>
  <c r="CF10" i="12"/>
  <c r="DD10" i="12"/>
  <c r="CX10" i="12"/>
  <c r="CR10" i="12"/>
  <c r="AW6" i="12"/>
  <c r="DH10" i="12"/>
  <c r="CL10" i="12"/>
  <c r="BO6" i="12"/>
  <c r="CW10" i="12"/>
  <c r="EI6" i="12"/>
  <c r="EK10" i="12"/>
  <c r="EH10" i="12"/>
  <c r="AV10" i="12"/>
  <c r="FC10" i="12"/>
  <c r="CQ10" i="12"/>
  <c r="BQ10" i="12"/>
  <c r="CY6" i="12"/>
  <c r="DO10" i="12"/>
  <c r="DZ10" i="12"/>
  <c r="BY10" i="12"/>
  <c r="FF10" i="12"/>
  <c r="DB10" i="12"/>
  <c r="DU10" i="12"/>
  <c r="EB10" i="12"/>
  <c r="EQ10" i="12"/>
  <c r="EU6" i="12"/>
  <c r="BA10" i="12"/>
  <c r="AE6" i="12"/>
  <c r="BE10" i="12"/>
  <c r="CD10" i="12"/>
  <c r="CJ10" i="12"/>
  <c r="DG10" i="12"/>
  <c r="EC6" i="12"/>
  <c r="CG6" i="12"/>
  <c r="DS10" i="12"/>
  <c r="AS10" i="12"/>
  <c r="EW10" i="12"/>
  <c r="ES10" i="12"/>
  <c r="EY10" i="12"/>
  <c r="BB10" i="12"/>
  <c r="BH10" i="12"/>
  <c r="ET10" i="12"/>
  <c r="DC10" i="12"/>
  <c r="DJ10" i="12"/>
  <c r="BC6" i="12"/>
  <c r="BL10" i="12"/>
  <c r="BX10" i="12"/>
  <c r="CO10" i="12"/>
  <c r="DI10" i="12"/>
  <c r="EE10" i="12"/>
  <c r="BK10" i="12"/>
  <c r="EZ10" i="12"/>
  <c r="FE10" i="12"/>
  <c r="BT10" i="12"/>
  <c r="BN10" i="12"/>
  <c r="BZ10" i="12"/>
  <c r="DY10" i="12"/>
  <c r="DA10" i="12"/>
  <c r="DM10" i="12"/>
  <c r="EN10" i="12"/>
  <c r="DP10" i="12"/>
  <c r="DV10" i="12"/>
  <c r="CI10" i="12"/>
  <c r="CU10" i="12"/>
  <c r="AY10" i="12"/>
  <c r="CC10" i="12"/>
  <c r="DE6" i="12"/>
  <c r="EO6" i="12"/>
  <c r="DQ6" i="12"/>
  <c r="EG10" i="12"/>
  <c r="BM10" i="12"/>
  <c r="FA6" i="12"/>
  <c r="BR10" i="12"/>
  <c r="CV10" i="12"/>
  <c r="EX10" i="12"/>
  <c r="BW10" i="12"/>
  <c r="AB10" i="12"/>
  <c r="BF10" i="12"/>
  <c r="EL10" i="12"/>
  <c r="CS6" i="12"/>
  <c r="DT10" i="12"/>
  <c r="BI6" i="12"/>
  <c r="EF10" i="12"/>
  <c r="DK6" i="12"/>
  <c r="AA10" i="12"/>
  <c r="AZ10" i="12"/>
  <c r="ER10" i="12"/>
  <c r="FD10" i="12"/>
  <c r="EA10" i="12"/>
  <c r="DQ5" i="12"/>
  <c r="DN10" i="12"/>
  <c r="CE10" i="12"/>
  <c r="AT10" i="12"/>
  <c r="CP10" i="12"/>
  <c r="BG10" i="12"/>
  <c r="AD10" i="12"/>
  <c r="AO10" i="12"/>
  <c r="AQ6" i="12"/>
  <c r="AC10" i="12"/>
  <c r="AK6" i="12"/>
  <c r="AP10" i="12"/>
  <c r="AI10" i="12"/>
  <c r="AN10" i="12"/>
  <c r="AQ5" i="12"/>
  <c r="AJ10" i="12"/>
  <c r="AH10" i="12"/>
  <c r="AK5" i="12"/>
  <c r="AM10" i="12"/>
  <c r="AG10" i="12"/>
  <c r="AE5" i="12"/>
  <c r="K10" i="12"/>
  <c r="J10" i="12"/>
  <c r="P10" i="12"/>
  <c r="Q10" i="12"/>
  <c r="W10" i="12"/>
  <c r="V10" i="12"/>
  <c r="I10" i="12"/>
  <c r="H10" i="12"/>
  <c r="O10" i="12"/>
  <c r="U10" i="12"/>
  <c r="T10" i="12"/>
  <c r="J10" i="11"/>
  <c r="M10" i="11"/>
  <c r="S10" i="11"/>
  <c r="I10" i="11"/>
  <c r="O10" i="11"/>
  <c r="H10" i="11"/>
  <c r="P10" i="11"/>
  <c r="V10" i="11"/>
  <c r="U10" i="11"/>
  <c r="G10" i="11"/>
  <c r="N10" i="11"/>
  <c r="T10" i="11"/>
  <c r="O10" i="10"/>
  <c r="G10" i="10"/>
  <c r="P10" i="10"/>
  <c r="T10" i="10"/>
  <c r="N10" i="10"/>
  <c r="H10" i="10"/>
  <c r="M10" i="10"/>
  <c r="V10" i="10"/>
  <c r="U10" i="10"/>
  <c r="I10" i="10"/>
  <c r="S10" i="10"/>
  <c r="J10" i="10"/>
  <c r="V10" i="9"/>
  <c r="H10" i="9"/>
  <c r="J10" i="9"/>
  <c r="P10" i="9"/>
  <c r="S10" i="9"/>
  <c r="U10" i="9"/>
  <c r="M10" i="9"/>
  <c r="G10" i="9"/>
  <c r="T10" i="9"/>
  <c r="O10" i="9"/>
  <c r="I10" i="9"/>
  <c r="N10" i="9"/>
  <c r="AD27" i="12" a="1"/>
  <c r="AD31" i="12" a="1"/>
  <c r="AD35" i="12" a="1"/>
  <c r="AD14" i="12" a="1"/>
  <c r="AD34" i="12" a="1"/>
  <c r="AD26" i="12" a="1"/>
  <c r="AD25" i="12" a="1"/>
  <c r="AD32" i="12" a="1"/>
  <c r="AD18" i="12" a="1"/>
  <c r="AD13" i="12" a="1"/>
  <c r="AD17" i="12" a="1"/>
  <c r="AD24" i="12" a="1"/>
  <c r="AD29" i="12" a="1"/>
  <c r="AD21" i="12" a="1"/>
  <c r="AD16" i="12" a="1"/>
  <c r="AD28" i="12" a="1"/>
  <c r="AD15" i="12" a="1"/>
  <c r="AD22" i="12" a="1"/>
  <c r="AD19" i="12" a="1"/>
  <c r="AD20" i="12" a="1"/>
  <c r="AD33" i="12" a="1"/>
  <c r="AD23" i="12" a="1"/>
  <c r="AD30" i="12" a="1"/>
  <c r="Q10" i="11" l="1"/>
  <c r="N24" i="16" s="1"/>
  <c r="K10" i="10"/>
  <c r="L21" i="12"/>
  <c r="X31" i="12"/>
  <c r="X21" i="12"/>
  <c r="R31" i="12"/>
  <c r="L31" i="12"/>
  <c r="R21" i="12"/>
  <c r="AD13" i="12"/>
  <c r="E20" i="13" s="1"/>
  <c r="AD25" i="12"/>
  <c r="E32" i="13" s="1"/>
  <c r="AD29" i="12"/>
  <c r="E36" i="13" s="1"/>
  <c r="AD19" i="12"/>
  <c r="E26" i="13" s="1"/>
  <c r="AD31" i="12"/>
  <c r="E38" i="13" s="1"/>
  <c r="AD34" i="12"/>
  <c r="E41" i="13" s="1"/>
  <c r="AD27" i="12"/>
  <c r="E34" i="13" s="1"/>
  <c r="AD21" i="12"/>
  <c r="E28" i="13" s="1"/>
  <c r="AD32" i="12"/>
  <c r="E39" i="13" s="1"/>
  <c r="AD14" i="12"/>
  <c r="E21" i="13" s="1"/>
  <c r="AD22" i="12"/>
  <c r="E29" i="13" s="1"/>
  <c r="AD35" i="12"/>
  <c r="E42" i="13" s="1"/>
  <c r="AD33" i="12"/>
  <c r="E40" i="13" s="1"/>
  <c r="AD18" i="12"/>
  <c r="E25" i="13" s="1"/>
  <c r="AD20" i="12"/>
  <c r="E27" i="13" s="1"/>
  <c r="AD16" i="12"/>
  <c r="E23" i="13" s="1"/>
  <c r="AD28" i="12"/>
  <c r="E35" i="13" s="1"/>
  <c r="AD17" i="12"/>
  <c r="E24" i="13" s="1"/>
  <c r="AD23" i="12"/>
  <c r="E30" i="13" s="1"/>
  <c r="AD24" i="12"/>
  <c r="E31" i="13" s="1"/>
  <c r="AD15" i="12"/>
  <c r="E22" i="13" s="1"/>
  <c r="AD30" i="12"/>
  <c r="E37" i="13" s="1"/>
  <c r="AD26" i="12"/>
  <c r="E33" i="13" s="1"/>
  <c r="W10" i="11"/>
  <c r="D9" i="13" s="1"/>
  <c r="K10" i="9"/>
  <c r="D15" i="13" s="1"/>
  <c r="Q10" i="9"/>
  <c r="D16" i="13" s="1"/>
  <c r="R10" i="12"/>
  <c r="AG55" i="12"/>
  <c r="AG145" i="12"/>
  <c r="AG103" i="12"/>
  <c r="AG139" i="12"/>
  <c r="K10" i="11"/>
  <c r="AG79" i="12"/>
  <c r="AG151" i="12"/>
  <c r="AG97" i="12"/>
  <c r="AG67" i="12"/>
  <c r="AG121" i="12"/>
  <c r="AG169" i="12"/>
  <c r="AG61" i="12"/>
  <c r="AG115" i="12"/>
  <c r="AG43" i="12"/>
  <c r="AG175" i="12"/>
  <c r="AG109" i="12"/>
  <c r="AG133" i="12"/>
  <c r="AG73" i="12"/>
  <c r="AG157" i="12"/>
  <c r="AG163" i="12"/>
  <c r="AG85" i="12"/>
  <c r="AG91" i="12"/>
  <c r="AG127" i="12"/>
  <c r="AG49" i="12"/>
  <c r="CM10" i="12"/>
  <c r="CS10" i="12"/>
  <c r="BU10" i="12"/>
  <c r="L10" i="12"/>
  <c r="D3" i="13" s="1"/>
  <c r="BC10" i="12"/>
  <c r="CA10" i="12"/>
  <c r="DK10" i="12"/>
  <c r="AW10" i="12"/>
  <c r="EI10" i="12"/>
  <c r="FA10" i="12"/>
  <c r="EC10" i="12"/>
  <c r="DE10" i="12"/>
  <c r="EO10" i="12"/>
  <c r="EU10" i="12"/>
  <c r="AE10" i="12"/>
  <c r="DW10" i="12"/>
  <c r="BO10" i="12"/>
  <c r="CG10" i="12"/>
  <c r="DQ10" i="12"/>
  <c r="FG10" i="12"/>
  <c r="CY10" i="12"/>
  <c r="AQ10" i="12"/>
  <c r="BI10" i="12"/>
  <c r="AK10" i="12"/>
  <c r="X10" i="12"/>
  <c r="W10" i="10"/>
  <c r="Q10" i="10"/>
  <c r="W10" i="9"/>
  <c r="O34" i="2"/>
  <c r="P34" i="2"/>
  <c r="Q34" i="2"/>
  <c r="R34" i="2"/>
  <c r="S34" i="2"/>
  <c r="T34" i="2"/>
  <c r="O28" i="3"/>
  <c r="P28" i="3"/>
  <c r="Q28" i="3"/>
  <c r="R28" i="3"/>
  <c r="S28" i="3"/>
  <c r="T28" i="3"/>
  <c r="Z29" i="12" a="1"/>
  <c r="Z33" i="12" a="1"/>
  <c r="Z35" i="12" a="1"/>
  <c r="Z25" i="12" a="1"/>
  <c r="Z32" i="12" a="1"/>
  <c r="Z16" i="12" a="1"/>
  <c r="Z21" i="12" a="1"/>
  <c r="Z23" i="12" a="1"/>
  <c r="Z24" i="12" a="1"/>
  <c r="Z19" i="12" a="1"/>
  <c r="Z15" i="12" a="1"/>
  <c r="Z26" i="12" a="1"/>
  <c r="Z30" i="12" a="1"/>
  <c r="Z13" i="12" a="1"/>
  <c r="Z34" i="12" a="1"/>
  <c r="Z14" i="12" a="1"/>
  <c r="Z31" i="12" a="1"/>
  <c r="Z18" i="12" a="1"/>
  <c r="Z28" i="12" a="1"/>
  <c r="Z22" i="12" a="1"/>
  <c r="Z27" i="12" a="1"/>
  <c r="Z17" i="12" a="1"/>
  <c r="Z20" i="12" a="1"/>
  <c r="L24" i="14" l="1"/>
  <c r="L24" i="7"/>
  <c r="L24" i="15"/>
  <c r="D8" i="13"/>
  <c r="N23" i="16"/>
  <c r="D7" i="13"/>
  <c r="I25" i="16"/>
  <c r="D13" i="13"/>
  <c r="I24" i="16"/>
  <c r="D12" i="13"/>
  <c r="I23" i="16"/>
  <c r="D11" i="13"/>
  <c r="F24" i="16"/>
  <c r="D17" i="13"/>
  <c r="Q24" i="16"/>
  <c r="D4" i="13"/>
  <c r="Q25" i="16"/>
  <c r="D5" i="13"/>
  <c r="Q23" i="16"/>
  <c r="L25" i="15"/>
  <c r="N25" i="16"/>
  <c r="L25" i="7"/>
  <c r="I23" i="15"/>
  <c r="I23" i="14"/>
  <c r="I23" i="7"/>
  <c r="F23" i="7"/>
  <c r="F23" i="16"/>
  <c r="F25" i="15"/>
  <c r="F25" i="16"/>
  <c r="R34" i="16"/>
  <c r="R36" i="16"/>
  <c r="Z28" i="12"/>
  <c r="D35" i="13" s="1"/>
  <c r="Z14" i="12"/>
  <c r="D21" i="13" s="1"/>
  <c r="Z24" i="12"/>
  <c r="D31" i="13" s="1"/>
  <c r="Z22" i="12"/>
  <c r="D29" i="13" s="1"/>
  <c r="Z23" i="12"/>
  <c r="D30" i="13" s="1"/>
  <c r="Z27" i="12"/>
  <c r="D34" i="13" s="1"/>
  <c r="Z35" i="12"/>
  <c r="D42" i="13" s="1"/>
  <c r="Z31" i="12"/>
  <c r="D38" i="13" s="1"/>
  <c r="Z30" i="12"/>
  <c r="D37" i="13" s="1"/>
  <c r="Z17" i="12"/>
  <c r="D24" i="13" s="1"/>
  <c r="Z21" i="12"/>
  <c r="D28" i="13" s="1"/>
  <c r="Z13" i="12"/>
  <c r="D20" i="13" s="1"/>
  <c r="Z19" i="12"/>
  <c r="D26" i="13" s="1"/>
  <c r="Z15" i="12"/>
  <c r="D22" i="13" s="1"/>
  <c r="Z29" i="12"/>
  <c r="D36" i="13" s="1"/>
  <c r="Z20" i="12"/>
  <c r="D27" i="13" s="1"/>
  <c r="Z25" i="12"/>
  <c r="D32" i="13" s="1"/>
  <c r="Z33" i="12"/>
  <c r="D40" i="13" s="1"/>
  <c r="Z16" i="12"/>
  <c r="D23" i="13" s="1"/>
  <c r="Z32" i="12"/>
  <c r="D39" i="13" s="1"/>
  <c r="Z34" i="12"/>
  <c r="D41" i="13" s="1"/>
  <c r="Z18" i="12"/>
  <c r="D25" i="13" s="1"/>
  <c r="Z26" i="12"/>
  <c r="D33" i="13" s="1"/>
  <c r="L25" i="14"/>
  <c r="L23" i="7"/>
  <c r="L23" i="15"/>
  <c r="L23" i="14"/>
  <c r="I25" i="15"/>
  <c r="I25" i="14"/>
  <c r="I25" i="7"/>
  <c r="I24" i="15"/>
  <c r="I24" i="14"/>
  <c r="I24" i="7"/>
  <c r="F25" i="7"/>
  <c r="F23" i="14"/>
  <c r="F23" i="15"/>
  <c r="F25" i="14"/>
  <c r="F24" i="14"/>
  <c r="F24" i="15"/>
  <c r="O23" i="7"/>
  <c r="O23" i="15"/>
  <c r="O23" i="14"/>
  <c r="O25" i="15"/>
  <c r="O25" i="14"/>
  <c r="O24" i="14"/>
  <c r="O24" i="15"/>
  <c r="F24" i="7"/>
  <c r="O24" i="7"/>
  <c r="O25" i="7"/>
  <c r="T174" i="5"/>
  <c r="F19" i="16" l="1"/>
  <c r="Q19" i="16"/>
  <c r="R19" i="16" s="1"/>
  <c r="I19" i="16"/>
  <c r="J19" i="16" s="1"/>
  <c r="N19" i="16"/>
  <c r="O19" i="16" s="1"/>
  <c r="L19" i="7"/>
  <c r="E49" i="7" s="1"/>
  <c r="I19" i="7"/>
  <c r="J19" i="7" s="1"/>
  <c r="F19" i="7"/>
  <c r="O19" i="7"/>
  <c r="L19" i="15"/>
  <c r="M19" i="15" s="1"/>
  <c r="L19" i="14"/>
  <c r="M19" i="14" s="1"/>
  <c r="F32" i="16"/>
  <c r="I19" i="15"/>
  <c r="J19" i="15" s="1"/>
  <c r="I19" i="14"/>
  <c r="J19" i="14" s="1"/>
  <c r="F19" i="15"/>
  <c r="E47" i="15" s="1"/>
  <c r="F19" i="14"/>
  <c r="G19" i="14" s="1"/>
  <c r="O19" i="15"/>
  <c r="E50" i="15" s="1"/>
  <c r="O19" i="14"/>
  <c r="U174" i="5"/>
  <c r="S174" i="5"/>
  <c r="R174" i="5"/>
  <c r="Q174" i="5"/>
  <c r="P174" i="5"/>
  <c r="O174" i="5"/>
  <c r="N174" i="5"/>
  <c r="M174" i="5"/>
  <c r="L174" i="5"/>
  <c r="K174" i="5"/>
  <c r="J174" i="5"/>
  <c r="R29" i="4"/>
  <c r="N29" i="4"/>
  <c r="M29" i="4"/>
  <c r="L29" i="4"/>
  <c r="K29" i="4"/>
  <c r="J29" i="4"/>
  <c r="I29" i="4"/>
  <c r="D30" i="11"/>
  <c r="D25" i="11"/>
  <c r="D20" i="11"/>
  <c r="D14" i="11"/>
  <c r="D9" i="11"/>
  <c r="N28" i="3"/>
  <c r="M28" i="3"/>
  <c r="L28" i="3"/>
  <c r="K28" i="3"/>
  <c r="J28" i="3"/>
  <c r="I28" i="3"/>
  <c r="D29" i="10"/>
  <c r="D24" i="10"/>
  <c r="D17" i="10"/>
  <c r="D13" i="10"/>
  <c r="D9" i="10"/>
  <c r="N34" i="2"/>
  <c r="M34" i="2"/>
  <c r="L34" i="2"/>
  <c r="K34" i="2"/>
  <c r="J34" i="2"/>
  <c r="I34" i="2"/>
  <c r="D35" i="9"/>
  <c r="D29" i="9"/>
  <c r="D22" i="9"/>
  <c r="D16" i="9"/>
  <c r="D10" i="9"/>
  <c r="E71" i="16" l="1"/>
  <c r="Q43" i="16"/>
  <c r="M19" i="7"/>
  <c r="I43" i="7"/>
  <c r="E49" i="15"/>
  <c r="F43" i="16"/>
  <c r="E70" i="16"/>
  <c r="N15" i="16"/>
  <c r="O15" i="16" s="1"/>
  <c r="Q32" i="16"/>
  <c r="E72" i="16"/>
  <c r="I43" i="15"/>
  <c r="E49" i="14"/>
  <c r="I43" i="14"/>
  <c r="E48" i="7"/>
  <c r="F43" i="7"/>
  <c r="F15" i="7"/>
  <c r="G15" i="7" s="1"/>
  <c r="F15" i="16"/>
  <c r="G15" i="16" s="1"/>
  <c r="G19" i="16"/>
  <c r="E69" i="16"/>
  <c r="F32" i="15"/>
  <c r="F32" i="7"/>
  <c r="G19" i="7"/>
  <c r="E47" i="7"/>
  <c r="P19" i="15"/>
  <c r="F43" i="15"/>
  <c r="E48" i="15"/>
  <c r="E48" i="14"/>
  <c r="F43" i="14"/>
  <c r="G19" i="15"/>
  <c r="F15" i="15"/>
  <c r="G15" i="15" s="1"/>
  <c r="F32" i="14"/>
  <c r="F15" i="14"/>
  <c r="G15" i="14" s="1"/>
  <c r="E47" i="14"/>
  <c r="I32" i="15"/>
  <c r="L15" i="15"/>
  <c r="M15" i="15" s="1"/>
  <c r="E50" i="14"/>
  <c r="L15" i="14"/>
  <c r="P19" i="14"/>
  <c r="I32" i="14"/>
  <c r="P19" i="7"/>
  <c r="E50" i="7"/>
  <c r="I32" i="7"/>
  <c r="L15" i="7"/>
  <c r="M15" i="7" s="1"/>
  <c r="F11" i="16" l="1"/>
  <c r="G11" i="16" s="1"/>
  <c r="F11" i="15"/>
  <c r="G11" i="15" s="1"/>
  <c r="M15" i="14"/>
  <c r="F11" i="14"/>
  <c r="G11" i="14" s="1"/>
  <c r="F11" i="7"/>
  <c r="G1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鈴木　秀紀</author>
  </authors>
  <commentList>
    <comment ref="F1" authorId="0" shapeId="0" xr:uid="{CB2FC70A-208F-4039-9130-0542C25E4125}">
      <text>
        <r>
          <rPr>
            <b/>
            <sz val="9"/>
            <color indexed="81"/>
            <rFont val="Tahoma"/>
            <family val="2"/>
          </rPr>
          <t>Response type No.4</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<sst xmlns="http://schemas.openxmlformats.org/spreadsheetml/2006/main" count="3818" uniqueCount="1509">
  <si>
    <t>Validation Assessment Outline</t>
    <phoneticPr fontId="3"/>
  </si>
  <si>
    <t>Assessment Data</t>
    <phoneticPr fontId="3"/>
  </si>
  <si>
    <t>SBU</t>
    <phoneticPr fontId="3"/>
  </si>
  <si>
    <t>Site Name</t>
    <phoneticPr fontId="3"/>
  </si>
  <si>
    <t>Site Type</t>
    <phoneticPr fontId="3"/>
  </si>
  <si>
    <t>Assessment Year</t>
    <phoneticPr fontId="3"/>
  </si>
  <si>
    <t>Assessment Day</t>
    <phoneticPr fontId="3"/>
  </si>
  <si>
    <t>BSAPIC</t>
  </si>
  <si>
    <t>TBSCN</t>
  </si>
  <si>
    <t>Tire mfg.</t>
  </si>
  <si>
    <t>24-26 Mar.</t>
  </si>
  <si>
    <t>Assessor Name</t>
    <phoneticPr fontId="3"/>
  </si>
  <si>
    <t>Jarinya Srimora</t>
  </si>
  <si>
    <t>Safety assessor</t>
  </si>
  <si>
    <t>Thanida Wanamkang</t>
  </si>
  <si>
    <t>DP assessor</t>
  </si>
  <si>
    <t>Supattra Viriyaprasit</t>
  </si>
  <si>
    <t>Results of Previous Validation Assessment</t>
    <phoneticPr fontId="3"/>
  </si>
  <si>
    <t>Date</t>
    <phoneticPr fontId="3"/>
  </si>
  <si>
    <t>21-23 Sep. 2022</t>
  </si>
  <si>
    <t>SMA Score</t>
    <phoneticPr fontId="3"/>
  </si>
  <si>
    <t>Leadership</t>
    <phoneticPr fontId="3"/>
  </si>
  <si>
    <t>Teammates</t>
    <phoneticPr fontId="3"/>
  </si>
  <si>
    <t>Organization</t>
    <phoneticPr fontId="3"/>
  </si>
  <si>
    <t>System</t>
    <phoneticPr fontId="3"/>
  </si>
  <si>
    <t>Working Injury Data (Only Direct Employee)</t>
    <phoneticPr fontId="3"/>
  </si>
  <si>
    <t>Year</t>
    <phoneticPr fontId="3"/>
  </si>
  <si>
    <t>The number of total injury case
(D+X1+X2+Y+N1)</t>
    <phoneticPr fontId="3"/>
  </si>
  <si>
    <t>The number of fatality/serious injury case
(D+X1+X2)</t>
    <phoneticPr fontId="3"/>
  </si>
  <si>
    <t>Total Working Hour</t>
    <phoneticPr fontId="3"/>
  </si>
  <si>
    <t>TIR*</t>
    <phoneticPr fontId="3"/>
  </si>
  <si>
    <t>SIR*</t>
    <phoneticPr fontId="3"/>
  </si>
  <si>
    <t>*These scores are calculated based on Global KPI's calculate rules.</t>
  </si>
  <si>
    <t>Level</t>
    <phoneticPr fontId="3"/>
  </si>
  <si>
    <r>
      <t xml:space="preserve">Criteria
</t>
    </r>
    <r>
      <rPr>
        <b/>
        <sz val="11"/>
        <color theme="0"/>
        <rFont val="Meiryo UI"/>
        <family val="3"/>
        <charset val="128"/>
      </rPr>
      <t>基準</t>
    </r>
    <r>
      <rPr>
        <b/>
        <sz val="11"/>
        <color theme="0"/>
        <rFont val="BridgestoneType"/>
        <family val="2"/>
      </rPr>
      <t xml:space="preserve"> </t>
    </r>
    <rPh sb="9" eb="11">
      <t>キジュン</t>
    </rPh>
    <phoneticPr fontId="3"/>
  </si>
  <si>
    <r>
      <t xml:space="preserve">Element
</t>
    </r>
    <r>
      <rPr>
        <b/>
        <sz val="11"/>
        <color theme="0"/>
        <rFont val="Meiryo UI"/>
        <family val="3"/>
        <charset val="128"/>
      </rPr>
      <t>エレメント</t>
    </r>
    <phoneticPr fontId="3"/>
  </si>
  <si>
    <r>
      <t xml:space="preserve">Question
</t>
    </r>
    <r>
      <rPr>
        <b/>
        <sz val="11"/>
        <color theme="0"/>
        <rFont val="Meiryo UI"/>
        <family val="3"/>
        <charset val="128"/>
      </rPr>
      <t>質問</t>
    </r>
    <rPh sb="9" eb="11">
      <t>シツモン</t>
    </rPh>
    <phoneticPr fontId="3"/>
  </si>
  <si>
    <r>
      <t xml:space="preserve">Interview/Check
</t>
    </r>
    <r>
      <rPr>
        <b/>
        <sz val="11"/>
        <color theme="0"/>
        <rFont val="Meiryo UI"/>
        <family val="3"/>
        <charset val="128"/>
      </rPr>
      <t>インタビュー</t>
    </r>
    <r>
      <rPr>
        <b/>
        <sz val="11"/>
        <color theme="0"/>
        <rFont val="BridgestoneType"/>
        <family val="2"/>
      </rPr>
      <t>/</t>
    </r>
    <r>
      <rPr>
        <b/>
        <sz val="11"/>
        <color theme="0"/>
        <rFont val="Meiryo UI"/>
        <family val="3"/>
        <charset val="128"/>
      </rPr>
      <t>確認</t>
    </r>
    <rPh sb="23" eb="25">
      <t>カクニン</t>
    </rPh>
    <phoneticPr fontId="3"/>
  </si>
  <si>
    <r>
      <t xml:space="preserve">Interview
</t>
    </r>
    <r>
      <rPr>
        <b/>
        <sz val="11"/>
        <color theme="0"/>
        <rFont val="Meiryo UI"/>
        <family val="3"/>
        <charset val="128"/>
      </rPr>
      <t>インタビュー</t>
    </r>
  </si>
  <si>
    <r>
      <t xml:space="preserve">On-Site Observation
</t>
    </r>
    <r>
      <rPr>
        <b/>
        <sz val="11"/>
        <color theme="0"/>
        <rFont val="Meiryo UI"/>
        <family val="3"/>
        <charset val="128"/>
      </rPr>
      <t>現場確認</t>
    </r>
    <rPh sb="20" eb="22">
      <t>ゲンバ</t>
    </rPh>
    <rPh sb="22" eb="24">
      <t>カクニン</t>
    </rPh>
    <phoneticPr fontId="3"/>
  </si>
  <si>
    <r>
      <t xml:space="preserve">Documents(example)
</t>
    </r>
    <r>
      <rPr>
        <b/>
        <sz val="11"/>
        <color theme="0"/>
        <rFont val="Meiryo UI"/>
        <family val="3"/>
        <charset val="128"/>
      </rPr>
      <t>文書確認（例）</t>
    </r>
    <rPh sb="19" eb="21">
      <t>ブンショ</t>
    </rPh>
    <rPh sb="21" eb="23">
      <t>カクニン</t>
    </rPh>
    <rPh sb="24" eb="25">
      <t>レイ</t>
    </rPh>
    <phoneticPr fontId="6"/>
  </si>
  <si>
    <r>
      <t xml:space="preserve">Judgement Criteria
</t>
    </r>
    <r>
      <rPr>
        <b/>
        <sz val="11"/>
        <color theme="0"/>
        <rFont val="Meiryo UI"/>
        <family val="3"/>
        <charset val="128"/>
      </rPr>
      <t>判断基準</t>
    </r>
    <r>
      <rPr>
        <b/>
        <sz val="11"/>
        <color theme="0"/>
        <rFont val="BridgestoneType"/>
        <family val="2"/>
      </rPr>
      <t xml:space="preserve"> </t>
    </r>
    <rPh sb="19" eb="21">
      <t>ハンダン</t>
    </rPh>
    <rPh sb="21" eb="23">
      <t>キジュン</t>
    </rPh>
    <phoneticPr fontId="6"/>
  </si>
  <si>
    <r>
      <t xml:space="preserve">Judgement
</t>
    </r>
    <r>
      <rPr>
        <b/>
        <sz val="11"/>
        <color theme="0"/>
        <rFont val="Meiryo UI"/>
        <family val="3"/>
        <charset val="128"/>
      </rPr>
      <t>判断</t>
    </r>
    <rPh sb="10" eb="12">
      <t>ハンダン</t>
    </rPh>
    <phoneticPr fontId="3"/>
  </si>
  <si>
    <r>
      <t xml:space="preserve">Reason
</t>
    </r>
    <r>
      <rPr>
        <b/>
        <sz val="11"/>
        <color theme="0"/>
        <rFont val="Meiryo UI"/>
        <family val="3"/>
        <charset val="128"/>
      </rPr>
      <t>判断理由</t>
    </r>
  </si>
  <si>
    <t>Who?</t>
  </si>
  <si>
    <r>
      <t xml:space="preserve">Plant Mgr.
</t>
    </r>
    <r>
      <rPr>
        <sz val="8"/>
        <color theme="1"/>
        <rFont val="Meiryo UI"/>
        <family val="3"/>
        <charset val="128"/>
      </rPr>
      <t>工場長</t>
    </r>
  </si>
  <si>
    <r>
      <t xml:space="preserve">Prod. GM
</t>
    </r>
    <r>
      <rPr>
        <sz val="8"/>
        <color theme="1"/>
        <rFont val="Meiryo UI"/>
        <family val="3"/>
        <charset val="128"/>
      </rPr>
      <t>製造部長</t>
    </r>
  </si>
  <si>
    <r>
      <t xml:space="preserve">Prod. Mgr.
</t>
    </r>
    <r>
      <rPr>
        <sz val="8"/>
        <color theme="1"/>
        <rFont val="Meiryo UI"/>
        <family val="3"/>
        <charset val="128"/>
      </rPr>
      <t>製造課長</t>
    </r>
  </si>
  <si>
    <r>
      <t xml:space="preserve">Foreperson
</t>
    </r>
    <r>
      <rPr>
        <sz val="8"/>
        <color theme="1"/>
        <rFont val="Meiryo UI"/>
        <family val="3"/>
        <charset val="128"/>
      </rPr>
      <t>主任</t>
    </r>
  </si>
  <si>
    <r>
      <t xml:space="preserve">Supervisor
</t>
    </r>
    <r>
      <rPr>
        <sz val="8"/>
        <color theme="1"/>
        <rFont val="Meiryo UI"/>
        <family val="3"/>
        <charset val="128"/>
      </rPr>
      <t>職長</t>
    </r>
  </si>
  <si>
    <r>
      <t xml:space="preserve">Teammate
</t>
    </r>
    <r>
      <rPr>
        <sz val="8"/>
        <color theme="1"/>
        <rFont val="Meiryo UI"/>
        <family val="3"/>
        <charset val="128"/>
      </rPr>
      <t>技能員</t>
    </r>
  </si>
  <si>
    <r>
      <t xml:space="preserve">Maintenance
Manager
</t>
    </r>
    <r>
      <rPr>
        <sz val="8"/>
        <color theme="1"/>
        <rFont val="Meiryo UI"/>
        <family val="3"/>
        <charset val="128"/>
      </rPr>
      <t>保全課長</t>
    </r>
    <rPh sb="20" eb="22">
      <t>ホゼン</t>
    </rPh>
    <rPh sb="22" eb="24">
      <t>カチョウ</t>
    </rPh>
    <phoneticPr fontId="5"/>
  </si>
  <si>
    <r>
      <t xml:space="preserve">Maintenance
Foreman/Supervisor
</t>
    </r>
    <r>
      <rPr>
        <sz val="8"/>
        <color theme="1"/>
        <rFont val="Meiryo UI"/>
        <family val="3"/>
        <charset val="128"/>
      </rPr>
      <t>保全主任/職長</t>
    </r>
    <rPh sb="31" eb="33">
      <t>ホゼン</t>
    </rPh>
    <rPh sb="33" eb="35">
      <t>シュニン</t>
    </rPh>
    <rPh sb="36" eb="38">
      <t>ショクチョウ</t>
    </rPh>
    <phoneticPr fontId="5"/>
  </si>
  <si>
    <r>
      <t xml:space="preserve">Maintenance
Staff
</t>
    </r>
    <r>
      <rPr>
        <sz val="8"/>
        <color theme="1"/>
        <rFont val="Meiryo UI"/>
        <family val="3"/>
        <charset val="128"/>
      </rPr>
      <t>保全員</t>
    </r>
    <rPh sb="18" eb="21">
      <t>ホゼンイン</t>
    </rPh>
    <phoneticPr fontId="5"/>
  </si>
  <si>
    <r>
      <t xml:space="preserve">Safety mgr.
</t>
    </r>
    <r>
      <rPr>
        <sz val="8"/>
        <color theme="1"/>
        <rFont val="Meiryo UI"/>
        <family val="3"/>
        <charset val="128"/>
      </rPr>
      <t>安全担当課長</t>
    </r>
  </si>
  <si>
    <r>
      <t xml:space="preserve">D.P. Manager
</t>
    </r>
    <r>
      <rPr>
        <sz val="8"/>
        <color theme="1"/>
        <rFont val="Meiryo UI"/>
        <family val="3"/>
        <charset val="128"/>
      </rPr>
      <t>防災担当課長</t>
    </r>
    <rPh sb="13" eb="19">
      <t>ボウサイタントウカチョウ</t>
    </rPh>
    <phoneticPr fontId="3"/>
  </si>
  <si>
    <r>
      <t xml:space="preserve">Others
</t>
    </r>
    <r>
      <rPr>
        <sz val="8"/>
        <color theme="1"/>
        <rFont val="Meiryo UI"/>
        <family val="3"/>
        <charset val="128"/>
      </rPr>
      <t>その他</t>
    </r>
    <phoneticPr fontId="3"/>
  </si>
  <si>
    <t>Content</t>
  </si>
  <si>
    <t>Ad-hoc</t>
    <phoneticPr fontId="3"/>
  </si>
  <si>
    <r>
      <t xml:space="preserve">Site leadership can demonstrate general knowledge of their legal obligations in OH&amp;S and DP management and how to fulfil these. 
</t>
    </r>
    <r>
      <rPr>
        <sz val="8"/>
        <rFont val="Meiryo UI"/>
        <family val="3"/>
        <charset val="128"/>
      </rPr>
      <t>管理者は労働安全衛生および防災管理における法的義務とその履行方法に関する全般の知識を示すことができる。</t>
    </r>
    <r>
      <rPr>
        <sz val="8"/>
        <rFont val="BridgestoneType"/>
        <family val="2"/>
      </rPr>
      <t xml:space="preserve"> </t>
    </r>
    <rPh sb="142" eb="144">
      <t>ボウサイ</t>
    </rPh>
    <phoneticPr fontId="5"/>
  </si>
  <si>
    <r>
      <t xml:space="preserve">Support
</t>
    </r>
    <r>
      <rPr>
        <sz val="8"/>
        <color theme="1"/>
        <rFont val="Meiryo UI"/>
        <family val="3"/>
        <charset val="128"/>
      </rPr>
      <t>支援</t>
    </r>
    <rPh sb="8" eb="10">
      <t>シエン</t>
    </rPh>
    <phoneticPr fontId="3"/>
  </si>
  <si>
    <r>
      <t xml:space="preserve">In general, does site leadership understand the legal OH&amp;S and DP requirements &amp; how these obligations are fulfilled?
</t>
    </r>
    <r>
      <rPr>
        <sz val="8"/>
        <rFont val="Meiryo UI"/>
        <family val="3"/>
        <charset val="128"/>
      </rPr>
      <t>管理者は、自身の安全衛生および防災に関する法的義務を理解しているか？</t>
    </r>
    <rPh sb="118" eb="121">
      <t>カンリシャ</t>
    </rPh>
    <rPh sb="133" eb="135">
      <t>ボウサイ</t>
    </rPh>
    <phoneticPr fontId="5"/>
  </si>
  <si>
    <r>
      <t xml:space="preserve">Plant manager
</t>
    </r>
    <r>
      <rPr>
        <sz val="8"/>
        <color theme="1"/>
        <rFont val="Meiryo UI"/>
        <family val="3"/>
        <charset val="128"/>
      </rPr>
      <t>工場長</t>
    </r>
    <rPh sb="14" eb="17">
      <t>コウジョウチョウ</t>
    </rPh>
    <phoneticPr fontId="3"/>
  </si>
  <si>
    <r>
      <rPr>
        <sz val="8"/>
        <color theme="1"/>
        <rFont val="Meiryo UI"/>
        <family val="3"/>
        <charset val="128"/>
      </rPr>
      <t>レ</t>
    </r>
  </si>
  <si>
    <r>
      <t xml:space="preserve">In general, how are the site's legal requirements identified and fulfilled?
</t>
    </r>
    <r>
      <rPr>
        <sz val="8"/>
        <rFont val="Meiryo UI"/>
        <family val="3"/>
        <charset val="128"/>
      </rPr>
      <t>法令要求は、どのように特定され、順守されていますか？</t>
    </r>
    <phoneticPr fontId="5"/>
  </si>
  <si>
    <r>
      <t xml:space="preserve">Plant manager can provide an overview of the legal requirements regarding OH&amp;S and DP management and explain how these requirements are met and kept up to date.
</t>
    </r>
    <r>
      <rPr>
        <sz val="8"/>
        <rFont val="Meiryo UI"/>
        <family val="3"/>
        <charset val="128"/>
      </rPr>
      <t>工場長は労働安全衛生および防災管理に関する法的要件の概要を説明し、その要件に適合する方法、および内容が更新されていることを説明ができる。</t>
    </r>
    <rPh sb="161" eb="164">
      <t>コウジョウチョウ</t>
    </rPh>
    <rPh sb="174" eb="176">
      <t>ボウサイ</t>
    </rPh>
    <phoneticPr fontId="5"/>
  </si>
  <si>
    <t>Yes</t>
  </si>
  <si>
    <t xml:space="preserve">OFI: 
Ref. QM audit, some laws of safety &amp; DP were missed. </t>
  </si>
  <si>
    <r>
      <t xml:space="preserve">Applicable site-specific OH&amp;S regulations have been identified and current safety procedures and processes have been evaluated to ensure they are compliant with local regulation. SBU requirements.
</t>
    </r>
    <r>
      <rPr>
        <sz val="8"/>
        <rFont val="Meiryo UI"/>
        <family val="3"/>
        <charset val="128"/>
      </rPr>
      <t>労働安全衛生規則が制定されており、現行の安全手順・実施事項はローカル法規に準拠するよう評価されている。</t>
    </r>
    <phoneticPr fontId="5"/>
  </si>
  <si>
    <r>
      <t xml:space="preserve">Prioritization
</t>
    </r>
    <r>
      <rPr>
        <sz val="8"/>
        <color theme="1"/>
        <rFont val="Meiryo UI"/>
        <family val="3"/>
        <charset val="128"/>
      </rPr>
      <t>優先付け</t>
    </r>
  </si>
  <si>
    <r>
      <t xml:space="preserve">Have applicable site-specific OH&amp;S regulations been identified, and site-specific safety procedures been implemented that they are compliant with local regulation and SBU standards?
</t>
    </r>
    <r>
      <rPr>
        <sz val="8"/>
        <rFont val="Meiryo UI"/>
        <family val="3"/>
        <charset val="128"/>
      </rPr>
      <t>安全衛生法令が特定されているか？また、安全手順が法令に準拠しているか確認するため、評価が実施されているか？</t>
    </r>
    <phoneticPr fontId="5"/>
  </si>
  <si>
    <r>
      <t xml:space="preserve">Safety Manager
</t>
    </r>
    <r>
      <rPr>
        <sz val="8"/>
        <rFont val="Meiryo UI"/>
        <family val="3"/>
        <charset val="128"/>
      </rPr>
      <t>安全担当課長</t>
    </r>
    <r>
      <rPr>
        <sz val="8"/>
        <rFont val="BridgestoneType"/>
        <family val="2"/>
      </rPr>
      <t xml:space="preserve"> </t>
    </r>
  </si>
  <si>
    <r>
      <t xml:space="preserve">How have you ensured that all procedures applicable to your site have been developed &amp; implemented, and meet local regulations &amp; SBU standards? 
</t>
    </r>
    <r>
      <rPr>
        <sz val="8"/>
        <rFont val="Meiryo UI"/>
        <family val="3"/>
        <charset val="128"/>
      </rPr>
      <t>安全手順・実施事項の法令順守を評価するため、どのような方法をとっていますか？</t>
    </r>
    <rPh sb="155" eb="157">
      <t>ホウレイ</t>
    </rPh>
    <rPh sb="157" eb="159">
      <t>ジュンシュ</t>
    </rPh>
    <rPh sb="160" eb="162">
      <t>ヒョウカ</t>
    </rPh>
    <rPh sb="172" eb="174">
      <t>ホウホウ</t>
    </rPh>
    <phoneticPr fontId="3"/>
  </si>
  <si>
    <r>
      <t xml:space="preserve">H&amp;S manager can provide all of the applicable OH&amp;S procedures for their specific site. 
</t>
    </r>
    <r>
      <rPr>
        <sz val="8"/>
        <rFont val="Meiryo UI"/>
        <family val="3"/>
        <charset val="128"/>
      </rPr>
      <t>安全担当課長は、現場または事務所にて当該労働安全衛生規定の一覧を示すことができる。</t>
    </r>
    <phoneticPr fontId="5"/>
  </si>
  <si>
    <r>
      <t xml:space="preserve">All safety procedures and processes have been issued and approved by an authorized company subject matter expert.
</t>
    </r>
    <r>
      <rPr>
        <sz val="8"/>
        <rFont val="Meiryo UI"/>
        <family val="3"/>
        <charset val="128"/>
      </rPr>
      <t>すべての安全手順と安全プロセス（標準）は、権限を与えられた専門家によって承認・発行されている。</t>
    </r>
  </si>
  <si>
    <r>
      <t xml:space="preserve">Review of records indicates that legally required OH&amp;S management processes are implemented in a consistent manner.
</t>
    </r>
    <r>
      <rPr>
        <sz val="8"/>
        <rFont val="Meiryo UI"/>
        <family val="3"/>
        <charset val="128"/>
      </rPr>
      <t>記録を検証すると、法的要件の労働安全衛生の実施事項が一貫して実行されていることが確認できる。</t>
    </r>
  </si>
  <si>
    <r>
      <t xml:space="preserve">Decisions
</t>
    </r>
    <r>
      <rPr>
        <sz val="8"/>
        <color theme="1"/>
        <rFont val="Meiryo UI"/>
        <family val="3"/>
        <charset val="128"/>
      </rPr>
      <t>意思決定</t>
    </r>
    <rPh sb="10" eb="12">
      <t>イシ</t>
    </rPh>
    <rPh sb="12" eb="14">
      <t>ケッテイ</t>
    </rPh>
    <phoneticPr fontId="3"/>
  </si>
  <si>
    <r>
      <t xml:space="preserve">Are the OH&amp;S management processes required by regulations executed on time?
</t>
    </r>
    <r>
      <rPr>
        <sz val="8"/>
        <rFont val="Meiryo UI"/>
        <family val="3"/>
        <charset val="128"/>
      </rPr>
      <t>法令で要求される労働安全衛生の実施事項が遅延なく、実行されているか？</t>
    </r>
  </si>
  <si>
    <r>
      <t xml:space="preserve">Safety Manager
</t>
    </r>
    <r>
      <rPr>
        <sz val="8"/>
        <rFont val="Meiryo UI"/>
        <family val="3"/>
        <charset val="128"/>
      </rPr>
      <t>安全担当課長</t>
    </r>
    <r>
      <rPr>
        <sz val="8"/>
        <rFont val="BridgestoneType"/>
        <family val="2"/>
      </rPr>
      <t xml:space="preserve"> </t>
    </r>
    <rPh sb="15" eb="17">
      <t>アンゼン</t>
    </rPh>
    <rPh sb="17" eb="19">
      <t>タントウ</t>
    </rPh>
    <rPh sb="19" eb="21">
      <t>カチョウ</t>
    </rPh>
    <phoneticPr fontId="3"/>
  </si>
  <si>
    <r>
      <t xml:space="preserve">Observe in &gt;1 work area the implementation of OH&amp;S processes required by regulation &amp; SBU procedure (e.g. LOTO, Working at Heights)
</t>
    </r>
    <r>
      <rPr>
        <sz val="8"/>
        <rFont val="Meiryo UI"/>
        <family val="3"/>
        <charset val="128"/>
      </rPr>
      <t>法的要件の労働安全衛生の実施事項（</t>
    </r>
    <r>
      <rPr>
        <sz val="8"/>
        <rFont val="BridgestoneType"/>
        <family val="2"/>
      </rPr>
      <t>LOTO</t>
    </r>
    <r>
      <rPr>
        <sz val="8"/>
        <rFont val="Meiryo UI"/>
        <family val="3"/>
        <charset val="128"/>
      </rPr>
      <t>、高所作業など）の実施状況について、</t>
    </r>
    <r>
      <rPr>
        <sz val="8"/>
        <rFont val="BridgestoneType"/>
        <family val="2"/>
      </rPr>
      <t>3</t>
    </r>
    <r>
      <rPr>
        <sz val="8"/>
        <rFont val="Meiryo UI"/>
        <family val="3"/>
        <charset val="128"/>
      </rPr>
      <t>つ以上の作業地区を視察する。</t>
    </r>
    <phoneticPr fontId="5"/>
  </si>
  <si>
    <r>
      <t xml:space="preserve">All observed OH&amp;S management processes have been implemented, and comply with SBU or external requirements(e.g. requirements required by regulation).
</t>
    </r>
    <r>
      <rPr>
        <sz val="8"/>
        <rFont val="Meiryo UI"/>
        <family val="3"/>
        <charset val="128"/>
      </rPr>
      <t>観察した労働安全衛生管理プロセスは、内部または外部要求（例</t>
    </r>
    <r>
      <rPr>
        <sz val="8"/>
        <rFont val="BridgestoneType"/>
        <family val="2"/>
      </rPr>
      <t>:</t>
    </r>
    <r>
      <rPr>
        <sz val="8"/>
        <rFont val="Meiryo UI"/>
        <family val="3"/>
        <charset val="128"/>
      </rPr>
      <t>法令要求）に応じて遅延なく実行されている。</t>
    </r>
  </si>
  <si>
    <t>OFI: 
Oil tank inspection delay</t>
  </si>
  <si>
    <r>
      <t xml:space="preserve">Interview statements from workers indicate that safety is considered a priority by leadership.
</t>
    </r>
    <r>
      <rPr>
        <sz val="8"/>
        <rFont val="Meiryo UI"/>
        <family val="3"/>
        <charset val="128"/>
      </rPr>
      <t>技能員との面談調査では、管理者のﾘｰﾀﾞｰｼｯﾌﾟによって、技能員は安全が最優先であることを理解している</t>
    </r>
    <r>
      <rPr>
        <sz val="8"/>
        <rFont val="BridgestoneType"/>
        <family val="2"/>
      </rPr>
      <t>"</t>
    </r>
    <r>
      <rPr>
        <sz val="8"/>
        <rFont val="Meiryo UI"/>
        <family val="3"/>
        <charset val="128"/>
      </rPr>
      <t>ことが示される。</t>
    </r>
  </si>
  <si>
    <r>
      <t xml:space="preserve">Does Site Leadership consider safety a priority?
</t>
    </r>
    <r>
      <rPr>
        <sz val="8"/>
        <rFont val="Meiryo UI"/>
        <family val="3"/>
        <charset val="128"/>
      </rPr>
      <t>管理者は、安全を第一優先として、考慮しているか？</t>
    </r>
  </si>
  <si>
    <r>
      <t xml:space="preserve">Teammate
</t>
    </r>
    <r>
      <rPr>
        <sz val="8"/>
        <rFont val="Meiryo UI"/>
        <family val="3"/>
        <charset val="128"/>
      </rPr>
      <t>技能員</t>
    </r>
  </si>
  <si>
    <r>
      <t xml:space="preserve">How important is H&amp;S at work? 
Does site leadership address safety at the morning assembly, roll-call, etc.?
</t>
    </r>
    <r>
      <rPr>
        <sz val="8"/>
        <rFont val="Meiryo UI"/>
        <family val="3"/>
        <charset val="128"/>
      </rPr>
      <t>職場において安全衛生は、どのように重要ですか？
朝礼や点呼の際に、管理者は安全に関する話をしていますか？</t>
    </r>
    <phoneticPr fontId="5"/>
  </si>
  <si>
    <r>
      <t>Sample &gt;3 work areas and talk with teammates about the importance of H&amp;S on site.
3</t>
    </r>
    <r>
      <rPr>
        <sz val="8"/>
        <rFont val="Meiryo UI"/>
        <family val="3"/>
        <charset val="128"/>
      </rPr>
      <t>か所以上の作業地区を任意選択し、現場における安全衛生管理の重要性について技能員の話を聞く。</t>
    </r>
  </si>
  <si>
    <r>
      <t xml:space="preserve">All teammates interviewed stated that H&amp;S is considered a high priority on site. Leadership address safety at the morning assembly, roll call, etc. 
</t>
    </r>
    <r>
      <rPr>
        <sz val="8"/>
        <rFont val="Meiryo UI"/>
        <family val="3"/>
        <charset val="128"/>
      </rPr>
      <t>面談した技能員の全員が、現場における安全衛生管理の優先度は高いと述べた。点呼・朝礼などの機会で安全に関する話を受けている。</t>
    </r>
    <phoneticPr fontId="5"/>
  </si>
  <si>
    <t>Reactive</t>
    <phoneticPr fontId="6"/>
  </si>
  <si>
    <r>
      <t xml:space="preserve">Communication records and statements from workers indicate that leadership is involved in OH&amp;S management when serious incidents(lost-time-injury, fire accident, etc.) occur. 
</t>
    </r>
    <r>
      <rPr>
        <sz val="8"/>
        <rFont val="Meiryo UI"/>
        <family val="3"/>
        <charset val="128"/>
      </rPr>
      <t>技能員からの連絡記録および発言により、重大インシデント（休業災害・火災等）が発生した場合には管理者が労働安全衛生管理に参加対応していることが示される。</t>
    </r>
    <r>
      <rPr>
        <sz val="8"/>
        <rFont val="BridgestoneType"/>
        <family val="2"/>
      </rPr>
      <t xml:space="preserve"> </t>
    </r>
    <phoneticPr fontId="3"/>
  </si>
  <si>
    <r>
      <t xml:space="preserve">Is Site Leadership involved in the OH&amp;S management when a serious incident occurs?
</t>
    </r>
    <r>
      <rPr>
        <sz val="8"/>
        <rFont val="Meiryo UI"/>
        <family val="3"/>
        <charset val="128"/>
      </rPr>
      <t>管理者は、重大インシデント（休業災害・火災等）発生時、安全衛生管理に関与しているか？</t>
    </r>
    <phoneticPr fontId="5"/>
  </si>
  <si>
    <r>
      <t xml:space="preserve">What normally happens when a serious incident (lost-time injury, fire accident, etc.) occurs, who does what in your view? 
</t>
    </r>
    <r>
      <rPr>
        <sz val="8"/>
        <color theme="1"/>
        <rFont val="Meiryo UI"/>
        <family val="3"/>
        <charset val="128"/>
      </rPr>
      <t>重大インシデント（休業災害・火災等）が発生すると、通常どのような事が起こりますか？あなたの見解では、誰が何をしますか？</t>
    </r>
    <rPh sb="123" eb="125">
      <t>ジュウダイ</t>
    </rPh>
    <rPh sb="132" eb="136">
      <t>キュウギョウサイガイ</t>
    </rPh>
    <rPh sb="137" eb="140">
      <t>カサイトウ</t>
    </rPh>
    <rPh sb="142" eb="144">
      <t>ハッセイ</t>
    </rPh>
    <rPh sb="148" eb="150">
      <t>ツウジョウ</t>
    </rPh>
    <rPh sb="155" eb="156">
      <t>コト</t>
    </rPh>
    <rPh sb="157" eb="158">
      <t>オ</t>
    </rPh>
    <rPh sb="168" eb="170">
      <t>ケンカイ</t>
    </rPh>
    <rPh sb="173" eb="174">
      <t>ダレ</t>
    </rPh>
    <rPh sb="175" eb="176">
      <t>ナニ</t>
    </rPh>
    <phoneticPr fontId="3"/>
  </si>
  <si>
    <r>
      <t>Sample &gt;3 work areas and talk with teammates about last serious incident (lost-time injury, fire accident, etc.) on their line/at site.
3</t>
    </r>
    <r>
      <rPr>
        <sz val="8"/>
        <rFont val="Meiryo UI"/>
        <family val="3"/>
        <charset val="128"/>
      </rPr>
      <t>か所以上の作業地区を任意選択し、ラインおよび現場にて最後に発生した重大インシデント（休業災害・火災等）について技能員の話を聞く。</t>
    </r>
    <rPh sb="170" eb="172">
      <t>ジュウダイ</t>
    </rPh>
    <rPh sb="179" eb="183">
      <t>キュウギョウサイガイ</t>
    </rPh>
    <rPh sb="184" eb="187">
      <t>カサイトウ</t>
    </rPh>
    <phoneticPr fontId="5"/>
  </si>
  <si>
    <r>
      <t xml:space="preserve">All </t>
    </r>
    <r>
      <rPr>
        <strike/>
        <sz val="8"/>
        <rFont val="BridgestoneType"/>
        <family val="2"/>
      </rPr>
      <t>t</t>
    </r>
    <r>
      <rPr>
        <sz val="8"/>
        <rFont val="BridgestoneType"/>
        <family val="2"/>
      </rPr>
      <t xml:space="preserve">eammates stated that, at least, safety manager and site leadership representative (e.g. plant manager, department manager, line manager) was involved in the root cause analysis process when a serious incident(lost-time-injury, fire accident, etc.) occurred
</t>
    </r>
    <r>
      <rPr>
        <sz val="8"/>
        <rFont val="Meiryo UI"/>
        <family val="3"/>
        <charset val="128"/>
      </rPr>
      <t>重大インシデント発生時（休業災害・出火事故等）の原因分析プロセス</t>
    </r>
    <r>
      <rPr>
        <sz val="8"/>
        <rFont val="BridgestoneType"/>
        <family val="2"/>
      </rPr>
      <t>(</t>
    </r>
    <r>
      <rPr>
        <sz val="8"/>
        <rFont val="Meiryo UI"/>
        <family val="3"/>
        <charset val="128"/>
      </rPr>
      <t>例</t>
    </r>
    <r>
      <rPr>
        <sz val="8"/>
        <rFont val="BridgestoneType"/>
        <family val="2"/>
      </rPr>
      <t>:JS</t>
    </r>
    <r>
      <rPr>
        <sz val="8"/>
        <rFont val="Meiryo UI"/>
        <family val="3"/>
        <charset val="128"/>
      </rPr>
      <t>分析</t>
    </r>
    <r>
      <rPr>
        <sz val="8"/>
        <rFont val="BridgestoneType"/>
        <family val="2"/>
      </rPr>
      <t>)</t>
    </r>
    <r>
      <rPr>
        <sz val="8"/>
        <rFont val="Meiryo UI"/>
        <family val="3"/>
        <charset val="128"/>
      </rPr>
      <t>には、技能員の全員が、少なくとも安全担当課長と現場の管理者（工場長、部</t>
    </r>
    <r>
      <rPr>
        <strike/>
        <sz val="8"/>
        <rFont val="Meiryo UI"/>
        <family val="3"/>
        <charset val="128"/>
      </rPr>
      <t>門</t>
    </r>
    <r>
      <rPr>
        <sz val="8"/>
        <rFont val="Meiryo UI"/>
        <family val="3"/>
        <charset val="128"/>
      </rPr>
      <t>長、課長・主任・職長など）が参加対応していると述べた。</t>
    </r>
  </si>
  <si>
    <r>
      <t xml:space="preserve">Safety performance (Safety KPIs) based on OH&amp;S policy is monitored and tracked by site leadership. 
</t>
    </r>
    <r>
      <rPr>
        <sz val="8"/>
        <rFont val="Meiryo UI"/>
        <family val="3"/>
        <charset val="128"/>
      </rPr>
      <t>安全成績・安全関連</t>
    </r>
    <r>
      <rPr>
        <sz val="8"/>
        <rFont val="BridgestoneType"/>
        <family val="2"/>
      </rPr>
      <t>KPI</t>
    </r>
    <r>
      <rPr>
        <sz val="8"/>
        <rFont val="Meiryo UI"/>
        <family val="3"/>
        <charset val="128"/>
      </rPr>
      <t>は、安全衛生方針に基づき定められ、管理者によって監視され、追跡管理されている。</t>
    </r>
    <r>
      <rPr>
        <sz val="8"/>
        <rFont val="BridgestoneType"/>
        <family val="2"/>
      </rPr>
      <t xml:space="preserve"> </t>
    </r>
    <rPh sb="114" eb="120">
      <t>アンゼンエイセイホウシン</t>
    </rPh>
    <rPh sb="121" eb="122">
      <t>モト</t>
    </rPh>
    <rPh sb="124" eb="125">
      <t>サダ</t>
    </rPh>
    <phoneticPr fontId="5"/>
  </si>
  <si>
    <r>
      <t xml:space="preserve">Are safety results (KPIs) being monitored by leadership?
</t>
    </r>
    <r>
      <rPr>
        <sz val="8"/>
        <rFont val="Meiryo UI"/>
        <family val="3"/>
        <charset val="128"/>
      </rPr>
      <t>管理者は、安全結果をモニタリングしているか？</t>
    </r>
    <rPh sb="57" eb="60">
      <t>カンリシャ</t>
    </rPh>
    <phoneticPr fontId="5"/>
  </si>
  <si>
    <r>
      <t xml:space="preserve">Plant manager
</t>
    </r>
    <r>
      <rPr>
        <sz val="8"/>
        <rFont val="Meiryo UI"/>
        <family val="3"/>
        <charset val="128"/>
      </rPr>
      <t>工場長</t>
    </r>
  </si>
  <si>
    <r>
      <t xml:space="preserve">Review Line/Cell Boards (e.g. PDCA, Daily Meeting boards) for updated Safety KPI's
</t>
    </r>
    <r>
      <rPr>
        <sz val="8"/>
        <color theme="1"/>
        <rFont val="Meiryo UI"/>
        <family val="3"/>
        <charset val="128"/>
      </rPr>
      <t>ラインや作業地区のボード（</t>
    </r>
    <r>
      <rPr>
        <sz val="8"/>
        <color theme="1"/>
        <rFont val="BridgestoneType"/>
        <family val="2"/>
      </rPr>
      <t>PDCA</t>
    </r>
    <r>
      <rPr>
        <sz val="8"/>
        <color theme="1"/>
        <rFont val="Meiryo UI"/>
        <family val="3"/>
        <charset val="128"/>
      </rPr>
      <t>、日次会議ボードなど）で、安全関連の</t>
    </r>
    <r>
      <rPr>
        <sz val="8"/>
        <color theme="1"/>
        <rFont val="BridgestoneType"/>
        <family val="2"/>
      </rPr>
      <t>KPI</t>
    </r>
    <r>
      <rPr>
        <sz val="8"/>
        <color theme="1"/>
        <rFont val="Meiryo UI"/>
        <family val="3"/>
        <charset val="128"/>
      </rPr>
      <t>が更新されているかを検証する。</t>
    </r>
    <phoneticPr fontId="3"/>
  </si>
  <si>
    <r>
      <t xml:space="preserve">Review safety performance KPI's.
</t>
    </r>
    <r>
      <rPr>
        <sz val="8"/>
        <rFont val="Meiryo UI"/>
        <family val="3"/>
        <charset val="128"/>
      </rPr>
      <t>安全関連</t>
    </r>
    <r>
      <rPr>
        <sz val="8"/>
        <rFont val="BridgestoneType"/>
        <family val="2"/>
      </rPr>
      <t>KPI</t>
    </r>
    <r>
      <rPr>
        <sz val="8"/>
        <rFont val="Meiryo UI"/>
        <family val="3"/>
        <charset val="128"/>
      </rPr>
      <t>の検証</t>
    </r>
    <phoneticPr fontId="3"/>
  </si>
  <si>
    <r>
      <t xml:space="preserve">Safety KPIs are tracked at plant, department and line level.
</t>
    </r>
    <r>
      <rPr>
        <sz val="8"/>
        <rFont val="Meiryo UI"/>
        <family val="3"/>
        <charset val="128"/>
      </rPr>
      <t>安全関連</t>
    </r>
    <r>
      <rPr>
        <sz val="8"/>
        <rFont val="BridgestoneType"/>
        <family val="2"/>
      </rPr>
      <t>KPI</t>
    </r>
    <r>
      <rPr>
        <sz val="8"/>
        <rFont val="Meiryo UI"/>
        <family val="3"/>
        <charset val="128"/>
      </rPr>
      <t>は、工場、部門、ラインレベルで追跡管理されている。</t>
    </r>
    <phoneticPr fontId="5"/>
  </si>
  <si>
    <r>
      <t xml:space="preserve">Plant manager
</t>
    </r>
    <r>
      <rPr>
        <sz val="8"/>
        <rFont val="Meiryo UI"/>
        <family val="3"/>
        <charset val="128"/>
      </rPr>
      <t xml:space="preserve">工場長
</t>
    </r>
    <r>
      <rPr>
        <sz val="8"/>
        <rFont val="BridgestoneType"/>
        <family val="2"/>
      </rPr>
      <t xml:space="preserve">Production general manager
</t>
    </r>
    <r>
      <rPr>
        <sz val="8"/>
        <rFont val="Meiryo UI"/>
        <family val="3"/>
        <charset val="128"/>
      </rPr>
      <t>製造部長</t>
    </r>
    <rPh sb="45" eb="47">
      <t>セイゾウ</t>
    </rPh>
    <rPh sb="47" eb="49">
      <t>ブチョウ</t>
    </rPh>
    <phoneticPr fontId="5"/>
  </si>
  <si>
    <r>
      <t xml:space="preserve">To solve issues on H&amp;S, site leadership follow safety KPIs, and give directions to review the safety program if necessary. 
</t>
    </r>
    <r>
      <rPr>
        <sz val="8"/>
        <rFont val="Meiryo UI"/>
        <family val="3"/>
        <charset val="128"/>
      </rPr>
      <t>工場長は安全課題を解決するため、安全関連</t>
    </r>
    <r>
      <rPr>
        <sz val="8"/>
        <rFont val="BridgestoneType"/>
        <family val="2"/>
      </rPr>
      <t>KPI</t>
    </r>
    <r>
      <rPr>
        <sz val="8"/>
        <rFont val="Meiryo UI"/>
        <family val="3"/>
        <charset val="128"/>
      </rPr>
      <t>をフォローし、必要に応じて安全施策の見直しを指示している。</t>
    </r>
  </si>
  <si>
    <r>
      <t>Incident investigation records identify the root causes of incidents, categorizes them, and tracks the number of incidents by each category. (Human error, system error, Natural causes)
*</t>
    </r>
    <r>
      <rPr>
        <sz val="8"/>
        <rFont val="Meiryo UI"/>
        <family val="3"/>
        <charset val="128"/>
      </rPr>
      <t>インシデント</t>
    </r>
    <r>
      <rPr>
        <sz val="8"/>
        <rFont val="BridgestoneType"/>
        <family val="2"/>
      </rPr>
      <t>(</t>
    </r>
    <r>
      <rPr>
        <sz val="8"/>
        <rFont val="Meiryo UI"/>
        <family val="3"/>
        <charset val="128"/>
      </rPr>
      <t>災害・業務上疾病・ヒヤリ</t>
    </r>
    <r>
      <rPr>
        <sz val="8"/>
        <rFont val="BridgestoneType"/>
        <family val="2"/>
      </rPr>
      <t>)</t>
    </r>
    <r>
      <rPr>
        <sz val="8"/>
        <rFont val="Meiryo UI"/>
        <family val="3"/>
        <charset val="128"/>
      </rPr>
      <t>記録により、インシデント原因を特定および分類し、分類ごとのインシデント件数を追跡管理している。（人的エラー、システムエラー、自然原因）</t>
    </r>
  </si>
  <si>
    <r>
      <t xml:space="preserve">Prioritization
</t>
    </r>
    <r>
      <rPr>
        <sz val="8"/>
        <color theme="1"/>
        <rFont val="Meiryo UI"/>
        <family val="3"/>
        <charset val="128"/>
      </rPr>
      <t>優先付け</t>
    </r>
    <rPh sb="15" eb="17">
      <t>ユウセン</t>
    </rPh>
    <rPh sb="17" eb="18">
      <t>ヅ</t>
    </rPh>
    <phoneticPr fontId="3"/>
  </si>
  <si>
    <r>
      <t xml:space="preserve">Are the root causes of incidents categorized and then tracked?
</t>
    </r>
    <r>
      <rPr>
        <sz val="8"/>
        <rFont val="Meiryo UI"/>
        <family val="3"/>
        <charset val="128"/>
      </rPr>
      <t>災害の原因は、分類（要因分析）され、追跡（フォロー）されているか？</t>
    </r>
  </si>
  <si>
    <r>
      <t xml:space="preserve">Review incident investigation records and determine over a sample what common causes were.
</t>
    </r>
    <r>
      <rPr>
        <sz val="8"/>
        <rFont val="Meiryo UI"/>
        <family val="3"/>
        <charset val="128"/>
      </rPr>
      <t>インシデント調査記録を検証し、任意選択したものの中から共通原因を判定する。</t>
    </r>
    <phoneticPr fontId="3"/>
  </si>
  <si>
    <r>
      <t xml:space="preserve">A review of 10 most recent incident records show that the cause has been determined and the countermeasures are followed-up by the termination. 
</t>
    </r>
    <r>
      <rPr>
        <sz val="8"/>
        <rFont val="Meiryo UI"/>
        <family val="3"/>
        <charset val="128"/>
      </rPr>
      <t>直近</t>
    </r>
    <r>
      <rPr>
        <sz val="8"/>
        <rFont val="BridgestoneType"/>
        <family val="2"/>
      </rPr>
      <t>10</t>
    </r>
    <r>
      <rPr>
        <sz val="8"/>
        <rFont val="Meiryo UI"/>
        <family val="3"/>
        <charset val="128"/>
      </rPr>
      <t>件の災害</t>
    </r>
    <r>
      <rPr>
        <sz val="8"/>
        <rFont val="BridgestoneType"/>
        <family val="2"/>
      </rPr>
      <t>(</t>
    </r>
    <r>
      <rPr>
        <sz val="8"/>
        <rFont val="Meiryo UI"/>
        <family val="3"/>
        <charset val="128"/>
      </rPr>
      <t>労働災害・業務上疾病・ヒヤリ</t>
    </r>
    <r>
      <rPr>
        <sz val="8"/>
        <rFont val="BridgestoneType"/>
        <family val="2"/>
      </rPr>
      <t>)</t>
    </r>
    <r>
      <rPr>
        <sz val="8"/>
        <rFont val="Meiryo UI"/>
        <family val="3"/>
        <charset val="128"/>
      </rPr>
      <t>記録を検証すると、分類ごとに原因が特定され、対策完了までフォローされている。</t>
    </r>
  </si>
  <si>
    <r>
      <t xml:space="preserve">Safety Initiatives are being implemented to improve safety results, not operational performance results.
</t>
    </r>
    <r>
      <rPr>
        <sz val="8"/>
        <rFont val="Meiryo UI"/>
        <family val="3"/>
        <charset val="128"/>
      </rPr>
      <t>安全活動は生産性の改善ではなく、安全成績の改善を目的に実施されている。</t>
    </r>
  </si>
  <si>
    <r>
      <t xml:space="preserve">Are safety initiatives being implemented to improve safety or improve operational results?
</t>
    </r>
    <r>
      <rPr>
        <sz val="8"/>
        <rFont val="Meiryo UI"/>
        <family val="3"/>
        <charset val="128"/>
      </rPr>
      <t>安全性向上のために、リーダーシップが発揮されているか？</t>
    </r>
  </si>
  <si>
    <r>
      <t xml:space="preserve">Review current safety related projects documentation, establishing their purpose and expected results.
</t>
    </r>
    <r>
      <rPr>
        <sz val="8"/>
        <rFont val="Meiryo UI"/>
        <family val="3"/>
        <charset val="128"/>
      </rPr>
      <t>現在の安全関連プロジェクトの書類、それらの目的、期待されるを結果は何か？</t>
    </r>
  </si>
  <si>
    <r>
      <t xml:space="preserve">Project Charter; Technical Base Plan; Training documents.
</t>
    </r>
    <r>
      <rPr>
        <sz val="8"/>
        <rFont val="Meiryo UI"/>
        <family val="3"/>
        <charset val="128"/>
      </rPr>
      <t>取組み計画、技術基本計画（改造等）、教育関連資料。</t>
    </r>
  </si>
  <si>
    <r>
      <t xml:space="preserve">Safety department plans to improve safety activities in the plant, and the plan is implemented.
</t>
    </r>
    <r>
      <rPr>
        <sz val="8"/>
        <rFont val="Meiryo UI"/>
        <family val="3"/>
        <charset val="128"/>
      </rPr>
      <t>安全担当部署では、工場全体の安全活動の改善業務が、計画され実行されている。</t>
    </r>
  </si>
  <si>
    <t>Standardized</t>
  </si>
  <si>
    <r>
      <t xml:space="preserve">
Site tour(s) indicate that line-management conducts floor observations to ensure adherence to safety rules, such as procedures, standards, etc. 
</t>
    </r>
    <r>
      <rPr>
        <sz val="8"/>
        <rFont val="Meiryo UI"/>
        <family val="3"/>
        <charset val="128"/>
      </rPr>
      <t>現場を視察すると、手順、規格などの安全ルールが遵守されるように、製造課長・主任・職長が技能員を監督していることが示される。</t>
    </r>
    <r>
      <rPr>
        <sz val="8"/>
        <rFont val="BridgestoneType"/>
        <family val="2"/>
      </rPr>
      <t xml:space="preserve"> </t>
    </r>
  </si>
  <si>
    <r>
      <t xml:space="preserve">Does line management actively provide feedback to teammates and promote safety while touring their department/area? 
</t>
    </r>
    <r>
      <rPr>
        <sz val="8"/>
        <rFont val="Meiryo UI"/>
        <family val="3"/>
        <charset val="128"/>
      </rPr>
      <t>ライン管理者（課長・主任・職長）は、巡回時、積極的に技能員へフィードバックを行い、安全を推進しているか？</t>
    </r>
    <phoneticPr fontId="5"/>
  </si>
  <si>
    <r>
      <t xml:space="preserve">Managers
</t>
    </r>
    <r>
      <rPr>
        <sz val="8"/>
        <rFont val="Meiryo UI"/>
        <family val="3"/>
        <charset val="128"/>
      </rPr>
      <t>管理者</t>
    </r>
  </si>
  <si>
    <r>
      <t>Sample &gt;3 work areas and observe the extend to which the supervisor is actively supervising/coaching
3</t>
    </r>
    <r>
      <rPr>
        <sz val="8"/>
        <rFont val="Meiryo UI"/>
        <family val="3"/>
        <charset val="128"/>
      </rPr>
      <t>か所以上の作業地区を任意選択し、監督者（主任・職長）が積極的に監督および指示を実施している範囲を観察する。</t>
    </r>
  </si>
  <si>
    <r>
      <t xml:space="preserve">Review any documented systems used by leadership that demonstrates that safety-focused safety tours, observations, coaching, etc. occur at regular/frequent intervals. The plan, progress, and records of these activities are confirmed.
</t>
    </r>
    <r>
      <rPr>
        <sz val="8"/>
        <rFont val="Meiryo UI"/>
        <family val="3"/>
        <charset val="128"/>
      </rPr>
      <t>管理者による安全巡回、現場確認、コーチングなどが定期</t>
    </r>
    <r>
      <rPr>
        <sz val="8"/>
        <rFont val="BridgestoneType"/>
        <family val="2"/>
      </rPr>
      <t>/</t>
    </r>
    <r>
      <rPr>
        <sz val="8"/>
        <rFont val="Meiryo UI"/>
        <family val="3"/>
        <charset val="128"/>
      </rPr>
      <t>不定期で行われていることを示す、文書化されたシステムが整備されているか確認する。またこれらの計画・進捗および記録について確認する。</t>
    </r>
    <phoneticPr fontId="5"/>
  </si>
  <si>
    <r>
      <t xml:space="preserve">Line-management conducts floor observations(e.g. site tours) and provides feedback to teammates to ensure adherence to safety rules, such as procedures, standards, etc. 
</t>
    </r>
    <r>
      <rPr>
        <sz val="8"/>
        <rFont val="Meiryo UI"/>
        <family val="3"/>
        <charset val="128"/>
      </rPr>
      <t>手順、規格などの安全ルールが遵守されるように、製造課長・主任・職長は巡回等の現場確認を行い、技能員へフィードバックを行っている。</t>
    </r>
    <r>
      <rPr>
        <sz val="8"/>
        <rFont val="BridgestoneType"/>
        <family val="2"/>
      </rPr>
      <t xml:space="preserve"> </t>
    </r>
    <phoneticPr fontId="5"/>
  </si>
  <si>
    <r>
      <t xml:space="preserve">Interview statements from teammates and line-managers indicate that they accept own responsibilities when it comes to safety management and the importance of their contributions.
</t>
    </r>
    <r>
      <rPr>
        <sz val="8"/>
        <rFont val="Meiryo UI"/>
        <family val="3"/>
        <charset val="128"/>
      </rPr>
      <t>技能員と製造課長の面談調査では、安全管理についてそれぞれが責任を有することを受け入れていることが示される。</t>
    </r>
    <phoneticPr fontId="5"/>
  </si>
  <si>
    <r>
      <t xml:space="preserve">Do teammates know what their responsibilities are when it comes to Safety?
</t>
    </r>
    <r>
      <rPr>
        <sz val="8"/>
        <rFont val="Meiryo UI"/>
        <family val="3"/>
        <charset val="128"/>
      </rPr>
      <t>技能員は、安全に関する自身の責任を理解しているか？</t>
    </r>
  </si>
  <si>
    <r>
      <t xml:space="preserve">To what extend are you truly responsible for safety? And what does that mean to you? 
</t>
    </r>
    <r>
      <rPr>
        <sz val="8"/>
        <color theme="1"/>
        <rFont val="Meiryo UI"/>
        <family val="3"/>
        <charset val="128"/>
      </rPr>
      <t>実際にあなたが負っている安全に関する責任は何ですか？あなたにとってそれは、何を意味しますか？</t>
    </r>
    <rPh sb="86" eb="88">
      <t>ジッサイ</t>
    </rPh>
    <rPh sb="93" eb="94">
      <t>オ</t>
    </rPh>
    <rPh sb="98" eb="100">
      <t>アンゼン</t>
    </rPh>
    <rPh sb="101" eb="102">
      <t>カン</t>
    </rPh>
    <rPh sb="104" eb="106">
      <t>セキニン</t>
    </rPh>
    <rPh sb="107" eb="108">
      <t>ナニ</t>
    </rPh>
    <rPh sb="123" eb="124">
      <t>ナニ</t>
    </rPh>
    <rPh sb="125" eb="127">
      <t>イミ</t>
    </rPh>
    <phoneticPr fontId="3"/>
  </si>
  <si>
    <r>
      <t xml:space="preserve">A sample of 5 all stated that they acknowledge and accept their own responsibilities when it comes to safety management, and can explain what this means.
</t>
    </r>
    <r>
      <rPr>
        <sz val="8"/>
        <rFont val="Meiryo UI"/>
        <family val="3"/>
        <charset val="128"/>
      </rPr>
      <t>任意選択した</t>
    </r>
    <r>
      <rPr>
        <sz val="8"/>
        <rFont val="BridgestoneType"/>
        <family val="2"/>
      </rPr>
      <t>5</t>
    </r>
    <r>
      <rPr>
        <sz val="8"/>
        <rFont val="Meiryo UI"/>
        <family val="3"/>
        <charset val="128"/>
      </rPr>
      <t>名の技能員の全員が、安全管理に関する義務があることを認識していることを示し、これを受け入れると述べた。</t>
    </r>
    <rPh sb="196" eb="197">
      <t>シメ</t>
    </rPh>
    <phoneticPr fontId="5"/>
  </si>
  <si>
    <r>
      <t xml:space="preserve">Leadership understand the importance of teammate involvement in safety management and can demonstrate clear actions regularly incorporated to help the site realize  the positive results of those actions.
</t>
    </r>
    <r>
      <rPr>
        <sz val="8"/>
        <rFont val="Meiryo UI"/>
        <family val="3"/>
        <charset val="128"/>
      </rPr>
      <t>管理者は安全管理に従業員が参加することの重要性を理解し、活動結果を含めて、従業員の参加を実現するための明確な活動内容を示すことができる。</t>
    </r>
    <rPh sb="213" eb="215">
      <t>ボウサイ</t>
    </rPh>
    <phoneticPr fontId="5"/>
  </si>
  <si>
    <r>
      <t xml:space="preserve">Does leadership know how important teammate involvement in safety is, and involve teammates in safety activities?
</t>
    </r>
    <r>
      <rPr>
        <sz val="8"/>
        <rFont val="Meiryo UI"/>
        <family val="3"/>
        <charset val="128"/>
      </rPr>
      <t>管理者は、安全活動に従業員を参加させることの重要性を理解し、安全活動に参加させているか？</t>
    </r>
    <rPh sb="114" eb="117">
      <t>カンリシャ</t>
    </rPh>
    <rPh sb="119" eb="123">
      <t>アンゼンカツドウ</t>
    </rPh>
    <rPh sb="124" eb="127">
      <t>ジュウギョウイン</t>
    </rPh>
    <rPh sb="128" eb="130">
      <t>サンカ</t>
    </rPh>
    <rPh sb="136" eb="139">
      <t>ジュウヨウセイ</t>
    </rPh>
    <rPh sb="140" eb="142">
      <t>リカイ</t>
    </rPh>
    <rPh sb="144" eb="148">
      <t>アンゼンカツドウ</t>
    </rPh>
    <rPh sb="149" eb="151">
      <t>サンカ</t>
    </rPh>
    <phoneticPr fontId="5"/>
  </si>
  <si>
    <r>
      <t xml:space="preserve">What are your expectations of teammates when it comes to the teammates' involvement in H&amp;S management? 
</t>
    </r>
    <r>
      <rPr>
        <sz val="8"/>
        <rFont val="Meiryo UI"/>
        <family val="3"/>
        <charset val="128"/>
      </rPr>
      <t>あなたは、従業員に対し、安全衛生に関し、どのような期待を持っていますか？</t>
    </r>
    <phoneticPr fontId="5"/>
  </si>
  <si>
    <r>
      <t xml:space="preserve">A sample of 2 managers could both explain why teammate involvement in safety management is important and can provide examples of actions taken (e.g., assigned safety-related tasks/activities, participation in safety committee, etc.) to promote this and the results of those actions.
</t>
    </r>
    <r>
      <rPr>
        <sz val="8"/>
        <rFont val="Meiryo UI"/>
        <family val="3"/>
        <charset val="128"/>
      </rPr>
      <t>任意選択した</t>
    </r>
    <r>
      <rPr>
        <sz val="8"/>
        <rFont val="BridgestoneType"/>
        <family val="2"/>
      </rPr>
      <t>2</t>
    </r>
    <r>
      <rPr>
        <sz val="8"/>
        <rFont val="Meiryo UI"/>
        <family val="3"/>
        <charset val="128"/>
      </rPr>
      <t>人の管理者が、安全管理への従業員の参加対応が重要である理由を説明し、その促進活動の例（例：安全活動への参加促進、業務指示、労働安全衛生委員会への出席等）および結果を示すことができる。</t>
    </r>
    <rPh sb="333" eb="334">
      <t>レイ</t>
    </rPh>
    <rPh sb="335" eb="339">
      <t>アンゼンカツドウ</t>
    </rPh>
    <rPh sb="341" eb="343">
      <t>サンカ</t>
    </rPh>
    <rPh sb="343" eb="345">
      <t>ソクシン</t>
    </rPh>
    <rPh sb="346" eb="350">
      <t>ギョウムシジ</t>
    </rPh>
    <rPh sb="351" eb="360">
      <t>ロウドウアンゼンエイセイイインカイ</t>
    </rPh>
    <rPh sb="362" eb="364">
      <t>シュッセキ</t>
    </rPh>
    <rPh sb="364" eb="365">
      <t>トウ</t>
    </rPh>
    <phoneticPr fontId="5"/>
  </si>
  <si>
    <r>
      <t xml:space="preserve">The H&amp;S team, teammates and leadership meet at planned intervals to provide inputs to improve safety on site. 
</t>
    </r>
    <r>
      <rPr>
        <sz val="8"/>
        <rFont val="Meiryo UI"/>
        <family val="3"/>
        <charset val="128"/>
      </rPr>
      <t>安全担当課、技能員、管理者は、現場の安全を改善する目的で、計画された間隔で会議を開催して意見を出している。</t>
    </r>
    <r>
      <rPr>
        <sz val="8"/>
        <rFont val="BridgestoneType"/>
        <family val="2"/>
      </rPr>
      <t xml:space="preserve"> </t>
    </r>
  </si>
  <si>
    <r>
      <t xml:space="preserve">Is there a H&amp;S meeting with representation from teammates, leadership and H&amp;S, and leadership give directions to solve issues?
</t>
    </r>
    <r>
      <rPr>
        <sz val="8"/>
        <rFont val="Meiryo UI"/>
        <family val="3"/>
        <charset val="128"/>
      </rPr>
      <t>技能員、管理者、安全衛生部署からの代表者で構成される安全衛生会議では、管理者、工場長による課題解決のための指示があるか？</t>
    </r>
  </si>
  <si>
    <r>
      <t xml:space="preserve">Managers
</t>
    </r>
    <r>
      <rPr>
        <sz val="8"/>
        <rFont val="Meiryo UI"/>
        <family val="3"/>
        <charset val="128"/>
      </rPr>
      <t>管理者</t>
    </r>
    <rPh sb="9" eb="12">
      <t>カンリシャ</t>
    </rPh>
    <phoneticPr fontId="3"/>
  </si>
  <si>
    <r>
      <t xml:space="preserve">Request attendance at such a meeting and observe what is being discussed. (If a validation assessment, and not able to attend such a meeting, ask for meeting minutes, attendance sheets, etc. that will support the judgement criteria.)
</t>
    </r>
    <r>
      <rPr>
        <sz val="8"/>
        <color theme="1"/>
        <rFont val="Meiryo UI"/>
        <family val="3"/>
        <charset val="128"/>
      </rPr>
      <t>そのような会議への出席許可を要請し、議論されている内容を観察する。</t>
    </r>
    <r>
      <rPr>
        <sz val="8"/>
        <color theme="1"/>
        <rFont val="BridgestoneType"/>
        <family val="2"/>
      </rPr>
      <t xml:space="preserve"> </t>
    </r>
    <r>
      <rPr>
        <sz val="8"/>
        <color theme="1"/>
        <rFont val="Meiryo UI"/>
        <family val="3"/>
        <charset val="128"/>
      </rPr>
      <t>参加が難しい場合はそれら会議の議事録や出席表を確認し、判断の根拠とする。</t>
    </r>
    <rPh sb="268" eb="270">
      <t>サンカ</t>
    </rPh>
    <rPh sb="271" eb="272">
      <t>ムズカ</t>
    </rPh>
    <rPh sb="274" eb="276">
      <t>バアイ</t>
    </rPh>
    <rPh sb="280" eb="282">
      <t>カイギ</t>
    </rPh>
    <rPh sb="283" eb="286">
      <t>ギジロク</t>
    </rPh>
    <rPh sb="287" eb="290">
      <t>シュッセキヒョウ</t>
    </rPh>
    <rPh sb="291" eb="293">
      <t>カクニン</t>
    </rPh>
    <rPh sb="295" eb="297">
      <t>ハンダン</t>
    </rPh>
    <rPh sb="298" eb="300">
      <t>コンキョ</t>
    </rPh>
    <phoneticPr fontId="3"/>
  </si>
  <si>
    <r>
      <t xml:space="preserve">During the attended meeting, the H&amp;S team discussed the improvement of safety on site, and the meeting was well attended (&gt;75% of members at every meeting). 
</t>
    </r>
    <r>
      <rPr>
        <sz val="8"/>
        <rFont val="Meiryo UI"/>
        <family val="3"/>
        <charset val="128"/>
      </rPr>
      <t>出席した会議では、安全担当課が現場の安全性の向上について議論し、多数の参加者がいた（すべての会議で全メンバーの</t>
    </r>
    <r>
      <rPr>
        <sz val="8"/>
        <rFont val="BridgestoneType"/>
        <family val="2"/>
      </rPr>
      <t>75%</t>
    </r>
    <r>
      <rPr>
        <sz val="8"/>
        <rFont val="Meiryo UI"/>
        <family val="3"/>
        <charset val="128"/>
      </rPr>
      <t>を超えるメンバーが参加）。</t>
    </r>
    <r>
      <rPr>
        <sz val="8"/>
        <rFont val="BridgestoneType"/>
        <family val="2"/>
      </rPr>
      <t xml:space="preserve"> </t>
    </r>
    <phoneticPr fontId="3"/>
  </si>
  <si>
    <r>
      <t xml:space="preserve">Leadership often emphasizes the importance of the Safety Rules and breaking the rules results in repercussions/consequences.
</t>
    </r>
    <r>
      <rPr>
        <sz val="8"/>
        <rFont val="Meiryo UI"/>
        <family val="3"/>
        <charset val="128"/>
      </rPr>
      <t>管理者は安全ルールの重要性を適時強調しており、規則違反に対しては対応や罰則が発生する。</t>
    </r>
  </si>
  <si>
    <r>
      <t xml:space="preserve">Are there repercussions/consequences for not following the Safety Rules and procedures?
</t>
    </r>
    <r>
      <rPr>
        <sz val="8"/>
        <rFont val="Meiryo UI"/>
        <family val="3"/>
        <charset val="128"/>
      </rPr>
      <t>安全ルール違反時の影響</t>
    </r>
    <r>
      <rPr>
        <sz val="8"/>
        <rFont val="BridgestoneType"/>
        <family val="2"/>
      </rPr>
      <t>/</t>
    </r>
    <r>
      <rPr>
        <sz val="8"/>
        <rFont val="Meiryo UI"/>
        <family val="3"/>
        <charset val="128"/>
      </rPr>
      <t>結果（罰則・対応手順）はあるか？</t>
    </r>
    <rPh sb="88" eb="90">
      <t>アンゼン</t>
    </rPh>
    <rPh sb="93" eb="95">
      <t>イハン</t>
    </rPh>
    <rPh sb="95" eb="96">
      <t>ジ</t>
    </rPh>
    <rPh sb="97" eb="99">
      <t>エイキョウ</t>
    </rPh>
    <rPh sb="100" eb="102">
      <t>ケッカ</t>
    </rPh>
    <rPh sb="103" eb="105">
      <t>バッソク</t>
    </rPh>
    <rPh sb="106" eb="110">
      <t>タイオウテジュン</t>
    </rPh>
    <phoneticPr fontId="3"/>
  </si>
  <si>
    <r>
      <t xml:space="preserve">Are there repercussions/consequences for teammates who break the safety rules and procedures?
</t>
    </r>
    <r>
      <rPr>
        <sz val="8"/>
        <color theme="1"/>
        <rFont val="Meiryo UI"/>
        <family val="3"/>
        <charset val="128"/>
      </rPr>
      <t>（安全）ルール違反をした従業員に対し、影響</t>
    </r>
    <r>
      <rPr>
        <sz val="8"/>
        <color theme="1"/>
        <rFont val="BridgestoneType"/>
        <family val="2"/>
      </rPr>
      <t>/</t>
    </r>
    <r>
      <rPr>
        <sz val="8"/>
        <color theme="1"/>
        <rFont val="Meiryo UI"/>
        <family val="3"/>
        <charset val="128"/>
      </rPr>
      <t>結果（罰則）はありますか？</t>
    </r>
  </si>
  <si>
    <r>
      <t>Review disciplinary procedure &amp; document</t>
    </r>
    <r>
      <rPr>
        <strike/>
        <sz val="8"/>
        <rFont val="BridgestoneType"/>
        <family val="2"/>
      </rPr>
      <t>e</t>
    </r>
    <r>
      <rPr>
        <sz val="8"/>
        <rFont val="BridgestoneType"/>
        <family val="2"/>
      </rPr>
      <t xml:space="preserve">d examples of carrying out disciplinary action.
</t>
    </r>
    <r>
      <rPr>
        <sz val="8"/>
        <rFont val="Meiryo UI"/>
        <family val="3"/>
        <charset val="128"/>
      </rPr>
      <t>罰則手順書および罰則事例を検証する。</t>
    </r>
  </si>
  <si>
    <r>
      <t xml:space="preserve">A sample of 3 managers all confirm that there are repercussions/consequences for teammates that do not follow the Safety Rules and Procedures. 
</t>
    </r>
    <r>
      <rPr>
        <sz val="8"/>
        <rFont val="Meiryo UI"/>
        <family val="3"/>
        <charset val="128"/>
      </rPr>
      <t>任意選択した</t>
    </r>
    <r>
      <rPr>
        <sz val="8"/>
        <rFont val="BridgestoneType"/>
        <family val="2"/>
      </rPr>
      <t>3</t>
    </r>
    <r>
      <rPr>
        <sz val="8"/>
        <rFont val="Meiryo UI"/>
        <family val="3"/>
        <charset val="128"/>
      </rPr>
      <t>人の管理者が、安全規則や手順を違反した従業員には罰則が発生することを示した。</t>
    </r>
    <r>
      <rPr>
        <sz val="8"/>
        <rFont val="BridgestoneType"/>
        <family val="2"/>
      </rPr>
      <t xml:space="preserve"> </t>
    </r>
  </si>
  <si>
    <t>Proactive</t>
  </si>
  <si>
    <r>
      <t xml:space="preserve">Leadership keeps track of leading indicators to determine the results of investments made to improve health and safety at the facility 
</t>
    </r>
    <r>
      <rPr>
        <sz val="8"/>
        <rFont val="Meiryo UI"/>
        <family val="3"/>
        <charset val="128"/>
      </rPr>
      <t>管理者は施設における安全衛生の向上に関する投資結果を示す主要指標を追跡管理している。</t>
    </r>
    <r>
      <rPr>
        <sz val="8"/>
        <rFont val="BridgestoneType"/>
        <family val="2"/>
      </rPr>
      <t xml:space="preserve"> </t>
    </r>
  </si>
  <si>
    <r>
      <t xml:space="preserve">Does Leadership use "Leading indicators" in their safety result tracking?
</t>
    </r>
    <r>
      <rPr>
        <sz val="8"/>
        <rFont val="Meiryo UI"/>
        <family val="3"/>
        <charset val="128"/>
      </rPr>
      <t>安全関連の指標について、先行指標（プロセス</t>
    </r>
    <r>
      <rPr>
        <sz val="8"/>
        <rFont val="BridgestoneType"/>
        <family val="2"/>
      </rPr>
      <t>KPI</t>
    </r>
    <r>
      <rPr>
        <sz val="8"/>
        <rFont val="Meiryo UI"/>
        <family val="3"/>
        <charset val="128"/>
      </rPr>
      <t>）を使っているか？</t>
    </r>
    <phoneticPr fontId="5"/>
  </si>
  <si>
    <r>
      <t xml:space="preserve">Review site system for updating and communicated safety KPI's
</t>
    </r>
    <r>
      <rPr>
        <sz val="8"/>
        <rFont val="Meiryo UI"/>
        <family val="3"/>
        <charset val="128"/>
      </rPr>
      <t>安全関連の</t>
    </r>
    <r>
      <rPr>
        <sz val="8"/>
        <rFont val="BridgestoneType"/>
        <family val="2"/>
      </rPr>
      <t>KPI</t>
    </r>
    <r>
      <rPr>
        <sz val="8"/>
        <rFont val="Meiryo UI"/>
        <family val="3"/>
        <charset val="128"/>
      </rPr>
      <t>が更新されコミュニケーションされていることを現場の仕組みで検証する</t>
    </r>
  </si>
  <si>
    <r>
      <t xml:space="preserve">Review safety performance KPI's to see if these are leading or lagging.
Review Plant PDCA Board or other means of communicating safety results (KPI's) &amp; updated status.
</t>
    </r>
    <r>
      <rPr>
        <sz val="8"/>
        <rFont val="Meiryo UI"/>
        <family val="3"/>
        <charset val="128"/>
      </rPr>
      <t>安全関連の</t>
    </r>
    <r>
      <rPr>
        <sz val="8"/>
        <rFont val="BridgestoneType"/>
        <family val="2"/>
      </rPr>
      <t>KPI</t>
    </r>
    <r>
      <rPr>
        <sz val="8"/>
        <rFont val="Meiryo UI"/>
        <family val="3"/>
        <charset val="128"/>
      </rPr>
      <t>の項目が先行値か遅延値かを検証する。
工場の</t>
    </r>
    <r>
      <rPr>
        <sz val="8"/>
        <rFont val="BridgestoneType"/>
        <family val="2"/>
      </rPr>
      <t>PDCA</t>
    </r>
    <r>
      <rPr>
        <sz val="8"/>
        <rFont val="Meiryo UI"/>
        <family val="3"/>
        <charset val="128"/>
      </rPr>
      <t>ボードまたはその他の安全</t>
    </r>
    <r>
      <rPr>
        <sz val="8"/>
        <rFont val="BridgestoneType"/>
        <family val="2"/>
      </rPr>
      <t>KPI</t>
    </r>
    <r>
      <rPr>
        <sz val="8"/>
        <rFont val="Meiryo UI"/>
        <family val="3"/>
        <charset val="128"/>
      </rPr>
      <t>や改善履歴について確認する。</t>
    </r>
    <rPh sb="211" eb="212">
      <t>ホカ</t>
    </rPh>
    <rPh sb="213" eb="215">
      <t>アンゼン</t>
    </rPh>
    <rPh sb="219" eb="221">
      <t>カイゼン</t>
    </rPh>
    <rPh sb="221" eb="223">
      <t>リレキ</t>
    </rPh>
    <rPh sb="227" eb="229">
      <t>カクニン</t>
    </rPh>
    <phoneticPr fontId="5"/>
  </si>
  <si>
    <r>
      <t xml:space="preserve">Safety KPIs are tracked positively at plant, department and line level - using "Leading indicators"(e.g. Progress of RA, KPI for 3S activity, internal H&amp;S audits findings, etc.)
</t>
    </r>
    <r>
      <rPr>
        <sz val="8"/>
        <rFont val="Meiryo UI"/>
        <family val="3"/>
        <charset val="128"/>
      </rPr>
      <t>安全関連</t>
    </r>
    <r>
      <rPr>
        <sz val="8"/>
        <rFont val="BridgestoneType"/>
        <family val="2"/>
      </rPr>
      <t>KPI</t>
    </r>
    <r>
      <rPr>
        <sz val="8"/>
        <rFont val="Meiryo UI"/>
        <family val="3"/>
        <charset val="128"/>
      </rPr>
      <t>は「先行指標」（例：</t>
    </r>
    <r>
      <rPr>
        <sz val="8"/>
        <rFont val="BridgestoneType"/>
        <family val="2"/>
      </rPr>
      <t>RA</t>
    </r>
    <r>
      <rPr>
        <sz val="8"/>
        <rFont val="Meiryo UI"/>
        <family val="3"/>
        <charset val="128"/>
      </rPr>
      <t>進捗、3</t>
    </r>
    <r>
      <rPr>
        <sz val="8"/>
        <rFont val="BridgestoneType"/>
        <family val="2"/>
      </rPr>
      <t>S</t>
    </r>
    <r>
      <rPr>
        <sz val="8"/>
        <rFont val="Meiryo UI"/>
        <family val="3"/>
        <charset val="128"/>
      </rPr>
      <t>活動評価、内部監査の指摘事項等のプロセス</t>
    </r>
    <r>
      <rPr>
        <sz val="8"/>
        <rFont val="BridgestoneType"/>
        <family val="2"/>
      </rPr>
      <t>KPI</t>
    </r>
    <r>
      <rPr>
        <sz val="8"/>
        <rFont val="Meiryo UI"/>
        <family val="3"/>
        <charset val="128"/>
      </rPr>
      <t>）を使用して、工場、部門、ラインのレベルで積極的に追跡管理されている。</t>
    </r>
    <rPh sb="207" eb="211">
      <t>ナイブカンサ</t>
    </rPh>
    <rPh sb="212" eb="216">
      <t>シテキジコウ</t>
    </rPh>
    <phoneticPr fontId="5"/>
  </si>
  <si>
    <r>
      <t xml:space="preserve">Site leadership follow not only lagging indicator(e.g. # of injuries), but also leading indicators, and give directions to review and/or improve safety programs/systems/activities if necessary. 
</t>
    </r>
    <r>
      <rPr>
        <sz val="8"/>
        <rFont val="Meiryo UI"/>
        <family val="3"/>
        <charset val="128"/>
      </rPr>
      <t>工場長は、結果系</t>
    </r>
    <r>
      <rPr>
        <sz val="8"/>
        <rFont val="BridgestoneType"/>
        <family val="2"/>
      </rPr>
      <t>KPI</t>
    </r>
    <r>
      <rPr>
        <sz val="8"/>
        <rFont val="Meiryo UI"/>
        <family val="3"/>
        <charset val="128"/>
      </rPr>
      <t>（災害件数等）だけでなく、先行指標</t>
    </r>
    <r>
      <rPr>
        <sz val="8"/>
        <rFont val="BridgestoneType"/>
        <family val="2"/>
      </rPr>
      <t>(</t>
    </r>
    <r>
      <rPr>
        <sz val="8"/>
        <rFont val="Meiryo UI"/>
        <family val="3"/>
        <charset val="128"/>
      </rPr>
      <t>プロセス</t>
    </r>
    <r>
      <rPr>
        <sz val="8"/>
        <rFont val="BridgestoneType"/>
        <family val="2"/>
      </rPr>
      <t>KPI</t>
    </r>
    <r>
      <rPr>
        <sz val="8"/>
        <rFont val="Meiryo UI"/>
        <family val="3"/>
        <charset val="128"/>
      </rPr>
      <t>）をフォローし、必要に応じて施策の見直し・改善を指示している。</t>
    </r>
  </si>
  <si>
    <r>
      <t xml:space="preserve">There is a clear OH&amp;S program consisting of multiple improvement/enhancement projects and allocated budgets to address defined OH&amp;S priorities 
</t>
    </r>
    <r>
      <rPr>
        <sz val="8"/>
        <rFont val="Meiryo UI"/>
        <family val="3"/>
        <charset val="128"/>
      </rPr>
      <t>明確な労働安全衛生プログラム（実施事項）があり、労働安全衛生について定義された優先事項について複数のプロジェクトがあり、予算が計上されている。</t>
    </r>
    <r>
      <rPr>
        <sz val="8"/>
        <rFont val="BridgestoneType"/>
        <family val="2"/>
      </rPr>
      <t xml:space="preserve"> </t>
    </r>
    <phoneticPr fontId="5"/>
  </si>
  <si>
    <r>
      <t xml:space="preserve">Are there ongoing safety projects addressing safety issues?
</t>
    </r>
    <r>
      <rPr>
        <sz val="8"/>
        <rFont val="Meiryo UI"/>
        <family val="3"/>
        <charset val="128"/>
      </rPr>
      <t>安全の問題に対する、進行中の安全プロジェクト（安全に関する取り組み）があるか？</t>
    </r>
  </si>
  <si>
    <r>
      <t xml:space="preserve">What are your top-3 risks and how are these being mitigated? 
</t>
    </r>
    <r>
      <rPr>
        <sz val="8"/>
        <color theme="1"/>
        <rFont val="Meiryo UI"/>
        <family val="3"/>
        <charset val="128"/>
      </rPr>
      <t>あなたにとって、トップ</t>
    </r>
    <r>
      <rPr>
        <sz val="8"/>
        <color theme="1"/>
        <rFont val="BridgestoneType"/>
        <family val="2"/>
      </rPr>
      <t>3</t>
    </r>
    <r>
      <rPr>
        <sz val="8"/>
        <color theme="1"/>
        <rFont val="Meiryo UI"/>
        <family val="3"/>
        <charset val="128"/>
      </rPr>
      <t>のリスクは何ですか？それらはどのように低減されていますか？</t>
    </r>
    <rPh sb="79" eb="80">
      <t>ナン</t>
    </rPh>
    <rPh sb="93" eb="95">
      <t>テイゲン</t>
    </rPh>
    <phoneticPr fontId="3"/>
  </si>
  <si>
    <r>
      <t>The H&amp;S manager has identified the top 3 risks on site based on data and feedback</t>
    </r>
    <r>
      <rPr>
        <strike/>
        <sz val="8"/>
        <rFont val="BridgestoneType"/>
        <family val="2"/>
      </rPr>
      <t>s</t>
    </r>
    <r>
      <rPr>
        <sz val="8"/>
        <rFont val="BridgestoneType"/>
        <family val="2"/>
      </rPr>
      <t xml:space="preserve"> from teammates, and can describe the measures or activity for improvement. 
</t>
    </r>
    <r>
      <rPr>
        <sz val="8"/>
        <rFont val="Meiryo UI"/>
        <family val="3"/>
        <charset val="128"/>
      </rPr>
      <t>安全担当課長は、現場からの意見を踏まえた上で自職場の安全上の課題の優先度を認識しており、その対応方法や改善活動、計画とその進捗について説明できる。</t>
    </r>
    <rPh sb="192" eb="195">
      <t>ユウセンド</t>
    </rPh>
    <rPh sb="215" eb="217">
      <t>ケイカク</t>
    </rPh>
    <rPh sb="220" eb="222">
      <t>シンチョク</t>
    </rPh>
    <phoneticPr fontId="5"/>
  </si>
  <si>
    <r>
      <t xml:space="preserve">Managers and/or the safety department are conduct pre- and post- assessments to determine the effectiveness of OH&amp;S initiatives 
</t>
    </r>
    <r>
      <rPr>
        <sz val="8"/>
        <rFont val="Meiryo UI"/>
        <family val="3"/>
        <charset val="128"/>
      </rPr>
      <t>労働安全衛生活動の有効性を確認するため、製造課長かつ</t>
    </r>
    <r>
      <rPr>
        <sz val="8"/>
        <rFont val="BridgestoneType"/>
        <family val="2"/>
      </rPr>
      <t>/</t>
    </r>
    <r>
      <rPr>
        <sz val="8"/>
        <rFont val="Meiryo UI"/>
        <family val="3"/>
        <charset val="128"/>
      </rPr>
      <t>または安全担当課は安全衛生施策の開始前</t>
    </r>
    <r>
      <rPr>
        <sz val="8"/>
        <rFont val="BridgestoneType"/>
        <family val="2"/>
      </rPr>
      <t>(</t>
    </r>
    <r>
      <rPr>
        <sz val="8"/>
        <rFont val="Meiryo UI"/>
        <family val="3"/>
        <charset val="128"/>
      </rPr>
      <t>導入前</t>
    </r>
    <r>
      <rPr>
        <sz val="8"/>
        <rFont val="BridgestoneType"/>
        <family val="2"/>
      </rPr>
      <t>)</t>
    </r>
    <r>
      <rPr>
        <sz val="8"/>
        <rFont val="Meiryo UI"/>
        <family val="3"/>
        <charset val="128"/>
      </rPr>
      <t>と後に有効性の評価を行っている。</t>
    </r>
  </si>
  <si>
    <r>
      <t xml:space="preserve">Are pre and post assessments used to determine the effectiveness of OH&amp;S initiatives?
</t>
    </r>
    <r>
      <rPr>
        <sz val="8"/>
        <rFont val="Meiryo UI"/>
        <family val="3"/>
        <charset val="128"/>
      </rPr>
      <t>安全衛生施策の有効性を確認するため、施策の導入前と後に有効性の評価を行っているか？</t>
    </r>
  </si>
  <si>
    <r>
      <t>Sample 3 H&amp;S projects and review the pre- and post assessment results 
3</t>
    </r>
    <r>
      <rPr>
        <sz val="8"/>
        <color theme="1"/>
        <rFont val="Meiryo UI"/>
        <family val="3"/>
        <charset val="128"/>
      </rPr>
      <t>件以上の安全衛生プロジェクトを任意選択し、事前評価と事後評価を検証する。</t>
    </r>
    <r>
      <rPr>
        <sz val="8"/>
        <color theme="1"/>
        <rFont val="BridgestoneType"/>
        <family val="2"/>
      </rPr>
      <t xml:space="preserve"> </t>
    </r>
  </si>
  <si>
    <r>
      <t xml:space="preserve">A sample of 3 OH&amp;S projects all show that pre-assessments and post-assessments took place to monitor the effectiveness of new OH&amp;S incentives.
</t>
    </r>
    <r>
      <rPr>
        <sz val="8"/>
        <rFont val="Meiryo UI"/>
        <family val="3"/>
        <charset val="128"/>
      </rPr>
      <t>任意選択した</t>
    </r>
    <r>
      <rPr>
        <sz val="8"/>
        <rFont val="BridgestoneType"/>
        <family val="2"/>
      </rPr>
      <t>3</t>
    </r>
    <r>
      <rPr>
        <sz val="8"/>
        <rFont val="Meiryo UI"/>
        <family val="3"/>
        <charset val="128"/>
      </rPr>
      <t>件の安全衛生プロジェクトで、事前評価と事後評価が実施され、労働安全衛生インセンティブの有効性が確認できる。</t>
    </r>
    <phoneticPr fontId="3"/>
  </si>
  <si>
    <r>
      <t xml:space="preserve">Hazard reporting records indicate that teammates are actively involved in reporting and addressing hazards and risks in their daily jobs 
</t>
    </r>
    <r>
      <rPr>
        <sz val="8"/>
        <rFont val="Meiryo UI"/>
        <family val="3"/>
        <charset val="128"/>
      </rPr>
      <t>危険状況報告記録では、日常業務における危険状況やリスクについて、技能員が積極的に報告および対応していることが示される。</t>
    </r>
    <r>
      <rPr>
        <sz val="8"/>
        <rFont val="BridgestoneType"/>
        <family val="2"/>
      </rPr>
      <t xml:space="preserve"> </t>
    </r>
  </si>
  <si>
    <r>
      <t xml:space="preserve">Do teammates report hazards (e.g., near misses, hidden dangers) regularly?
</t>
    </r>
    <r>
      <rPr>
        <sz val="8"/>
        <rFont val="Meiryo UI"/>
        <family val="3"/>
        <charset val="128"/>
      </rPr>
      <t>技能員は、定期的に危険源</t>
    </r>
    <r>
      <rPr>
        <sz val="8"/>
        <rFont val="BridgestoneType"/>
        <family val="2"/>
      </rPr>
      <t>(</t>
    </r>
    <r>
      <rPr>
        <sz val="8"/>
        <rFont val="Meiryo UI"/>
        <family val="3"/>
        <charset val="128"/>
      </rPr>
      <t>例</t>
    </r>
    <r>
      <rPr>
        <sz val="8"/>
        <rFont val="BridgestoneType"/>
        <family val="2"/>
      </rPr>
      <t>:</t>
    </r>
    <r>
      <rPr>
        <sz val="8"/>
        <rFont val="Meiryo UI"/>
        <family val="3"/>
        <charset val="128"/>
      </rPr>
      <t>ヒヤリ、不具合、潜在的危険源）を報告しているか？</t>
    </r>
    <rPh sb="98" eb="104">
      <t>センザイテキキケンゲン</t>
    </rPh>
    <phoneticPr fontId="5"/>
  </si>
  <si>
    <r>
      <t xml:space="preserve">What was the last hazard (e.g., hidden danger/near miss) reported from within your department and who reported it?
</t>
    </r>
    <r>
      <rPr>
        <sz val="8"/>
        <rFont val="Meiryo UI"/>
        <family val="3"/>
        <charset val="128"/>
      </rPr>
      <t>自部署において、直近で報告された危険源（潜在的危険源、ヒヤリ等）は、何ですか？誰がそれを報告しましたか？</t>
    </r>
    <rPh sb="135" eb="141">
      <t>センザイテキキケンゲン</t>
    </rPh>
    <rPh sb="145" eb="146">
      <t>トウ</t>
    </rPh>
    <phoneticPr fontId="5"/>
  </si>
  <si>
    <r>
      <t xml:space="preserve">Review how many hazards (e.g., hidden dangers, near misses) have been reported over a given time period.
</t>
    </r>
    <r>
      <rPr>
        <sz val="8"/>
        <rFont val="Meiryo UI"/>
        <family val="3"/>
        <charset val="128"/>
      </rPr>
      <t>ある一定期間に報告された危険状況件数を検証する。</t>
    </r>
    <r>
      <rPr>
        <sz val="8"/>
        <rFont val="BridgestoneType"/>
        <family val="2"/>
      </rPr>
      <t xml:space="preserve"> </t>
    </r>
  </si>
  <si>
    <r>
      <t xml:space="preserve">A review of the hazard reporting records for the last month show that at least 50% of hazards reported were from teammates on the factory floor. 
</t>
    </r>
    <r>
      <rPr>
        <sz val="8"/>
        <rFont val="Meiryo UI"/>
        <family val="3"/>
        <charset val="128"/>
      </rPr>
      <t>前月の危険状況報告記録を検証すると、報告された危険状況の</t>
    </r>
    <r>
      <rPr>
        <sz val="8"/>
        <rFont val="BridgestoneType"/>
        <family val="2"/>
      </rPr>
      <t>50%</t>
    </r>
    <r>
      <rPr>
        <sz val="8"/>
        <rFont val="Meiryo UI"/>
        <family val="3"/>
        <charset val="128"/>
      </rPr>
      <t>以上は技能員によるものであった。</t>
    </r>
    <r>
      <rPr>
        <sz val="8"/>
        <rFont val="BridgestoneType"/>
        <family val="2"/>
      </rPr>
      <t xml:space="preserve"> </t>
    </r>
  </si>
  <si>
    <r>
      <t xml:space="preserve">Good safety behaviors of teammates are rewarded and recognized by managements.
</t>
    </r>
    <r>
      <rPr>
        <sz val="8"/>
        <rFont val="Meiryo UI"/>
        <family val="3"/>
        <charset val="128"/>
      </rPr>
      <t>技能員の優れた安全行動が管理者によって認知され、表彰されている</t>
    </r>
  </si>
  <si>
    <r>
      <t xml:space="preserve">Support
</t>
    </r>
    <r>
      <rPr>
        <sz val="8"/>
        <rFont val="Meiryo UI"/>
        <family val="3"/>
        <charset val="128"/>
      </rPr>
      <t>支援</t>
    </r>
    <rPh sb="8" eb="10">
      <t>シエン</t>
    </rPh>
    <phoneticPr fontId="3"/>
  </si>
  <si>
    <r>
      <t xml:space="preserve">Are good safety behaviors of teammates rewarded and recognized by managements?
</t>
    </r>
    <r>
      <rPr>
        <sz val="8"/>
        <rFont val="Meiryo UI"/>
        <family val="3"/>
        <charset val="128"/>
      </rPr>
      <t>技能員の優れた安全行動が管理者によって認知され、表彰されているか</t>
    </r>
    <r>
      <rPr>
        <sz val="8"/>
        <rFont val="BridgestoneType"/>
        <family val="2"/>
      </rPr>
      <t>?</t>
    </r>
  </si>
  <si>
    <r>
      <t xml:space="preserve">Management
</t>
    </r>
    <r>
      <rPr>
        <sz val="8"/>
        <rFont val="Meiryo UI"/>
        <family val="3"/>
        <charset val="128"/>
      </rPr>
      <t>管理者</t>
    </r>
    <r>
      <rPr>
        <sz val="8"/>
        <rFont val="BridgestoneType"/>
        <family val="2"/>
      </rPr>
      <t xml:space="preserve"> </t>
    </r>
    <rPh sb="11" eb="14">
      <t>カンリシャ</t>
    </rPh>
    <phoneticPr fontId="3"/>
  </si>
  <si>
    <r>
      <rPr>
        <sz val="8"/>
        <rFont val="Meiryo UI"/>
        <family val="3"/>
        <charset val="128"/>
      </rPr>
      <t>レ</t>
    </r>
  </si>
  <si>
    <r>
      <rPr>
        <sz val="8"/>
        <rFont val="Meiryo UI"/>
        <family val="3"/>
        <charset val="128"/>
      </rPr>
      <t>レ</t>
    </r>
    <phoneticPr fontId="3"/>
  </si>
  <si>
    <r>
      <t xml:space="preserve">How do you praise for safety behavior or performance?
</t>
    </r>
    <r>
      <rPr>
        <sz val="8"/>
        <rFont val="Meiryo UI"/>
        <family val="3"/>
        <charset val="128"/>
      </rPr>
      <t>どのように優れた安全行動や成績を褒める</t>
    </r>
    <r>
      <rPr>
        <sz val="8"/>
        <rFont val="BridgestoneType"/>
        <family val="2"/>
      </rPr>
      <t>/</t>
    </r>
    <r>
      <rPr>
        <sz val="8"/>
        <rFont val="Meiryo UI"/>
        <family val="3"/>
        <charset val="128"/>
      </rPr>
      <t>称賛していますか？</t>
    </r>
  </si>
  <si>
    <r>
      <t xml:space="preserve">In a sample of 3 managers, all 3 can explain when rewards are provided for good safety behavior/performance, and give the examples. 
</t>
    </r>
    <r>
      <rPr>
        <sz val="8"/>
        <rFont val="Meiryo UI"/>
        <family val="3"/>
        <charset val="128"/>
      </rPr>
      <t>任意選択した</t>
    </r>
    <r>
      <rPr>
        <sz val="8"/>
        <rFont val="BridgestoneType"/>
        <family val="2"/>
      </rPr>
      <t>3</t>
    </r>
    <r>
      <rPr>
        <sz val="8"/>
        <rFont val="Meiryo UI"/>
        <family val="3"/>
        <charset val="128"/>
      </rPr>
      <t>人の管理者の全員が、優れた安全活動</t>
    </r>
    <r>
      <rPr>
        <sz val="8"/>
        <rFont val="BridgestoneType"/>
        <family val="2"/>
      </rPr>
      <t>/</t>
    </r>
    <r>
      <rPr>
        <sz val="8"/>
        <rFont val="Meiryo UI"/>
        <family val="3"/>
        <charset val="128"/>
      </rPr>
      <t>成績を賞賛した事例を説明できる。</t>
    </r>
    <phoneticPr fontId="5"/>
  </si>
  <si>
    <t xml:space="preserve">Excellence </t>
  </si>
  <si>
    <r>
      <t xml:space="preserve">The safety team can demonstrate how industry(tire industry, rubber industry, manufacturing industry, etc.) *best-practice and scientifically proven best-practices are incorporated in their H&amp;S program
</t>
    </r>
    <r>
      <rPr>
        <sz val="8"/>
        <rFont val="Meiryo UI"/>
        <family val="3"/>
        <charset val="128"/>
      </rPr>
      <t>安全担当課は、業界</t>
    </r>
    <r>
      <rPr>
        <sz val="8"/>
        <rFont val="BridgestoneType"/>
        <family val="2"/>
      </rPr>
      <t>(</t>
    </r>
    <r>
      <rPr>
        <sz val="8"/>
        <rFont val="Meiryo UI"/>
        <family val="3"/>
        <charset val="128"/>
      </rPr>
      <t>タイヤ業界、ゴム業界、製造業界</t>
    </r>
    <r>
      <rPr>
        <sz val="8"/>
        <rFont val="BridgestoneType"/>
        <family val="2"/>
      </rPr>
      <t xml:space="preserve"> </t>
    </r>
    <r>
      <rPr>
        <sz val="8"/>
        <rFont val="Meiryo UI"/>
        <family val="3"/>
        <charset val="128"/>
      </rPr>
      <t>等）の</t>
    </r>
    <r>
      <rPr>
        <sz val="8"/>
        <rFont val="BridgestoneType"/>
        <family val="2"/>
      </rPr>
      <t>*</t>
    </r>
    <r>
      <rPr>
        <sz val="8"/>
        <rFont val="Meiryo UI"/>
        <family val="3"/>
        <charset val="128"/>
      </rPr>
      <t>ベストプラクティスおよび科学的に実証されたベストプラクティスが、安全衛生管理プログラム（実施事項）にどのように組み込まれているかを示すことができる。</t>
    </r>
    <r>
      <rPr>
        <sz val="8"/>
        <rFont val="BridgestoneType"/>
        <family val="2"/>
      </rPr>
      <t xml:space="preserve"> </t>
    </r>
  </si>
  <si>
    <r>
      <t xml:space="preserve">Have you gathered best practices on safety activity from GBS/SBU or external companies, and implement them in the plant?
</t>
    </r>
    <r>
      <rPr>
        <sz val="8"/>
        <rFont val="Meiryo UI"/>
        <family val="3"/>
        <charset val="128"/>
      </rPr>
      <t>社外または</t>
    </r>
    <r>
      <rPr>
        <sz val="8"/>
        <rFont val="BridgestoneType"/>
        <family val="2"/>
      </rPr>
      <t>GBS/SBU</t>
    </r>
    <r>
      <rPr>
        <sz val="8"/>
        <rFont val="Meiryo UI"/>
        <family val="3"/>
        <charset val="128"/>
      </rPr>
      <t>から展開された安全活動の好事例を自工場へ適用し、推進されているか？</t>
    </r>
  </si>
  <si>
    <r>
      <t xml:space="preserve">How do you source best-practices and use these to benefit your H&amp;S program? 
</t>
    </r>
    <r>
      <rPr>
        <sz val="8"/>
        <color theme="1"/>
        <rFont val="Meiryo UI"/>
        <family val="3"/>
        <charset val="128"/>
      </rPr>
      <t>あなたは、どうやってベストプラクティスを収集していますか？
また、それらを事業所の安全衛生プログラムにどのように生かしていますか？</t>
    </r>
  </si>
  <si>
    <r>
      <t xml:space="preserve">The H&amp;S manager can give examples of industry best practices, where they came from and how they have been, or are being implemented on site. 
</t>
    </r>
    <r>
      <rPr>
        <sz val="8"/>
        <rFont val="Meiryo UI"/>
        <family val="3"/>
        <charset val="128"/>
      </rPr>
      <t>安全担当課長は、業界のベストプラクティスの例、その出所、現場における導入方法を示すことができる。（今後実施予定のベストプラクティスを示すことも含める）</t>
    </r>
    <rPh sb="191" eb="193">
      <t>コンゴ</t>
    </rPh>
    <rPh sb="193" eb="195">
      <t>ジッシ</t>
    </rPh>
    <rPh sb="195" eb="197">
      <t>ヨテイ</t>
    </rPh>
    <rPh sb="208" eb="209">
      <t>シメ</t>
    </rPh>
    <rPh sb="213" eb="214">
      <t>フク</t>
    </rPh>
    <phoneticPr fontId="5"/>
  </si>
  <si>
    <r>
      <t xml:space="preserve">Management contributes to cross-plant and external H&amp;S meetings during which H&amp;S challenges and insights are shared 
</t>
    </r>
    <r>
      <rPr>
        <sz val="8"/>
        <rFont val="Meiryo UI"/>
        <family val="3"/>
        <charset val="128"/>
      </rPr>
      <t>工場間会議および外部関係者の安全衛生会議では管理部門が貢献し、安全衛生に関する課題や考え方を共有している。</t>
    </r>
    <r>
      <rPr>
        <sz val="8"/>
        <rFont val="BridgestoneType"/>
        <family val="2"/>
      </rPr>
      <t xml:space="preserve"> </t>
    </r>
    <phoneticPr fontId="3"/>
  </si>
  <si>
    <r>
      <t xml:space="preserve">Is there an external/cross-plant safety meeting? If so, does safety manager share H&amp;S issues or best practices? 
</t>
    </r>
    <r>
      <rPr>
        <sz val="8"/>
        <rFont val="Meiryo UI"/>
        <family val="3"/>
        <charset val="128"/>
      </rPr>
      <t>他工場、もしくは社外との安全会議があり、課題や好事例を共有しているか？</t>
    </r>
  </si>
  <si>
    <r>
      <t xml:space="preserve">Request to attend such a meeting and review what is being discussed 
</t>
    </r>
    <r>
      <rPr>
        <sz val="8"/>
        <rFont val="Meiryo UI"/>
        <family val="3"/>
        <charset val="128"/>
      </rPr>
      <t>会議への参加を依頼し（可能な場合）、議論の内容を確認する。</t>
    </r>
  </si>
  <si>
    <r>
      <t xml:space="preserve">Review Meeting attendance Records and Minutes of Meetings shared.
</t>
    </r>
    <r>
      <rPr>
        <sz val="8"/>
        <color theme="1"/>
        <rFont val="Meiryo UI"/>
        <family val="3"/>
        <charset val="128"/>
      </rPr>
      <t>会議出席記録、および議事録が共有されているかを検証する。</t>
    </r>
    <phoneticPr fontId="3"/>
  </si>
  <si>
    <r>
      <t xml:space="preserve">During the attended meeting, management contributed to discussions' in the cross-plant/external safety meeting. (E.g. Safety manager meeting in SBU, meeting in the local safety association, etc.)
</t>
    </r>
    <r>
      <rPr>
        <sz val="8"/>
        <rFont val="Meiryo UI"/>
        <family val="3"/>
        <charset val="128"/>
      </rPr>
      <t>出席した会議では、工場間会議および外部関係者の安全衛生会議</t>
    </r>
    <r>
      <rPr>
        <sz val="8"/>
        <rFont val="BridgestoneType"/>
        <family val="2"/>
      </rPr>
      <t>(</t>
    </r>
    <r>
      <rPr>
        <sz val="8"/>
        <rFont val="Meiryo UI"/>
        <family val="3"/>
        <charset val="128"/>
      </rPr>
      <t>例</t>
    </r>
    <r>
      <rPr>
        <sz val="8"/>
        <rFont val="BridgestoneType"/>
        <family val="2"/>
      </rPr>
      <t>:SBU</t>
    </r>
    <r>
      <rPr>
        <sz val="8"/>
        <rFont val="Meiryo UI"/>
        <family val="3"/>
        <charset val="128"/>
      </rPr>
      <t>内の安全課長会議、地域の安全協力会等</t>
    </r>
    <r>
      <rPr>
        <sz val="8"/>
        <rFont val="BridgestoneType"/>
        <family val="2"/>
      </rPr>
      <t>)</t>
    </r>
    <r>
      <rPr>
        <sz val="8"/>
        <rFont val="Meiryo UI"/>
        <family val="3"/>
        <charset val="128"/>
      </rPr>
      <t>で管理者が貢献していた（安全衛生の改善に向けた困りごと・問題・課題提起・ベストプラクティス共有）</t>
    </r>
    <phoneticPr fontId="5"/>
  </si>
  <si>
    <t>No</t>
  </si>
  <si>
    <t>No evidence</t>
  </si>
  <si>
    <r>
      <t xml:space="preserve">Site leadership has incorporated the OH&amp;S program in their overall strategy and can explain how the conflicting objectives are prevented in that strategy
</t>
    </r>
    <r>
      <rPr>
        <sz val="8"/>
        <rFont val="Meiryo UI"/>
        <family val="3"/>
        <charset val="128"/>
      </rPr>
      <t>工場長は、総合戦略に労働安全衛生プログラム（実施事項）を取り入れて、戦略について相反する目標が発生するのを防止する方法を説明できる。</t>
    </r>
    <r>
      <rPr>
        <sz val="8"/>
        <rFont val="BridgestoneType"/>
        <family val="2"/>
      </rPr>
      <t xml:space="preserve">  </t>
    </r>
  </si>
  <si>
    <r>
      <t xml:space="preserve">Is there a long term OH&amp;S strategy for the plant?
</t>
    </r>
    <r>
      <rPr>
        <sz val="8"/>
        <rFont val="Meiryo UI"/>
        <family val="3"/>
        <charset val="128"/>
      </rPr>
      <t>事業所の長期的な安全衛生計画はあるか？</t>
    </r>
    <rPh sb="50" eb="53">
      <t>ジギョウショ</t>
    </rPh>
    <rPh sb="54" eb="57">
      <t>チョウキテキ</t>
    </rPh>
    <rPh sb="58" eb="60">
      <t>アンゼン</t>
    </rPh>
    <rPh sb="60" eb="62">
      <t>エイセイ</t>
    </rPh>
    <rPh sb="62" eb="64">
      <t>ケイカク</t>
    </rPh>
    <phoneticPr fontId="3"/>
  </si>
  <si>
    <r>
      <t xml:space="preserve">Plant manager
</t>
    </r>
    <r>
      <rPr>
        <sz val="8"/>
        <rFont val="Meiryo UI"/>
        <family val="3"/>
        <charset val="128"/>
      </rPr>
      <t>工場長</t>
    </r>
    <rPh sb="14" eb="17">
      <t>コウジョウチョウ</t>
    </rPh>
    <phoneticPr fontId="3"/>
  </si>
  <si>
    <r>
      <t xml:space="preserve">What do you want to achieve in the area of H&amp;S during the next 5 years and how is that resourced? 
</t>
    </r>
    <r>
      <rPr>
        <sz val="8"/>
        <rFont val="Meiryo UI"/>
        <family val="3"/>
        <charset val="128"/>
      </rPr>
      <t>今後</t>
    </r>
    <r>
      <rPr>
        <sz val="8"/>
        <rFont val="BridgestoneType"/>
        <family val="2"/>
      </rPr>
      <t>5</t>
    </r>
    <r>
      <rPr>
        <sz val="8"/>
        <rFont val="Meiryo UI"/>
        <family val="3"/>
        <charset val="128"/>
      </rPr>
      <t>年間で、安全衛生に関し、達成したことは何ですか？また、どのようにリソースを配分していますか？</t>
    </r>
    <phoneticPr fontId="5"/>
  </si>
  <si>
    <r>
      <t xml:space="preserve">The Plant Manager can describe his/her 5-year OH&amp;S strategy and its goals, and how it will be implemented and the goals achieved.
</t>
    </r>
    <r>
      <rPr>
        <sz val="8"/>
        <rFont val="Meiryo UI"/>
        <family val="3"/>
        <charset val="128"/>
      </rPr>
      <t>工場長は、工場の労働安全衛生戦略、その目標、導入方法、達成済み目標を説明できる。</t>
    </r>
    <r>
      <rPr>
        <sz val="8"/>
        <rFont val="BridgestoneType"/>
        <family val="2"/>
      </rPr>
      <t xml:space="preserve">  </t>
    </r>
    <phoneticPr fontId="5"/>
  </si>
  <si>
    <r>
      <t xml:space="preserve">All interviewed workers confirm that safety is essential and that they feel comfortable stopping work whenever health or safety might be compromised 
</t>
    </r>
    <r>
      <rPr>
        <sz val="8"/>
        <rFont val="Meiryo UI"/>
        <family val="3"/>
        <charset val="128"/>
      </rPr>
      <t>面談した技能員の全員から、安全が絶対不可欠であり、安全衛生が損なわれる可能性がある場合には躊躇なく作業を停止できるとの確認が得られる。</t>
    </r>
  </si>
  <si>
    <r>
      <t xml:space="preserve">Do teammates feel comfortable stopping work if they feel there is a risk of injury?
</t>
    </r>
    <r>
      <rPr>
        <sz val="8"/>
        <rFont val="Meiryo UI"/>
        <family val="3"/>
        <charset val="128"/>
      </rPr>
      <t>技能員は、災害リスクに直面した際、作業を停止することを、よいことだと感じているか？</t>
    </r>
  </si>
  <si>
    <r>
      <t xml:space="preserve">When health or safety might be compromised (e.g., you feel there is a risk of injury), what action do you take?  Do you feel comfortable stopping or not starting work if you feel unsafe?
</t>
    </r>
    <r>
      <rPr>
        <sz val="8"/>
        <rFont val="Meiryo UI"/>
        <family val="3"/>
        <charset val="128"/>
      </rPr>
      <t>災害リスクに直面した際、どのような行動をとりますか？例えば、安全を確認できるまで作業を止めたり、開始せずに待機することをどのように感じますか？</t>
    </r>
    <rPh sb="213" eb="214">
      <t>タト</t>
    </rPh>
    <rPh sb="217" eb="219">
      <t>アンゼン</t>
    </rPh>
    <rPh sb="220" eb="222">
      <t>カクニン</t>
    </rPh>
    <rPh sb="227" eb="229">
      <t>サギョウ</t>
    </rPh>
    <rPh sb="230" eb="231">
      <t>ト</t>
    </rPh>
    <rPh sb="235" eb="237">
      <t>カイシ</t>
    </rPh>
    <rPh sb="240" eb="242">
      <t>タイキ</t>
    </rPh>
    <rPh sb="252" eb="253">
      <t>カン</t>
    </rPh>
    <phoneticPr fontId="5"/>
  </si>
  <si>
    <r>
      <t xml:space="preserve">A sample of 5 teammates all confirm that they feel safety is essential. They are comfortable stopping work when they feel their safety is compromised. 
</t>
    </r>
    <r>
      <rPr>
        <sz val="8"/>
        <rFont val="Meiryo UI"/>
        <family val="3"/>
        <charset val="128"/>
      </rPr>
      <t>任意選択した</t>
    </r>
    <r>
      <rPr>
        <sz val="8"/>
        <rFont val="BridgestoneType"/>
        <family val="2"/>
      </rPr>
      <t>5</t>
    </r>
    <r>
      <rPr>
        <sz val="8"/>
        <rFont val="Meiryo UI"/>
        <family val="3"/>
        <charset val="128"/>
      </rPr>
      <t>人の技能員が、安全が絶対不可欠であると述べた。安全が損なわれると思ったときには、躊躇なく作業を停止できる。</t>
    </r>
    <r>
      <rPr>
        <sz val="8"/>
        <rFont val="BridgestoneType"/>
        <family val="2"/>
      </rPr>
      <t xml:space="preserve"> </t>
    </r>
  </si>
  <si>
    <r>
      <t xml:space="preserve">Leadership motivate teams to find the best safety practices and provide the resources to implement them. 
</t>
    </r>
    <r>
      <rPr>
        <sz val="8"/>
        <rFont val="Meiryo UI"/>
        <family val="3"/>
        <charset val="128"/>
      </rPr>
      <t>管理者は、各チームが最善の安全対策を見つけるように推奨し、それを実施するための</t>
    </r>
    <r>
      <rPr>
        <sz val="8"/>
        <color rgb="FF0000FF"/>
        <rFont val="Meiryo UI"/>
        <family val="3"/>
        <charset val="128"/>
      </rPr>
      <t>リソース</t>
    </r>
    <r>
      <rPr>
        <sz val="8"/>
        <rFont val="Meiryo UI"/>
        <family val="3"/>
        <charset val="128"/>
      </rPr>
      <t>を提供している。</t>
    </r>
    <r>
      <rPr>
        <sz val="8"/>
        <rFont val="BridgestoneType"/>
        <family val="2"/>
      </rPr>
      <t xml:space="preserve"> </t>
    </r>
  </si>
  <si>
    <r>
      <t xml:space="preserve">Does leadership motivate teams to find and implement new best practices relevant to safety?
</t>
    </r>
    <r>
      <rPr>
        <sz val="8"/>
        <rFont val="Meiryo UI"/>
        <family val="3"/>
        <charset val="128"/>
      </rPr>
      <t>管理者は、各部署に対し、安全に関するベストプラクティスの収集や実行を推進しているか？</t>
    </r>
    <rPh sb="92" eb="95">
      <t>カンリシャ</t>
    </rPh>
    <rPh sb="97" eb="100">
      <t>カクブショ</t>
    </rPh>
    <rPh sb="101" eb="102">
      <t>タイ</t>
    </rPh>
    <rPh sb="104" eb="106">
      <t>アンゼン</t>
    </rPh>
    <rPh sb="107" eb="108">
      <t>カン</t>
    </rPh>
    <rPh sb="120" eb="122">
      <t>シュウシュウ</t>
    </rPh>
    <rPh sb="123" eb="125">
      <t>ジッコウ</t>
    </rPh>
    <rPh sb="126" eb="128">
      <t>スイシン</t>
    </rPh>
    <phoneticPr fontId="3"/>
  </si>
  <si>
    <r>
      <t xml:space="preserve">How do teams find the relevant best practices when it comes to safety?
</t>
    </r>
    <r>
      <rPr>
        <sz val="8"/>
        <color theme="1"/>
        <rFont val="Meiryo UI"/>
        <family val="3"/>
        <charset val="128"/>
      </rPr>
      <t>各部署は、どのように安全衛生に関するベストプラクティスを収集していますか？</t>
    </r>
  </si>
  <si>
    <r>
      <t xml:space="preserve">A sample of 3 managers, 1 can explain how they motivate teams to find best practices and how they allocate resources to implement them. 
</t>
    </r>
    <r>
      <rPr>
        <sz val="8"/>
        <rFont val="Meiryo UI"/>
        <family val="3"/>
        <charset val="128"/>
      </rPr>
      <t>任意選択した</t>
    </r>
    <r>
      <rPr>
        <sz val="8"/>
        <rFont val="BridgestoneType"/>
        <family val="2"/>
      </rPr>
      <t>3</t>
    </r>
    <r>
      <rPr>
        <sz val="8"/>
        <rFont val="Meiryo UI"/>
        <family val="3"/>
        <charset val="128"/>
      </rPr>
      <t>人の管理者のうち</t>
    </r>
    <r>
      <rPr>
        <sz val="8"/>
        <rFont val="BridgestoneType"/>
        <family val="2"/>
      </rPr>
      <t>1</t>
    </r>
    <r>
      <rPr>
        <sz val="8"/>
        <rFont val="Meiryo UI"/>
        <family val="3"/>
        <charset val="128"/>
      </rPr>
      <t>人が、チームに対してベストプラクティスを模索する動機付けの方法、および導入するためのリソースを割り当てる方法を説明できる。</t>
    </r>
    <r>
      <rPr>
        <sz val="8"/>
        <rFont val="BridgestoneType"/>
        <family val="2"/>
      </rPr>
      <t xml:space="preserve"> </t>
    </r>
  </si>
  <si>
    <t>*Best practice includes information gathered from other plants or external companies. The items which were already standardized are excluded. (E.g. Engineering/recurrence prevention measures defined in the international standard or SBU standard)</t>
  </si>
  <si>
    <r>
      <t>*</t>
    </r>
    <r>
      <rPr>
        <sz val="8"/>
        <rFont val="Meiryo UI"/>
        <family val="3"/>
        <charset val="128"/>
      </rPr>
      <t>ベストプラクティスには、他工場や他社から入手した好事例が含まれる。但し、既に標準化</t>
    </r>
    <r>
      <rPr>
        <sz val="8"/>
        <rFont val="BridgestoneType"/>
        <family val="2"/>
      </rPr>
      <t>/</t>
    </r>
    <r>
      <rPr>
        <sz val="8"/>
        <rFont val="Meiryo UI"/>
        <family val="3"/>
        <charset val="128"/>
      </rPr>
      <t>規格化</t>
    </r>
    <r>
      <rPr>
        <sz val="8"/>
        <rFont val="BridgestoneType"/>
        <family val="2"/>
      </rPr>
      <t>/</t>
    </r>
    <r>
      <rPr>
        <sz val="8"/>
        <rFont val="Meiryo UI"/>
        <family val="3"/>
        <charset val="128"/>
      </rPr>
      <t>要領化された内容を除く。（例：国際規格や</t>
    </r>
    <r>
      <rPr>
        <sz val="8"/>
        <rFont val="BridgestoneType"/>
        <family val="2"/>
      </rPr>
      <t>SBU</t>
    </r>
    <r>
      <rPr>
        <sz val="8"/>
        <rFont val="Meiryo UI"/>
        <family val="3"/>
        <charset val="128"/>
      </rPr>
      <t>規格に規定されている設備対策・類災対策）</t>
    </r>
  </si>
  <si>
    <t xml:space="preserve">*Incidents: lost-time-injury, fire accident, occupational disease, near-miss, recurrence prevention, etc. </t>
    <phoneticPr fontId="3"/>
  </si>
  <si>
    <r>
      <t xml:space="preserve"> </t>
    </r>
    <r>
      <rPr>
        <sz val="8"/>
        <color theme="1"/>
        <rFont val="Meiryo UI"/>
        <family val="3"/>
        <charset val="128"/>
      </rPr>
      <t>インシデントには、災害・出火事故・業務上疾病・ヒヤリ・類災</t>
    </r>
    <r>
      <rPr>
        <sz val="8"/>
        <color theme="1"/>
        <rFont val="BridgestoneType"/>
        <family val="2"/>
      </rPr>
      <t xml:space="preserve"> </t>
    </r>
    <r>
      <rPr>
        <sz val="8"/>
        <color theme="1"/>
        <rFont val="Meiryo UI"/>
        <family val="3"/>
        <charset val="128"/>
      </rPr>
      <t>等を含む</t>
    </r>
    <rPh sb="13" eb="17">
      <t>シュッカジコ</t>
    </rPh>
    <rPh sb="33" eb="34">
      <t>フク</t>
    </rPh>
    <phoneticPr fontId="3"/>
  </si>
  <si>
    <t>Remark</t>
  </si>
  <si>
    <t>F-up result (Jun) by APICTC</t>
  </si>
  <si>
    <t>Ad-hoc</t>
    <phoneticPr fontId="6"/>
  </si>
  <si>
    <r>
      <t xml:space="preserve">Teammates are made aware of general H&amp;S risks during new hire training.
</t>
    </r>
    <r>
      <rPr>
        <sz val="8"/>
        <rFont val="Meiryo UI"/>
        <family val="3"/>
        <charset val="128"/>
      </rPr>
      <t>従業員は、新入社員研修により、一般的な安全衛生関連リスクを認識する。</t>
    </r>
    <phoneticPr fontId="5"/>
  </si>
  <si>
    <r>
      <t xml:space="preserve">Capability
</t>
    </r>
    <r>
      <rPr>
        <sz val="8"/>
        <rFont val="Meiryo UI"/>
        <family val="3"/>
        <charset val="128"/>
      </rPr>
      <t>能力</t>
    </r>
    <rPh sb="11" eb="13">
      <t>ノウリョク</t>
    </rPh>
    <phoneticPr fontId="3"/>
  </si>
  <si>
    <r>
      <t xml:space="preserve">Are general H&amp;S risks explained during new-hire training to new teammates?
</t>
    </r>
    <r>
      <rPr>
        <sz val="8"/>
        <rFont val="Meiryo UI"/>
        <family val="3"/>
        <charset val="128"/>
      </rPr>
      <t>一般的な安全衛生リスクは、新入社員に周知されているか？</t>
    </r>
    <phoneticPr fontId="5"/>
  </si>
  <si>
    <r>
      <t xml:space="preserve">What are the three greatest potential risks relevant to your work? 
</t>
    </r>
    <r>
      <rPr>
        <sz val="8"/>
        <rFont val="Meiryo UI"/>
        <family val="3"/>
        <charset val="128"/>
      </rPr>
      <t>あなたの仕事で</t>
    </r>
    <r>
      <rPr>
        <sz val="8"/>
        <rFont val="BridgestoneType"/>
        <family val="2"/>
      </rPr>
      <t>3</t>
    </r>
    <r>
      <rPr>
        <sz val="8"/>
        <rFont val="Meiryo UI"/>
        <family val="3"/>
        <charset val="128"/>
      </rPr>
      <t>件の最重要リスクは何ですか。</t>
    </r>
    <r>
      <rPr>
        <sz val="8"/>
        <rFont val="BridgestoneType"/>
        <family val="2"/>
      </rPr>
      <t xml:space="preserve"> </t>
    </r>
  </si>
  <si>
    <r>
      <t xml:space="preserve">A sample of 5 teammates recognize the H&amp;S risks applicable in their areas and confirmed these were addressed in trainings. 
</t>
    </r>
    <r>
      <rPr>
        <sz val="8"/>
        <rFont val="Meiryo UI"/>
        <family val="3"/>
        <charset val="128"/>
      </rPr>
      <t>任意選択した</t>
    </r>
    <r>
      <rPr>
        <sz val="8"/>
        <rFont val="BridgestoneType"/>
        <family val="2"/>
      </rPr>
      <t>5</t>
    </r>
    <r>
      <rPr>
        <sz val="8"/>
        <rFont val="Meiryo UI"/>
        <family val="3"/>
        <charset val="128"/>
      </rPr>
      <t>人の技能員が、それぞれの地区に適用される安全衛生関連のリスクを</t>
    </r>
    <r>
      <rPr>
        <sz val="9"/>
        <rFont val="Meiryo UI"/>
        <family val="3"/>
        <charset val="128"/>
      </rPr>
      <t>認識しており、</t>
    </r>
    <r>
      <rPr>
        <sz val="8"/>
        <rFont val="Meiryo UI"/>
        <family val="3"/>
        <charset val="128"/>
      </rPr>
      <t>その内容が教育訓練で対応されていることが確認できる。</t>
    </r>
    <r>
      <rPr>
        <sz val="8"/>
        <rFont val="BridgestoneType"/>
        <family val="2"/>
      </rPr>
      <t xml:space="preserve"> </t>
    </r>
    <phoneticPr fontId="3"/>
  </si>
  <si>
    <r>
      <t xml:space="preserve">Teammates know that safety is considered more important than production.
</t>
    </r>
    <r>
      <rPr>
        <sz val="8"/>
        <rFont val="Meiryo UI"/>
        <family val="3"/>
        <charset val="128"/>
      </rPr>
      <t>従業員は、生産よりも安全を優先するという意識を持っている</t>
    </r>
  </si>
  <si>
    <r>
      <t xml:space="preserve">Action
</t>
    </r>
    <r>
      <rPr>
        <sz val="8"/>
        <rFont val="Meiryo UI"/>
        <family val="3"/>
        <charset val="128"/>
      </rPr>
      <t>行動</t>
    </r>
    <rPh sb="7" eb="9">
      <t>コウドウ</t>
    </rPh>
    <phoneticPr fontId="3"/>
  </si>
  <si>
    <r>
      <t xml:space="preserve">Do you think that safety is considered more important than production?
</t>
    </r>
    <r>
      <rPr>
        <sz val="8"/>
        <rFont val="Meiryo UI"/>
        <family val="3"/>
        <charset val="128"/>
      </rPr>
      <t>あなたは、生産よりも安全が優先されると考えますか？</t>
    </r>
    <phoneticPr fontId="5"/>
  </si>
  <si>
    <r>
      <t xml:space="preserve">What would be considered a priority: complete the production plan or follow safety procedures?
</t>
    </r>
    <r>
      <rPr>
        <sz val="8"/>
        <rFont val="Meiryo UI"/>
        <family val="3"/>
        <charset val="128"/>
      </rPr>
      <t>あなたにとって、生産計画の完了と安全手順の準拠ではどちらが優先事項ですか。</t>
    </r>
  </si>
  <si>
    <r>
      <t xml:space="preserve">Conduct a site tour during peak and off hours to see if behavior is(un)safer 
Talk to teammates on the shop floor about the priority that safety has over production.
</t>
    </r>
    <r>
      <rPr>
        <sz val="8"/>
        <rFont val="Meiryo UI"/>
        <family val="3"/>
        <charset val="128"/>
      </rPr>
      <t>ピーク時間帯とピーク以外の時間帯に現場を視察して、安全な行動を取っているかを確認する。
生産よりも安全が優先されることについて、製造現場の従業員と話をする。</t>
    </r>
  </si>
  <si>
    <r>
      <t xml:space="preserve">Teammates know that safety is considered more important than operational results.
</t>
    </r>
    <r>
      <rPr>
        <sz val="8"/>
        <rFont val="Meiryo UI"/>
        <family val="3"/>
        <charset val="128"/>
      </rPr>
      <t>各従業員は、生産よりも安全が重要であることを知っている。</t>
    </r>
    <phoneticPr fontId="3"/>
  </si>
  <si>
    <r>
      <t xml:space="preserve">Management is aware of their responsibility in keeping teammates safe and enforcing safety rules and procedures.
</t>
    </r>
    <r>
      <rPr>
        <sz val="8"/>
        <rFont val="Meiryo UI"/>
        <family val="3"/>
        <charset val="128"/>
      </rPr>
      <t>管理者は、部下の安全を担保し、安全ルールを順守させる責任があることを認識している。</t>
    </r>
    <phoneticPr fontId="5"/>
  </si>
  <si>
    <r>
      <t xml:space="preserve">Is management aware of their personal impact on safety and do they leverage this to improve safety?
</t>
    </r>
    <r>
      <rPr>
        <sz val="8"/>
        <rFont val="Meiryo UI"/>
        <family val="3"/>
        <charset val="128"/>
      </rPr>
      <t>管理者は、安全に対する自身の影響力を認識し、安全向上に、活用しているか？</t>
    </r>
    <rPh sb="100" eb="103">
      <t>カンリシャ</t>
    </rPh>
    <rPh sb="105" eb="107">
      <t>アンゼン</t>
    </rPh>
    <rPh sb="108" eb="109">
      <t>タイ</t>
    </rPh>
    <rPh sb="111" eb="113">
      <t>ジシン</t>
    </rPh>
    <rPh sb="114" eb="117">
      <t>エイキョウリョク</t>
    </rPh>
    <rPh sb="118" eb="120">
      <t>ニンシキ</t>
    </rPh>
    <rPh sb="122" eb="124">
      <t>アンゼン</t>
    </rPh>
    <rPh sb="124" eb="126">
      <t>コウジョウ</t>
    </rPh>
    <rPh sb="128" eb="130">
      <t>カツヨウ</t>
    </rPh>
    <phoneticPr fontId="3"/>
  </si>
  <si>
    <r>
      <t xml:space="preserve">Management
</t>
    </r>
    <r>
      <rPr>
        <sz val="8"/>
        <rFont val="Meiryo UI"/>
        <family val="3"/>
        <charset val="128"/>
      </rPr>
      <t>管理者</t>
    </r>
    <r>
      <rPr>
        <sz val="8"/>
        <rFont val="BridgestoneType"/>
        <family val="2"/>
      </rPr>
      <t xml:space="preserve"> </t>
    </r>
  </si>
  <si>
    <r>
      <t xml:space="preserve">How can/do you contribute to a safer execution (implementation) of safety procedures, projects, requirements? 
</t>
    </r>
    <r>
      <rPr>
        <sz val="8"/>
        <rFont val="Meiryo UI"/>
        <family val="3"/>
        <charset val="128"/>
      </rPr>
      <t>安全な作業、要求事項を実行するために、あなたはどのような貢献ができますか。</t>
    </r>
    <r>
      <rPr>
        <sz val="8"/>
        <rFont val="BridgestoneType"/>
        <family val="2"/>
      </rPr>
      <t xml:space="preserve"> </t>
    </r>
    <rPh sb="111" eb="113">
      <t>アンゼン</t>
    </rPh>
    <rPh sb="117" eb="121">
      <t>ヨウキュウジコウ</t>
    </rPh>
    <phoneticPr fontId="3"/>
  </si>
  <si>
    <r>
      <t xml:space="preserve">In a sample of 3 managers, &gt;1 stated that they do have an impact on teammate safety and they involve themselves with safety processes. 
</t>
    </r>
    <r>
      <rPr>
        <sz val="8"/>
        <rFont val="Meiryo UI"/>
        <family val="3"/>
        <charset val="128"/>
      </rPr>
      <t>任意選択した</t>
    </r>
    <r>
      <rPr>
        <sz val="8"/>
        <rFont val="BridgestoneType"/>
        <family val="2"/>
      </rPr>
      <t>3</t>
    </r>
    <r>
      <rPr>
        <sz val="8"/>
        <rFont val="Meiryo UI"/>
        <family val="3"/>
        <charset val="128"/>
      </rPr>
      <t>人の管理者のうち</t>
    </r>
    <r>
      <rPr>
        <sz val="8"/>
        <rFont val="BridgestoneType"/>
        <family val="2"/>
      </rPr>
      <t>1</t>
    </r>
    <r>
      <rPr>
        <sz val="8"/>
        <rFont val="Meiryo UI"/>
        <family val="3"/>
        <charset val="128"/>
      </rPr>
      <t>人以上が、自身が従業員の安全に影響を及ぼし、安全プロセスに参加対応していると述べた。（例：巡回による安全状況確認、安全対策の優先順位付け、予算割り当て等）</t>
    </r>
  </si>
  <si>
    <r>
      <t xml:space="preserve">Managers explain safety requirements based on regulation to teammate.
</t>
    </r>
    <r>
      <rPr>
        <sz val="8"/>
        <rFont val="Meiryo UI"/>
        <family val="3"/>
        <charset val="128"/>
      </rPr>
      <t>管理者は、部下に安全に関する法的要求事項を説明している。</t>
    </r>
  </si>
  <si>
    <r>
      <t xml:space="preserve">Knowledge
</t>
    </r>
    <r>
      <rPr>
        <sz val="8"/>
        <rFont val="Meiryo UI"/>
        <family val="3"/>
        <charset val="128"/>
      </rPr>
      <t>知識</t>
    </r>
    <rPh sb="10" eb="12">
      <t>チシキ</t>
    </rPh>
    <phoneticPr fontId="3"/>
  </si>
  <si>
    <r>
      <t xml:space="preserve">Do managers explain safety requirements based on site-specific regulation to teammates?
</t>
    </r>
    <r>
      <rPr>
        <sz val="8"/>
        <rFont val="Meiryo UI"/>
        <family val="3"/>
        <charset val="128"/>
      </rPr>
      <t>管理者は、技能員に安全に関する法的要求事項を説明しているか？</t>
    </r>
    <phoneticPr fontId="5"/>
  </si>
  <si>
    <r>
      <t xml:space="preserve">Production Supervisor
</t>
    </r>
    <r>
      <rPr>
        <sz val="8"/>
        <rFont val="Meiryo UI"/>
        <family val="3"/>
        <charset val="128"/>
      </rPr>
      <t>製造主任</t>
    </r>
    <rPh sb="22" eb="26">
      <t>セイゾウシュニン</t>
    </rPh>
    <phoneticPr fontId="5"/>
  </si>
  <si>
    <r>
      <rPr>
        <sz val="8"/>
        <color theme="1"/>
        <rFont val="Meiryo UI"/>
        <family val="3"/>
        <charset val="128"/>
      </rPr>
      <t>レ</t>
    </r>
    <phoneticPr fontId="5"/>
  </si>
  <si>
    <r>
      <t xml:space="preserve">What requirement do you explain to operators on safety requirements based on regulation?
</t>
    </r>
    <r>
      <rPr>
        <sz val="8"/>
        <rFont val="Meiryo UI"/>
        <family val="3"/>
        <charset val="128"/>
      </rPr>
      <t>安全に関する法的要求に関して、あなたはどういった内容を技能員に説明していますか？</t>
    </r>
  </si>
  <si>
    <r>
      <t xml:space="preserve">Review documented trainings, meetings, etc. where this information would be provided and explained. (e.g., minutes, education manual/record)
</t>
    </r>
    <r>
      <rPr>
        <sz val="8"/>
        <color theme="1"/>
        <rFont val="Meiryo UI"/>
        <family val="3"/>
        <charset val="128"/>
      </rPr>
      <t>これらの情報が提供される会議・打ち合わせもしくは教育の記録等を確認する。</t>
    </r>
    <rPh sb="145" eb="147">
      <t>ジョウホウ</t>
    </rPh>
    <rPh sb="148" eb="150">
      <t>テイキョウ</t>
    </rPh>
    <rPh sb="153" eb="155">
      <t>カイギ</t>
    </rPh>
    <rPh sb="156" eb="157">
      <t>ウ</t>
    </rPh>
    <rPh sb="158" eb="159">
      <t>ア</t>
    </rPh>
    <rPh sb="165" eb="167">
      <t>キョウイク</t>
    </rPh>
    <rPh sb="168" eb="171">
      <t>キロクトウ</t>
    </rPh>
    <rPh sb="172" eb="174">
      <t>カクニン</t>
    </rPh>
    <phoneticPr fontId="5"/>
  </si>
  <si>
    <r>
      <t xml:space="preserve">In a sample of 3 managers,  &gt; 1 stated that they explain safety requirements based on site-specific regulation to teammates.
</t>
    </r>
    <r>
      <rPr>
        <sz val="8"/>
        <rFont val="Meiryo UI"/>
        <family val="3"/>
        <charset val="128"/>
      </rPr>
      <t>任意選択した</t>
    </r>
    <r>
      <rPr>
        <sz val="8"/>
        <rFont val="BridgestoneType"/>
        <family val="2"/>
      </rPr>
      <t>3</t>
    </r>
    <r>
      <rPr>
        <sz val="8"/>
        <rFont val="Meiryo UI"/>
        <family val="3"/>
        <charset val="128"/>
      </rPr>
      <t>人の管理者のうち</t>
    </r>
    <r>
      <rPr>
        <sz val="8"/>
        <rFont val="BridgestoneType"/>
        <family val="2"/>
      </rPr>
      <t>1</t>
    </r>
    <r>
      <rPr>
        <sz val="8"/>
        <rFont val="Meiryo UI"/>
        <family val="3"/>
        <charset val="128"/>
      </rPr>
      <t>人以上が、安全に関する法的要求事項を技能員へ説明している　と述べた。</t>
    </r>
    <phoneticPr fontId="5"/>
  </si>
  <si>
    <t>Reactive</t>
  </si>
  <si>
    <r>
      <t xml:space="preserve">Teammates know how to report when incident(injury, occupational disease/illness, near-miss, hidden danger, fire) occurs, and incident reporting records and interview statements indicate that teammates report incidents. 
</t>
    </r>
    <r>
      <rPr>
        <sz val="8"/>
        <rFont val="Meiryo UI"/>
        <family val="3"/>
        <charset val="128"/>
      </rPr>
      <t>技能員はインシデント</t>
    </r>
    <r>
      <rPr>
        <sz val="8"/>
        <rFont val="BridgestoneType"/>
        <family val="2"/>
      </rPr>
      <t>(</t>
    </r>
    <r>
      <rPr>
        <sz val="8"/>
        <rFont val="Meiryo UI"/>
        <family val="3"/>
        <charset val="128"/>
      </rPr>
      <t>災害、業務上疾病、ニアミス・潜在的危険源、火災</t>
    </r>
    <r>
      <rPr>
        <sz val="8"/>
        <rFont val="BridgestoneType"/>
        <family val="2"/>
      </rPr>
      <t>)</t>
    </r>
    <r>
      <rPr>
        <sz val="8"/>
        <rFont val="Meiryo UI"/>
        <family val="3"/>
        <charset val="128"/>
      </rPr>
      <t>が発生した際の報告方法を知っており、インシデント報告記録および面談報告書では従業員からインシデントが報告されている。</t>
    </r>
    <r>
      <rPr>
        <sz val="8"/>
        <rFont val="BridgestoneType"/>
        <family val="2"/>
      </rPr>
      <t xml:space="preserve"> </t>
    </r>
    <rPh sb="245" eb="251">
      <t>センザイテキキケンゲン</t>
    </rPh>
    <rPh sb="252" eb="254">
      <t>カサイ</t>
    </rPh>
    <phoneticPr fontId="5"/>
  </si>
  <si>
    <r>
      <t xml:space="preserve">Do teammates know how to report incidents (injury, occupational disease/illness, near-miss/hidden danger)?
</t>
    </r>
    <r>
      <rPr>
        <sz val="8"/>
        <rFont val="Meiryo UI"/>
        <family val="3"/>
        <charset val="128"/>
      </rPr>
      <t>技能員はインシデント発生時の報告方法を知っていますか？</t>
    </r>
    <phoneticPr fontId="5"/>
  </si>
  <si>
    <r>
      <t xml:space="preserve">How do you report an incident (injury, occupational disease/illness, near-miss/hidden danger)?
Have you reported any recently, or are aware of any recently reported incidents?
</t>
    </r>
    <r>
      <rPr>
        <sz val="8"/>
        <color theme="1"/>
        <rFont val="Meiryo UI"/>
        <family val="3"/>
        <charset val="128"/>
      </rPr>
      <t>あなたが最近報告したインシデント（労働災害、疾病、ヒヤリ、潜在的危険源）は何ですか？
もしくは、最近他の技能員によって報告された事例は何かありますか？</t>
    </r>
    <rPh sb="180" eb="184">
      <t>サイキンホウコク</t>
    </rPh>
    <rPh sb="193" eb="197">
      <t>ロウドウサイガイ</t>
    </rPh>
    <rPh sb="198" eb="200">
      <t>シッペイ</t>
    </rPh>
    <rPh sb="205" eb="211">
      <t>センザイテキキケンゲン</t>
    </rPh>
    <rPh sb="213" eb="214">
      <t>ナン</t>
    </rPh>
    <rPh sb="224" eb="226">
      <t>サイキン</t>
    </rPh>
    <rPh sb="226" eb="227">
      <t>ホカ</t>
    </rPh>
    <rPh sb="228" eb="231">
      <t>ギノウイン</t>
    </rPh>
    <rPh sb="235" eb="237">
      <t>ホウコク</t>
    </rPh>
    <rPh sb="240" eb="242">
      <t>ジレイ</t>
    </rPh>
    <rPh sb="243" eb="244">
      <t>ナニ</t>
    </rPh>
    <phoneticPr fontId="3"/>
  </si>
  <si>
    <r>
      <t xml:space="preserve">Review incident records and cross-reference these with interview statements 
</t>
    </r>
    <r>
      <rPr>
        <sz val="8"/>
        <color theme="1"/>
        <rFont val="Meiryo UI"/>
        <family val="3"/>
        <charset val="128"/>
      </rPr>
      <t>インシデント記録を検証し、面談調査と比較検討する。</t>
    </r>
    <r>
      <rPr>
        <sz val="8"/>
        <color theme="1"/>
        <rFont val="BridgestoneType"/>
        <family val="2"/>
      </rPr>
      <t xml:space="preserve"> </t>
    </r>
    <phoneticPr fontId="3"/>
  </si>
  <si>
    <r>
      <t xml:space="preserve">A review of the incident records from the last month show that teammates have been reporting incidents (injury, occupational disease/illness, near-miss/hidden danger). In a sample of 5 teammates, at least 4 could explain how to report when an incident happen.
</t>
    </r>
    <r>
      <rPr>
        <sz val="8"/>
        <rFont val="Meiryo UI"/>
        <family val="3"/>
        <charset val="128"/>
      </rPr>
      <t>前月のインシデント記録を検証すると、インシデント（労働災害、疾病、ヒヤリ、潜在的危険源）を従業員が報告していることがわかる。任意選択した</t>
    </r>
    <r>
      <rPr>
        <sz val="8"/>
        <rFont val="BridgestoneType"/>
        <family val="2"/>
      </rPr>
      <t>5</t>
    </r>
    <r>
      <rPr>
        <sz val="8"/>
        <rFont val="Meiryo UI"/>
        <family val="3"/>
        <charset val="128"/>
      </rPr>
      <t>人の技能員のうち</t>
    </r>
    <r>
      <rPr>
        <sz val="8"/>
        <rFont val="BridgestoneType"/>
        <family val="2"/>
      </rPr>
      <t>4</t>
    </r>
    <r>
      <rPr>
        <sz val="8"/>
        <rFont val="Meiryo UI"/>
        <family val="3"/>
        <charset val="128"/>
      </rPr>
      <t>人以上がインシデント発生時の報告方法を知っている。</t>
    </r>
    <rPh sb="285" eb="289">
      <t>ロウドウサイガイ</t>
    </rPh>
    <rPh sb="290" eb="292">
      <t>シッペイ</t>
    </rPh>
    <rPh sb="297" eb="303">
      <t>センザイテキキケンゲン</t>
    </rPh>
    <phoneticPr fontId="5"/>
  </si>
  <si>
    <r>
      <t xml:space="preserve">Teammates are involved in the actions implemented to prevent the reoccurrence of an incident (injury, occupational disease/illness, near-miss, hidden danger, fire) relevant to their daily job to ensure the appropriateness of such actions 
</t>
    </r>
    <r>
      <rPr>
        <sz val="8"/>
        <rFont val="Meiryo UI"/>
        <family val="3"/>
        <charset val="128"/>
      </rPr>
      <t>各技能員は日常業務の中で事故再発防止対策に参加し、インシデント</t>
    </r>
    <r>
      <rPr>
        <sz val="8"/>
        <rFont val="BridgestoneType"/>
        <family val="3"/>
      </rPr>
      <t>(</t>
    </r>
    <r>
      <rPr>
        <sz val="8"/>
        <rFont val="Meiryo UI"/>
        <family val="3"/>
        <charset val="128"/>
      </rPr>
      <t>災害、業務上疾病、ニアミス・潜在的危険源、火災</t>
    </r>
    <r>
      <rPr>
        <sz val="8"/>
        <rFont val="BridgestoneType"/>
        <family val="3"/>
      </rPr>
      <t>)</t>
    </r>
    <r>
      <rPr>
        <sz val="8"/>
        <rFont val="ＭＳ Ｐゴシック"/>
        <family val="3"/>
        <charset val="128"/>
      </rPr>
      <t>へ</t>
    </r>
    <r>
      <rPr>
        <sz val="8"/>
        <rFont val="Meiryo UI"/>
        <family val="3"/>
        <charset val="128"/>
      </rPr>
      <t>の適切な対策をとっている。</t>
    </r>
    <r>
      <rPr>
        <sz val="8"/>
        <rFont val="BridgestoneType"/>
        <family val="2"/>
      </rPr>
      <t xml:space="preserve"> </t>
    </r>
    <phoneticPr fontId="5"/>
  </si>
  <si>
    <r>
      <t xml:space="preserve">Are teammates involved in preventing recurring incidents (injury, occupational disease/illness, near-miss/hidden danger)?
</t>
    </r>
    <r>
      <rPr>
        <sz val="8"/>
        <rFont val="Meiryo UI"/>
        <family val="3"/>
        <charset val="128"/>
      </rPr>
      <t>技能員は、再発防止（活動）に参加しているか？</t>
    </r>
    <phoneticPr fontId="5"/>
  </si>
  <si>
    <r>
      <t xml:space="preserve">If you are involved in preventing incidents (injury, occupational disease/illness, near-miss/hidden danger), what do you do for recurrence prevention?
</t>
    </r>
    <r>
      <rPr>
        <sz val="8"/>
        <rFont val="Meiryo UI"/>
        <family val="3"/>
        <charset val="128"/>
      </rPr>
      <t>もし、インシデント（労働災害、疾病、ヒヤリ、潜在的危険源）の発生にあなたが関与していた場合、あなたは再発防止のために何をしますか</t>
    </r>
    <rPh sb="161" eb="165">
      <t>ロウドウサイガイ</t>
    </rPh>
    <rPh sb="166" eb="168">
      <t>シッペイ</t>
    </rPh>
    <rPh sb="173" eb="179">
      <t>センザイテキキケンゲン</t>
    </rPh>
    <phoneticPr fontId="5"/>
  </si>
  <si>
    <r>
      <t xml:space="preserve">A sample of 5 teammates, at least 2 said they take part in the actions required to prevent incidents (injury, occupational disease/illness, near-miss/hidden danger) and provide feedback if these actions are not appropriate or useful. 
</t>
    </r>
    <r>
      <rPr>
        <sz val="8"/>
        <rFont val="Meiryo UI"/>
        <family val="3"/>
        <charset val="128"/>
      </rPr>
      <t>任意選択した</t>
    </r>
    <r>
      <rPr>
        <sz val="8"/>
        <rFont val="BridgestoneType"/>
        <family val="2"/>
      </rPr>
      <t>5</t>
    </r>
    <r>
      <rPr>
        <sz val="8"/>
        <rFont val="Meiryo UI"/>
        <family val="3"/>
        <charset val="128"/>
      </rPr>
      <t>人の技能員のうち</t>
    </r>
    <r>
      <rPr>
        <sz val="8"/>
        <rFont val="BridgestoneType"/>
        <family val="2"/>
      </rPr>
      <t>2</t>
    </r>
    <r>
      <rPr>
        <sz val="8"/>
        <rFont val="Meiryo UI"/>
        <family val="3"/>
        <charset val="128"/>
      </rPr>
      <t>人以上が、インシデント（労働災害、疾病、ヒヤリ、潜在的危険源）防止のために必要な対応措置に参加し、その対応措置が不適切または有用でない場合にはフィードバックを提供すると述べた。</t>
    </r>
    <r>
      <rPr>
        <sz val="8"/>
        <rFont val="BridgestoneType"/>
        <family val="2"/>
      </rPr>
      <t xml:space="preserve"> </t>
    </r>
    <phoneticPr fontId="5"/>
  </si>
  <si>
    <r>
      <t xml:space="preserve">Statements from teammates indicate that they are informed of recent safety incidents relevant to them and the follow-up/actions taken to address them.
</t>
    </r>
    <r>
      <rPr>
        <sz val="8"/>
        <rFont val="Meiryo UI"/>
        <family val="3"/>
        <charset val="128"/>
      </rPr>
      <t>各技能員は、直近の安全関連インシデントの連絡を受けており、管理者から示されたフォローアップを認識している。</t>
    </r>
    <r>
      <rPr>
        <sz val="8"/>
        <rFont val="BridgestoneType"/>
        <family val="2"/>
      </rPr>
      <t xml:space="preserve"> </t>
    </r>
    <phoneticPr fontId="5"/>
  </si>
  <si>
    <r>
      <t xml:space="preserve">Are teammates informed of recent safety incidents (injury, occupational disease/illness, near-miss/hidden danger) in their areas and know what actions have been taken to address these?
</t>
    </r>
    <r>
      <rPr>
        <sz val="8"/>
        <rFont val="Meiryo UI"/>
        <family val="3"/>
        <charset val="128"/>
      </rPr>
      <t>技能員は、自職場の最近発生した災害とどのような対策が講じられたか連絡を受けているか？</t>
    </r>
    <phoneticPr fontId="5"/>
  </si>
  <si>
    <r>
      <t xml:space="preserve">What incidents (injury, occupational disease/illness, near-miss/hidden danger) and the countermeasures were you informed of from management?
</t>
    </r>
    <r>
      <rPr>
        <sz val="8"/>
        <rFont val="Meiryo UI"/>
        <family val="3"/>
        <charset val="128"/>
      </rPr>
      <t>最近、連絡を受けたインシデント（労働災害、疾病、ヒヤリ、潜在的危険源）とその対策は何ですか？</t>
    </r>
    <phoneticPr fontId="5"/>
  </si>
  <si>
    <r>
      <t xml:space="preserve">Review incident (injury, occupational disease/illness, near-miss/hidden danger) records and cross-reference these with interview statements 
</t>
    </r>
    <r>
      <rPr>
        <sz val="8"/>
        <color theme="1"/>
        <rFont val="Meiryo UI"/>
        <family val="3"/>
        <charset val="128"/>
      </rPr>
      <t>インシデント（労働災害、疾病、ヒヤリ、潜在的危険源）記録を検証し、面談調査と比較検討する。</t>
    </r>
    <r>
      <rPr>
        <sz val="8"/>
        <color theme="1"/>
        <rFont val="BridgestoneType"/>
        <family val="2"/>
      </rPr>
      <t xml:space="preserve"> </t>
    </r>
    <rPh sb="148" eb="152">
      <t>ロウドウサイガイ</t>
    </rPh>
    <rPh sb="153" eb="155">
      <t>シッペイ</t>
    </rPh>
    <rPh sb="160" eb="166">
      <t>センザイテキキケンゲン</t>
    </rPh>
    <phoneticPr fontId="3"/>
  </si>
  <si>
    <r>
      <t xml:space="preserve">A sample of 5 teammates can all state that they are informed of recent safety incidents (injury, occupational disease/illness, near-miss/hidden danger) in their areas and actions have been taken to address these. 
</t>
    </r>
    <r>
      <rPr>
        <sz val="8"/>
        <rFont val="Meiryo UI"/>
        <family val="3"/>
        <charset val="128"/>
      </rPr>
      <t>任意選択した</t>
    </r>
    <r>
      <rPr>
        <sz val="8"/>
        <rFont val="BridgestoneType"/>
        <family val="2"/>
      </rPr>
      <t>5</t>
    </r>
    <r>
      <rPr>
        <sz val="8"/>
        <rFont val="Meiryo UI"/>
        <family val="3"/>
        <charset val="128"/>
      </rPr>
      <t>人の技能員の全員が、自職場で発生した安全関連のインシデント（労働災害、疾病、ヒヤリ、潜在的危険源）と対策情報の連絡を受けた実績がある。</t>
    </r>
    <phoneticPr fontId="5"/>
  </si>
  <si>
    <r>
      <t xml:space="preserve">Teammates demonstrate a clear understanding of the H&amp;S rules involved in their work and the relevance of these rules 
</t>
    </r>
    <r>
      <rPr>
        <sz val="8"/>
        <rFont val="Meiryo UI"/>
        <family val="3"/>
        <charset val="128"/>
      </rPr>
      <t>各技能員は各自の業務に関する安全衛生規則を明確に理解し、その規則の関連性を理解していることが示される。</t>
    </r>
    <r>
      <rPr>
        <sz val="8"/>
        <rFont val="BridgestoneType"/>
        <family val="2"/>
      </rPr>
      <t xml:space="preserve"> </t>
    </r>
  </si>
  <si>
    <r>
      <t xml:space="preserve">Do teammates know the department/job safety rules applicable to them?
</t>
    </r>
    <r>
      <rPr>
        <sz val="8"/>
        <rFont val="Meiryo UI"/>
        <family val="3"/>
        <charset val="128"/>
      </rPr>
      <t>技能員は、自部署</t>
    </r>
    <r>
      <rPr>
        <sz val="8"/>
        <rFont val="BridgestoneType"/>
        <family val="2"/>
      </rPr>
      <t>/</t>
    </r>
    <r>
      <rPr>
        <sz val="8"/>
        <rFont val="Meiryo UI"/>
        <family val="3"/>
        <charset val="128"/>
      </rPr>
      <t>自作業に適用される安全ルールを理解しているか？</t>
    </r>
  </si>
  <si>
    <r>
      <t xml:space="preserve">What are the most important safety rules to you and why? 
</t>
    </r>
    <r>
      <rPr>
        <sz val="8"/>
        <color theme="1"/>
        <rFont val="Meiryo UI"/>
        <family val="3"/>
        <charset val="128"/>
      </rPr>
      <t>あなたにとって最も重要な安全規則は何ですか、それはなぜですか。</t>
    </r>
    <r>
      <rPr>
        <sz val="8"/>
        <color theme="1"/>
        <rFont val="BridgestoneType"/>
        <family val="2"/>
      </rPr>
      <t xml:space="preserve"> </t>
    </r>
    <phoneticPr fontId="3"/>
  </si>
  <si>
    <r>
      <t xml:space="preserve">A sample of 5 teammates can all explain the Department/Job Safety Rules in their work area and why they are important and relevant. 
</t>
    </r>
    <r>
      <rPr>
        <sz val="8"/>
        <rFont val="Meiryo UI"/>
        <family val="3"/>
        <charset val="128"/>
      </rPr>
      <t>任意選択した</t>
    </r>
    <r>
      <rPr>
        <sz val="8"/>
        <rFont val="BridgestoneType"/>
        <family val="2"/>
      </rPr>
      <t>5</t>
    </r>
    <r>
      <rPr>
        <sz val="8"/>
        <rFont val="Meiryo UI"/>
        <family val="3"/>
        <charset val="128"/>
      </rPr>
      <t>人の技能員の全員が、自身の作業地区における当該の部門規則や業務安全ルールについて説明でき、規則の重要性と関連性について理由を説明できる。</t>
    </r>
    <r>
      <rPr>
        <sz val="8"/>
        <rFont val="BridgestoneType"/>
        <family val="2"/>
      </rPr>
      <t xml:space="preserve"> </t>
    </r>
  </si>
  <si>
    <r>
      <t xml:space="preserve">Teammates are trained at planned intervals of the different H&amp;S rules aimed at ensuring their safety.
</t>
    </r>
    <r>
      <rPr>
        <sz val="8"/>
        <rFont val="Meiryo UI"/>
        <family val="3"/>
        <charset val="128"/>
      </rPr>
      <t>従業員は、自身の安全を確保するための各種安全衛生ルールを計画的な間隔で教育を受けている。</t>
    </r>
  </si>
  <si>
    <r>
      <t xml:space="preserve">Are teammates regularly trained about the departmental/job safety rules applicable to them?
</t>
    </r>
    <r>
      <rPr>
        <sz val="8"/>
        <rFont val="Meiryo UI"/>
        <family val="3"/>
        <charset val="128"/>
      </rPr>
      <t>技能員は、自部署</t>
    </r>
    <r>
      <rPr>
        <sz val="8"/>
        <rFont val="BridgestoneType"/>
        <family val="2"/>
      </rPr>
      <t>/</t>
    </r>
    <r>
      <rPr>
        <sz val="8"/>
        <rFont val="Meiryo UI"/>
        <family val="3"/>
        <charset val="128"/>
      </rPr>
      <t>自作業に適用される安全ルールについて、定期的に教育を受けているか？</t>
    </r>
  </si>
  <si>
    <r>
      <t xml:space="preserve">How can you provide feedback to management on safety rules? 
</t>
    </r>
    <r>
      <rPr>
        <sz val="8"/>
        <rFont val="Meiryo UI"/>
        <family val="3"/>
        <charset val="128"/>
      </rPr>
      <t>安全ルールに関してどのように管理者へフィードバックしていますか？</t>
    </r>
  </si>
  <si>
    <r>
      <t xml:space="preserve">A sample of 5 teammates all agreed that employees are regularly reminded and trained of the Department/Job Safety rules in their area.
</t>
    </r>
    <r>
      <rPr>
        <sz val="8"/>
        <rFont val="Meiryo UI"/>
        <family val="3"/>
        <charset val="128"/>
      </rPr>
      <t>任意選択した</t>
    </r>
    <r>
      <rPr>
        <sz val="8"/>
        <rFont val="BridgestoneType"/>
        <family val="2"/>
      </rPr>
      <t>5</t>
    </r>
    <r>
      <rPr>
        <sz val="8"/>
        <rFont val="Meiryo UI"/>
        <family val="3"/>
        <charset val="128"/>
      </rPr>
      <t>人の技能員の全員が、自身の作業地区における当該の部門規則や業務安全ルールについて定期的に周知され、教育を受けていると回答した。</t>
    </r>
  </si>
  <si>
    <r>
      <t xml:space="preserve">Site tour(s) indicates a structural adherence to the Department/Job Safety Rules applied to the sampled working areas. 
</t>
    </r>
    <r>
      <rPr>
        <sz val="8"/>
        <rFont val="Meiryo UI"/>
        <family val="3"/>
        <charset val="128"/>
      </rPr>
      <t>任意選択された作業地区において、当該の部門規則や業務安全ルールが構造的に順守されていることが現場視察で示される。</t>
    </r>
    <r>
      <rPr>
        <sz val="8"/>
        <rFont val="BridgestoneType"/>
        <family val="2"/>
      </rPr>
      <t xml:space="preserve"> </t>
    </r>
  </si>
  <si>
    <r>
      <rPr>
        <sz val="8"/>
        <color rgb="FF000000"/>
        <rFont val="BridgestoneType"/>
      </rPr>
      <t xml:space="preserve">Are the Department/Job Safety rules being followed strictly?
</t>
    </r>
    <r>
      <rPr>
        <sz val="8"/>
        <color rgb="FF000000"/>
        <rFont val="Meiryo UI"/>
      </rPr>
      <t>自部署</t>
    </r>
    <r>
      <rPr>
        <sz val="8"/>
        <color rgb="FF000000"/>
        <rFont val="BridgestoneType"/>
      </rPr>
      <t>/</t>
    </r>
    <r>
      <rPr>
        <sz val="8"/>
        <color rgb="FF000000"/>
        <rFont val="Meiryo UI"/>
      </rPr>
      <t>自作業における安全ルールは、厳密に順守されているか？</t>
    </r>
  </si>
  <si>
    <r>
      <t>Observe work in three work areas to see if people work in accordance to safety rules 
3</t>
    </r>
    <r>
      <rPr>
        <sz val="8"/>
        <color theme="1"/>
        <rFont val="Meiryo UI"/>
        <family val="3"/>
        <charset val="128"/>
      </rPr>
      <t>か所の作業地区で作業を観察し、安全規則に従って作業が行われているか確認する。</t>
    </r>
    <r>
      <rPr>
        <sz val="8"/>
        <color theme="1"/>
        <rFont val="BridgestoneType"/>
        <family val="2"/>
      </rPr>
      <t xml:space="preserve"> </t>
    </r>
    <phoneticPr fontId="3"/>
  </si>
  <si>
    <r>
      <t>When 3 different work areas were toured and observed, there was a strict adherence to the Department/Job safety rules of that area by the people working in that area. 
3</t>
    </r>
    <r>
      <rPr>
        <sz val="8"/>
        <rFont val="Meiryo UI"/>
        <family val="3"/>
        <charset val="128"/>
      </rPr>
      <t>か所以上の作業地区を視察すると、その地区の作業者は各作業地区における当該の部門規則や業務安全ルールを厳守していた。</t>
    </r>
    <r>
      <rPr>
        <sz val="8"/>
        <rFont val="BridgestoneType"/>
        <family val="2"/>
      </rPr>
      <t xml:space="preserve"> </t>
    </r>
  </si>
  <si>
    <t>Fixing MC task as CFT request (P7): 
MM members: Work 2 people at MC, only 1 tag
Size change O/P:  Leave area without bring tag</t>
  </si>
  <si>
    <t>Same as  item 18 of organization checklist &amp; item 76 of system checklist</t>
  </si>
  <si>
    <t>Not yet</t>
  </si>
  <si>
    <r>
      <t>Interview statements indicate that teammates take trainings and understand the greatest potential</t>
    </r>
    <r>
      <rPr>
        <b/>
        <sz val="8"/>
        <rFont val="BridgestoneType"/>
        <family val="2"/>
      </rPr>
      <t xml:space="preserve"> </t>
    </r>
    <r>
      <rPr>
        <sz val="8"/>
        <rFont val="BridgestoneType"/>
        <family val="2"/>
      </rPr>
      <t xml:space="preserve">H&amp;S risks involved in their work and the controls applied to reduce these risks. 
</t>
    </r>
    <r>
      <rPr>
        <sz val="8"/>
        <rFont val="Meiryo UI"/>
        <family val="3"/>
        <charset val="128"/>
      </rPr>
      <t>面談調査では、各技能員が教育を受け、自らの業務における安全衛生上の最重要リスクと管理対象項目を理解していることが示される。</t>
    </r>
    <r>
      <rPr>
        <sz val="8"/>
        <rFont val="BridgestoneType"/>
        <family val="2"/>
      </rPr>
      <t xml:space="preserve"> </t>
    </r>
    <phoneticPr fontId="5"/>
  </si>
  <si>
    <r>
      <t xml:space="preserve">Knowledge
</t>
    </r>
    <r>
      <rPr>
        <sz val="8"/>
        <rFont val="Meiryo UI"/>
        <family val="3"/>
        <charset val="128"/>
      </rPr>
      <t>知識</t>
    </r>
  </si>
  <si>
    <r>
      <t>Have teammates taken training on residual risks based on the work standard</t>
    </r>
    <r>
      <rPr>
        <sz val="8"/>
        <rFont val="Meiryo UI"/>
        <family val="3"/>
        <charset val="128"/>
      </rPr>
      <t>？</t>
    </r>
    <r>
      <rPr>
        <sz val="8"/>
        <rFont val="BridgestoneType"/>
        <family val="2"/>
      </rPr>
      <t xml:space="preserve"> 
</t>
    </r>
    <r>
      <rPr>
        <sz val="8"/>
        <rFont val="Meiryo UI"/>
        <family val="3"/>
        <charset val="128"/>
      </rPr>
      <t>技能員は、残留リスクについて作業標準ベースに教育を受けているか？</t>
    </r>
  </si>
  <si>
    <r>
      <t xml:space="preserve">Have you taken the training on the residual risks in your tasks?
</t>
    </r>
    <r>
      <rPr>
        <sz val="8"/>
        <rFont val="Meiryo UI"/>
        <family val="3"/>
        <charset val="128"/>
      </rPr>
      <t>あなたは自作業の残留リスクについて教育を受けましたか？</t>
    </r>
  </si>
  <si>
    <r>
      <t xml:space="preserve">A sample of 5 teammates could all state that they took the training on residual risks based on the work standard. 
</t>
    </r>
    <r>
      <rPr>
        <sz val="8"/>
        <rFont val="Meiryo UI"/>
        <family val="3"/>
        <charset val="128"/>
      </rPr>
      <t>意選択した</t>
    </r>
    <r>
      <rPr>
        <sz val="8"/>
        <rFont val="BridgestoneType"/>
        <family val="2"/>
      </rPr>
      <t>5</t>
    </r>
    <r>
      <rPr>
        <sz val="8"/>
        <rFont val="Meiryo UI"/>
        <family val="3"/>
        <charset val="128"/>
      </rPr>
      <t>人の技能員の全員が、残留リスクについて作業標準ベースに教育を受けていると述べた。</t>
    </r>
  </si>
  <si>
    <r>
      <t xml:space="preserve">OFI: 
1. P7 Operator </t>
    </r>
    <r>
      <rPr>
        <u/>
        <sz val="11"/>
        <rFont val="Meiryo UI"/>
        <family val="2"/>
      </rPr>
      <t>could not explain</t>
    </r>
    <r>
      <rPr>
        <sz val="11"/>
        <rFont val="Meiryo UI"/>
        <family val="2"/>
      </rPr>
      <t xml:space="preserve"> residual risk Cat. IV. (already trained)
2. Some oprator thought that current condition is safe event the residule risk have remianed because there's safety device at machine. 
</t>
    </r>
  </si>
  <si>
    <r>
      <t xml:space="preserve">Capability
</t>
    </r>
    <r>
      <rPr>
        <sz val="8"/>
        <rFont val="Meiryo UI"/>
        <family val="3"/>
        <charset val="128"/>
      </rPr>
      <t>能力</t>
    </r>
  </si>
  <si>
    <r>
      <t xml:space="preserve">Do you understand the greatest potential risks, and how they are controlled?
</t>
    </r>
    <r>
      <rPr>
        <sz val="8"/>
        <rFont val="Meiryo UI"/>
        <family val="3"/>
        <charset val="128"/>
      </rPr>
      <t>技能員は、最も危険なリスクの内容及び管理方法を把握しているか？</t>
    </r>
  </si>
  <si>
    <r>
      <t xml:space="preserve">Which safety risks involved in your work/job are the most serious in your opinion and why? 
</t>
    </r>
    <r>
      <rPr>
        <sz val="8"/>
        <rFont val="Meiryo UI"/>
        <family val="3"/>
        <charset val="128"/>
      </rPr>
      <t>あなたの業務や役割において最も深刻だと思う安全リスクとその理由を教えてください。</t>
    </r>
    <r>
      <rPr>
        <sz val="8"/>
        <rFont val="BridgestoneType"/>
        <family val="2"/>
      </rPr>
      <t xml:space="preserve"> </t>
    </r>
    <rPh sb="96" eb="98">
      <t>ギョウム</t>
    </rPh>
    <rPh sb="99" eb="101">
      <t>ヤクワリ</t>
    </rPh>
    <phoneticPr fontId="5"/>
  </si>
  <si>
    <r>
      <t xml:space="preserve">A sample of 5 teammates could all describe and explain the greatest potential H&amp;S risks in their work, and what controls they use or are in place to mitigate these risks.
</t>
    </r>
    <r>
      <rPr>
        <sz val="8"/>
        <rFont val="Meiryo UI"/>
        <family val="3"/>
        <charset val="128"/>
      </rPr>
      <t>任意選択した</t>
    </r>
    <r>
      <rPr>
        <sz val="8"/>
        <rFont val="BridgestoneType"/>
        <family val="2"/>
      </rPr>
      <t>5</t>
    </r>
    <r>
      <rPr>
        <sz val="8"/>
        <rFont val="Meiryo UI"/>
        <family val="3"/>
        <charset val="128"/>
      </rPr>
      <t>人の技能員の全員が、各自の作業における最も深刻な安全衛生関連のリスクおよびリスク低減措置について説明できる。</t>
    </r>
  </si>
  <si>
    <t>P7 Operator could not explain residual risk Cat. IV.</t>
  </si>
  <si>
    <r>
      <t xml:space="preserve">Teammates propose improvements of H&amp;S risks and risk mitigation measures at the creations or revisions of work standard, training material, etc.
</t>
    </r>
    <r>
      <rPr>
        <sz val="8"/>
        <rFont val="Meiryo UI"/>
        <family val="3"/>
        <charset val="128"/>
      </rPr>
      <t>作業標準や教育訓練資料等を作成、改訂する際、技能員が、安全リスクや低減策の改善提案をしている。　</t>
    </r>
  </si>
  <si>
    <r>
      <t xml:space="preserve">Have teammates proposed improvements of H&amp;S risks and risk mitigation measures at the creations or revisions of work standards, training materials, etc.
</t>
    </r>
    <r>
      <rPr>
        <sz val="8"/>
        <rFont val="Meiryo UI"/>
        <family val="3"/>
        <charset val="128"/>
      </rPr>
      <t>作業標準や教育資料等を作成、改訂する際、安全リスクや低減策の改善提案をしていますか？　</t>
    </r>
  </si>
  <si>
    <r>
      <t xml:space="preserve">Review work standards and training materials to see if revision history and content show inclusion of teammate's recommendations/suggestions.
</t>
    </r>
    <r>
      <rPr>
        <sz val="8"/>
        <rFont val="Meiryo UI"/>
        <family val="3"/>
        <charset val="128"/>
      </rPr>
      <t>作業標準や教育訓練資料を検証し、改訂履歴とその内容に技能員の意見が含まれているかを確認する。</t>
    </r>
    <r>
      <rPr>
        <sz val="8"/>
        <rFont val="BridgestoneType"/>
        <family val="2"/>
      </rPr>
      <t xml:space="preserve"> </t>
    </r>
    <phoneticPr fontId="5"/>
  </si>
  <si>
    <r>
      <t xml:space="preserve">Materials indicate that teammates propose improvements of H&amp;S risks and risk mitigation measures at the creations or revisions of work standards, training materials, etc.
</t>
    </r>
    <r>
      <rPr>
        <sz val="8"/>
        <rFont val="Meiryo UI"/>
        <family val="3"/>
        <charset val="128"/>
      </rPr>
      <t>作業標準や教育資料等を作成、改訂する際、技能員が、安全リスクや低減策の改善提案をしていることが示される。　</t>
    </r>
  </si>
  <si>
    <r>
      <t xml:space="preserve">A sample of teammates participate in the risk assessment (RA) process, and they can demonstrate capability in performing a risk assessment on their work activities 
</t>
    </r>
    <r>
      <rPr>
        <sz val="8"/>
        <rFont val="Meiryo UI"/>
        <family val="3"/>
        <charset val="128"/>
      </rPr>
      <t>任意選択した技能員が、自身の作業に関するリスクアセスメントに参加しており、リスクアセスメントを実施する能力があることを示すことができる。</t>
    </r>
    <r>
      <rPr>
        <sz val="8"/>
        <rFont val="BridgestoneType"/>
        <family val="2"/>
      </rPr>
      <t xml:space="preserve"> </t>
    </r>
    <phoneticPr fontId="5"/>
  </si>
  <si>
    <r>
      <t xml:space="preserve">Are some teammates capable of performing full risk assessments?
</t>
    </r>
    <r>
      <rPr>
        <sz val="8"/>
        <rFont val="Meiryo UI"/>
        <family val="3"/>
        <charset val="128"/>
      </rPr>
      <t>複数の技能員は、リスクアセスメントの全プロセス（危険源の同定から低減対策まで）を実行する能力があるか？</t>
    </r>
  </si>
  <si>
    <r>
      <t xml:space="preserve">Have you participated in RA process? If so, could you explain the RA process on your work place?
</t>
    </r>
    <r>
      <rPr>
        <sz val="8"/>
        <rFont val="Meiryo UI"/>
        <family val="3"/>
        <charset val="128"/>
      </rPr>
      <t>自職場の作業に関して、</t>
    </r>
    <r>
      <rPr>
        <sz val="8"/>
        <rFont val="BridgestoneType"/>
        <family val="2"/>
      </rPr>
      <t>RA</t>
    </r>
    <r>
      <rPr>
        <sz val="8"/>
        <rFont val="Meiryo UI"/>
        <family val="3"/>
        <charset val="128"/>
      </rPr>
      <t>に参加したことがありますか？もしあれば、リスクアセスメントプロセスを説明してください。</t>
    </r>
  </si>
  <si>
    <r>
      <t xml:space="preserve">In a sample of 5 teammates, at least two have participated RA process, and he/she could explain a full and accurate Risk Assessment. 
</t>
    </r>
    <r>
      <rPr>
        <sz val="8"/>
        <rFont val="Meiryo UI"/>
        <family val="3"/>
        <charset val="128"/>
      </rPr>
      <t>任意選択した</t>
    </r>
    <r>
      <rPr>
        <sz val="8"/>
        <rFont val="BridgestoneType"/>
        <family val="2"/>
      </rPr>
      <t>5</t>
    </r>
    <r>
      <rPr>
        <sz val="8"/>
        <rFont val="Meiryo UI"/>
        <family val="3"/>
        <charset val="128"/>
      </rPr>
      <t>人の技能員のうち</t>
    </r>
    <r>
      <rPr>
        <sz val="8"/>
        <rFont val="BridgestoneType"/>
        <family val="2"/>
      </rPr>
      <t>2</t>
    </r>
    <r>
      <rPr>
        <sz val="8"/>
        <rFont val="Meiryo UI"/>
        <family val="3"/>
        <charset val="128"/>
      </rPr>
      <t>人以上が、リスクアセスメントに参加したことがあり、リスクアセスメントを完全かつ正確に実施できる。</t>
    </r>
    <r>
      <rPr>
        <sz val="8"/>
        <rFont val="BridgestoneType"/>
        <family val="2"/>
      </rPr>
      <t xml:space="preserve"> </t>
    </r>
    <phoneticPr fontId="5"/>
  </si>
  <si>
    <t>Participate but could not explain full RA</t>
  </si>
  <si>
    <r>
      <t xml:space="preserve">Teammates proposed improvements to prevent incidents (injure, occupational disease/illness, near-miss/hidden danger) and received feedback from managements.
</t>
    </r>
    <r>
      <rPr>
        <sz val="8"/>
        <rFont val="Meiryo UI"/>
        <family val="3"/>
        <charset val="128"/>
      </rPr>
      <t>技能員は、インシデント（労働災害、疾病、ヒヤリ、潜在的危険源）に関する改善提案を行い、管理者からフィードバックを受けている。</t>
    </r>
    <rPh sb="169" eb="171">
      <t>ロウドウ</t>
    </rPh>
    <rPh sb="174" eb="176">
      <t>シッペイ</t>
    </rPh>
    <rPh sb="181" eb="187">
      <t>センザイテキキケンゲン</t>
    </rPh>
    <phoneticPr fontId="5"/>
  </si>
  <si>
    <r>
      <t xml:space="preserve">Have teammates proposed improvements for @reventation of incidents (injure/near-miss/hidden danger) and management has given feedback to them?
</t>
    </r>
    <r>
      <rPr>
        <sz val="8"/>
        <rFont val="Meiryo UI"/>
        <family val="3"/>
        <charset val="128"/>
      </rPr>
      <t>技能員から、インシデント（労働災害・ヒヤリ・潜在的危険源）に関する改善提案があり、管理者が対策実施内容をフィードバックしているか</t>
    </r>
    <rPh sb="156" eb="158">
      <t>ロウドウ</t>
    </rPh>
    <rPh sb="165" eb="171">
      <t>センザイテキキケンゲン</t>
    </rPh>
    <phoneticPr fontId="5"/>
  </si>
  <si>
    <r>
      <t xml:space="preserve">How have you respond to proposals for improvement  to prevent incidents (injury, occupational disease/illness, near-miss/hidden danger) from teammates?
</t>
    </r>
    <r>
      <rPr>
        <sz val="8"/>
        <rFont val="Meiryo UI"/>
        <family val="3"/>
        <charset val="128"/>
      </rPr>
      <t>技能員からのインシデント（労働災害、疾病、ヒヤリ、潜在的危険源）の改善提案に対して、どのように対応していますか？</t>
    </r>
    <phoneticPr fontId="5"/>
  </si>
  <si>
    <r>
      <t xml:space="preserve">Teammates proposed improvements on incidents (injury, occupational disease/illness, near-miss/hidden danger) prevention, and received feedback from managements.
</t>
    </r>
    <r>
      <rPr>
        <sz val="8"/>
        <rFont val="Meiryo UI"/>
        <family val="3"/>
        <charset val="128"/>
      </rPr>
      <t>技能員は、インシデント（災害、疾病、ヒヤリ・不具合に関する改善提案を行い、管理者から</t>
    </r>
    <r>
      <rPr>
        <sz val="8"/>
        <rFont val="BridgestoneType"/>
        <family val="2"/>
      </rPr>
      <t>FB</t>
    </r>
    <r>
      <rPr>
        <sz val="8"/>
        <rFont val="Meiryo UI"/>
        <family val="3"/>
        <charset val="128"/>
      </rPr>
      <t>を受けていることが確認できる。</t>
    </r>
    <rPh sb="176" eb="178">
      <t>シッペイ</t>
    </rPh>
    <phoneticPr fontId="5"/>
  </si>
  <si>
    <r>
      <t xml:space="preserve">Review of action plans show that teammates have been involved in the design, implementation and evaluation of safety action plans. 
</t>
    </r>
    <r>
      <rPr>
        <sz val="8"/>
        <rFont val="Meiryo UI"/>
        <family val="3"/>
        <charset val="128"/>
      </rPr>
      <t>活動計画を検証すると、安全対策計画の設計、導入、評価について、各技能員の参加対応があることが示される。</t>
    </r>
    <r>
      <rPr>
        <sz val="8"/>
        <rFont val="BridgestoneType"/>
        <family val="2"/>
      </rPr>
      <t xml:space="preserve"> </t>
    </r>
  </si>
  <si>
    <r>
      <t xml:space="preserve">Are teammates involved and consulted in safety action plans?
</t>
    </r>
    <r>
      <rPr>
        <sz val="8"/>
        <rFont val="Meiryo UI"/>
        <family val="3"/>
        <charset val="128"/>
      </rPr>
      <t>技能員は、安全実施計画（策定）に参加し、協議を行っているか？</t>
    </r>
  </si>
  <si>
    <r>
      <t xml:space="preserve">Review  action plans or project planning to determine if these involve consultation steps with workers 
</t>
    </r>
    <r>
      <rPr>
        <sz val="8"/>
        <rFont val="Meiryo UI"/>
        <family val="3"/>
        <charset val="128"/>
      </rPr>
      <t>活動計画またはプロジェクト計画を検証し、技能員との協議が行われているかを判断する。</t>
    </r>
    <r>
      <rPr>
        <sz val="8"/>
        <rFont val="BridgestoneType"/>
        <family val="2"/>
      </rPr>
      <t xml:space="preserve"> </t>
    </r>
  </si>
  <si>
    <r>
      <t xml:space="preserve">A  review of the safety action plans from the most recent safety projects show  teammates were involved and consulted. 
</t>
    </r>
    <r>
      <rPr>
        <sz val="8"/>
        <rFont val="Meiryo UI"/>
        <family val="3"/>
        <charset val="128"/>
      </rPr>
      <t>直近の安全プロジェクト（安全に関する取り組み）における安全関連の活動計画を検証すると、技能員の参加対応と協議があったことが示された。</t>
    </r>
    <r>
      <rPr>
        <sz val="8"/>
        <rFont val="BridgestoneType"/>
        <family val="2"/>
      </rPr>
      <t xml:space="preserve"> </t>
    </r>
  </si>
  <si>
    <t xml:space="preserve">Excellent </t>
  </si>
  <si>
    <r>
      <t xml:space="preserve">H&amp;S risks/measures of other departments have been shared at the safety meeting in your department.
</t>
    </r>
    <r>
      <rPr>
        <sz val="8"/>
        <rFont val="Meiryo UI"/>
        <family val="3"/>
        <charset val="128"/>
      </rPr>
      <t>自部署内の安全衛生会議等で、他部署での安全リスク</t>
    </r>
    <r>
      <rPr>
        <sz val="8"/>
        <rFont val="BridgestoneType"/>
        <family val="2"/>
      </rPr>
      <t>/</t>
    </r>
    <r>
      <rPr>
        <sz val="8"/>
        <rFont val="Meiryo UI"/>
        <family val="3"/>
        <charset val="128"/>
      </rPr>
      <t>対策について共有されている</t>
    </r>
  </si>
  <si>
    <r>
      <t xml:space="preserve">Are there opportunities to share H&amp;S risks/measures of other departments at the safety meeting in your department?
</t>
    </r>
    <r>
      <rPr>
        <sz val="8"/>
        <rFont val="Meiryo UI"/>
        <family val="3"/>
        <charset val="128"/>
      </rPr>
      <t>他部署での安全リスク</t>
    </r>
    <r>
      <rPr>
        <sz val="8"/>
        <rFont val="BridgestoneType"/>
        <family val="2"/>
      </rPr>
      <t>/</t>
    </r>
    <r>
      <rPr>
        <sz val="8"/>
        <rFont val="Meiryo UI"/>
        <family val="3"/>
        <charset val="128"/>
      </rPr>
      <t>対策を共有する場があるか　</t>
    </r>
    <r>
      <rPr>
        <sz val="8"/>
        <rFont val="BridgestoneType"/>
        <family val="2"/>
      </rPr>
      <t>(</t>
    </r>
    <r>
      <rPr>
        <sz val="8"/>
        <rFont val="Meiryo UI"/>
        <family val="3"/>
        <charset val="128"/>
      </rPr>
      <t>自部署内の安全衛生会議などで</t>
    </r>
    <r>
      <rPr>
        <sz val="8"/>
        <rFont val="BridgestoneType"/>
        <family val="2"/>
      </rPr>
      <t>)</t>
    </r>
  </si>
  <si>
    <r>
      <t xml:space="preserve">Review the safety meeting material and minutes
</t>
    </r>
    <r>
      <rPr>
        <sz val="8"/>
        <rFont val="Meiryo UI"/>
        <family val="3"/>
        <charset val="128"/>
      </rPr>
      <t>会議資料や議事録を確認する。</t>
    </r>
    <phoneticPr fontId="5"/>
  </si>
  <si>
    <r>
      <t xml:space="preserve">H&amp;S risks/measures of other departments have been shared at the safety meeting in your department.
</t>
    </r>
    <r>
      <rPr>
        <sz val="8"/>
        <rFont val="Meiryo UI"/>
        <family val="3"/>
        <charset val="128"/>
      </rPr>
      <t>自部署内の安全衛生会議等で、他部署での安全リスク</t>
    </r>
    <r>
      <rPr>
        <sz val="8"/>
        <rFont val="BridgestoneType"/>
        <family val="2"/>
      </rPr>
      <t>/</t>
    </r>
    <r>
      <rPr>
        <sz val="8"/>
        <rFont val="Meiryo UI"/>
        <family val="3"/>
        <charset val="128"/>
      </rPr>
      <t>対策について共有されている</t>
    </r>
    <r>
      <rPr>
        <sz val="8"/>
        <rFont val="BridgestoneType"/>
        <family val="2"/>
      </rPr>
      <t>.</t>
    </r>
  </si>
  <si>
    <r>
      <t xml:space="preserve">Teammates are encouraged to talk with other teams and speak about H&amp;S risks regularly to share best-practices and lessons-learned.
</t>
    </r>
    <r>
      <rPr>
        <sz val="8"/>
        <rFont val="Meiryo UI"/>
        <family val="3"/>
        <charset val="128"/>
      </rPr>
      <t>各従業員は、他のチームメンバー（他部署・他工程）と話し合うように奨励され、安全衛生関連のリスクについて定期的な話し合いを持ち、ベストプラクティスや教訓を共有している。</t>
    </r>
  </si>
  <si>
    <r>
      <t xml:space="preserve">Do teammates know safety related information (H&amp;S risk, recurrence prevention measures issued by GBS/SBU, etc.) shared among teams (department/areas) and plants?
</t>
    </r>
    <r>
      <rPr>
        <sz val="8"/>
        <rFont val="Meiryo UI"/>
        <family val="3"/>
        <charset val="128"/>
      </rPr>
      <t>部署間</t>
    </r>
    <r>
      <rPr>
        <sz val="8"/>
        <rFont val="BridgestoneType"/>
        <family val="2"/>
      </rPr>
      <t>/</t>
    </r>
    <r>
      <rPr>
        <sz val="8"/>
        <rFont val="Meiryo UI"/>
        <family val="3"/>
        <charset val="128"/>
      </rPr>
      <t>工場間で共有された安全関連の情報（安全リスク、類災対策、</t>
    </r>
    <r>
      <rPr>
        <sz val="8"/>
        <rFont val="BridgestoneType"/>
        <family val="2"/>
      </rPr>
      <t>GBS/SBU</t>
    </r>
    <r>
      <rPr>
        <sz val="8"/>
        <rFont val="Meiryo UI"/>
        <family val="3"/>
        <charset val="128"/>
      </rPr>
      <t>からの展開施策</t>
    </r>
    <r>
      <rPr>
        <sz val="8"/>
        <rFont val="BridgestoneType"/>
        <family val="2"/>
      </rPr>
      <t xml:space="preserve"> </t>
    </r>
    <r>
      <rPr>
        <sz val="8"/>
        <rFont val="Meiryo UI"/>
        <family val="3"/>
        <charset val="128"/>
      </rPr>
      <t>等）を把握しているか？</t>
    </r>
    <phoneticPr fontId="5"/>
  </si>
  <si>
    <r>
      <t xml:space="preserve">How is safety knowledge shared between teams and plants? 
</t>
    </r>
    <r>
      <rPr>
        <sz val="8"/>
        <rFont val="Meiryo UI"/>
        <family val="3"/>
        <charset val="128"/>
      </rPr>
      <t>部署間と工場間で安全関連の知識をどのように共有していますか。</t>
    </r>
    <r>
      <rPr>
        <sz val="8"/>
        <rFont val="BridgestoneType"/>
        <family val="2"/>
      </rPr>
      <t xml:space="preserve"> </t>
    </r>
  </si>
  <si>
    <r>
      <t xml:space="preserve">In a sample of 3 managers, 2 could explain how teams (departments/areas) share safety knowledge about H&amp;S risks and risk mitigation with other teams and different sites. 
</t>
    </r>
    <r>
      <rPr>
        <sz val="8"/>
        <rFont val="Meiryo UI"/>
        <family val="3"/>
        <charset val="128"/>
      </rPr>
      <t>任意選択した</t>
    </r>
    <r>
      <rPr>
        <sz val="8"/>
        <rFont val="BridgestoneType"/>
        <family val="2"/>
      </rPr>
      <t>3</t>
    </r>
    <r>
      <rPr>
        <sz val="8"/>
        <rFont val="Meiryo UI"/>
        <family val="3"/>
        <charset val="128"/>
      </rPr>
      <t>人の管理者のうち</t>
    </r>
    <r>
      <rPr>
        <sz val="8"/>
        <rFont val="BridgestoneType"/>
        <family val="2"/>
      </rPr>
      <t>2</t>
    </r>
    <r>
      <rPr>
        <sz val="8"/>
        <rFont val="Meiryo UI"/>
        <family val="3"/>
        <charset val="128"/>
      </rPr>
      <t>人が、安全衛生関連のリスクとリスク低減に関する安全関連情報を他のチームや別の現場とどのように共有するかを説明できた。</t>
    </r>
    <r>
      <rPr>
        <sz val="8"/>
        <rFont val="BridgestoneType"/>
        <family val="2"/>
      </rPr>
      <t xml:space="preserve"> </t>
    </r>
    <phoneticPr fontId="5"/>
  </si>
  <si>
    <r>
      <t xml:space="preserve">The site safety department communicates their best-practices in risk control with other plants to ensure cross-company learning and awareness. 
</t>
    </r>
    <r>
      <rPr>
        <sz val="8"/>
        <rFont val="Meiryo UI"/>
        <family val="3"/>
        <charset val="128"/>
      </rPr>
      <t>現場の安全担当課は、リスク管理のベストプラクティスを他の工場にも伝達し、全社的な学習と意識向上を図っている。</t>
    </r>
    <r>
      <rPr>
        <sz val="8"/>
        <rFont val="BridgestoneType"/>
        <family val="2"/>
      </rPr>
      <t xml:space="preserve"> </t>
    </r>
    <phoneticPr fontId="5"/>
  </si>
  <si>
    <r>
      <t xml:space="preserve">Do you have opportunities to get *best practices from internal/external sources, and do you implement them in the plant?
</t>
    </r>
    <r>
      <rPr>
        <sz val="8"/>
        <rFont val="Meiryo UI"/>
        <family val="3"/>
        <charset val="128"/>
      </rPr>
      <t>社内外の</t>
    </r>
    <r>
      <rPr>
        <sz val="8"/>
        <rFont val="BridgestoneType"/>
        <family val="2"/>
      </rPr>
      <t>*</t>
    </r>
    <r>
      <rPr>
        <sz val="8"/>
        <rFont val="Meiryo UI"/>
        <family val="3"/>
        <charset val="128"/>
      </rPr>
      <t>ベストプラクティス情報を入手する機会があり、自拠点への導入を行っているか？</t>
    </r>
    <rPh sb="135" eb="137">
      <t>ジョウホウ</t>
    </rPh>
    <phoneticPr fontId="5"/>
  </si>
  <si>
    <r>
      <t xml:space="preserve">Safety Manager
</t>
    </r>
    <r>
      <rPr>
        <sz val="8"/>
        <rFont val="Meiryo UI"/>
        <family val="3"/>
        <charset val="128"/>
      </rPr>
      <t>安全担当課長</t>
    </r>
    <rPh sb="15" eb="17">
      <t>アンゼン</t>
    </rPh>
    <rPh sb="17" eb="21">
      <t>タントウカチョウ</t>
    </rPh>
    <phoneticPr fontId="3"/>
  </si>
  <si>
    <r>
      <t xml:space="preserve">Review what best-practices have been communicated and how well these were implemented
</t>
    </r>
    <r>
      <rPr>
        <sz val="8"/>
        <color theme="1"/>
        <rFont val="Meiryo UI"/>
        <family val="3"/>
        <charset val="128"/>
      </rPr>
      <t>どのようなベスト・プラクティスが伝達され、どのように実施されたかを検証する。</t>
    </r>
  </si>
  <si>
    <r>
      <t xml:space="preserve">A review of the safety processes shows that H&amp;S team has implemented best practices from other sites and these have yielded positive results. 
</t>
    </r>
    <r>
      <rPr>
        <sz val="8"/>
        <rFont val="Meiryo UI"/>
        <family val="3"/>
        <charset val="128"/>
      </rPr>
      <t>安全関連プロセス</t>
    </r>
    <r>
      <rPr>
        <sz val="8"/>
        <rFont val="BridgestoneType"/>
        <family val="2"/>
      </rPr>
      <t>(</t>
    </r>
    <r>
      <rPr>
        <sz val="8"/>
        <rFont val="Meiryo UI"/>
        <family val="3"/>
        <charset val="128"/>
      </rPr>
      <t>標準</t>
    </r>
    <r>
      <rPr>
        <sz val="8"/>
        <rFont val="BridgestoneType"/>
        <family val="2"/>
      </rPr>
      <t>)</t>
    </r>
    <r>
      <rPr>
        <sz val="8"/>
        <rFont val="Meiryo UI"/>
        <family val="3"/>
        <charset val="128"/>
      </rPr>
      <t>を検証すると、安全衛生管理チームが他の現場のベストプラクティスを導入し、肯定的な結果を得たことを示している。</t>
    </r>
    <r>
      <rPr>
        <sz val="8"/>
        <rFont val="BridgestoneType"/>
        <family val="2"/>
      </rPr>
      <t xml:space="preserve"> </t>
    </r>
  </si>
  <si>
    <r>
      <t xml:space="preserve">Interview statements and site tour(s) indicate that unsafe behavior is perceived as unacceptable. It is that anyone acting unsafe will be corrected by their peers. 
</t>
    </r>
    <r>
      <rPr>
        <sz val="8"/>
        <rFont val="Meiryo UI"/>
        <family val="3"/>
        <charset val="128"/>
      </rPr>
      <t>面談調査と現場見学で、不安全行動は容認不可と認識されていることが示される。不安全行動をすると、同僚から指摘される。</t>
    </r>
  </si>
  <si>
    <r>
      <t xml:space="preserve">Is unsafe behavior completely unacceptable on site?
</t>
    </r>
    <r>
      <rPr>
        <sz val="8"/>
        <rFont val="Meiryo UI"/>
        <family val="3"/>
        <charset val="128"/>
      </rPr>
      <t>事業所において、不安全行動は、例外なく、容認されていないか？</t>
    </r>
  </si>
  <si>
    <r>
      <t xml:space="preserve">What response would you expect from your colleague when you act unsafe? 
</t>
    </r>
    <r>
      <rPr>
        <sz val="8"/>
        <rFont val="Meiryo UI"/>
        <family val="3"/>
        <charset val="128"/>
      </rPr>
      <t>あなたが不安全行動をした場合、あなたの同僚はどのような反応をすると期待しますか。</t>
    </r>
    <r>
      <rPr>
        <sz val="8"/>
        <rFont val="BridgestoneType"/>
        <family val="2"/>
      </rPr>
      <t xml:space="preserve"> </t>
    </r>
  </si>
  <si>
    <r>
      <t xml:space="preserve">A sample of 5 operators all stated that unsafe behavior is unacceptable and anyone acting unsafe will be corrected by their peers. 
</t>
    </r>
    <r>
      <rPr>
        <sz val="8"/>
        <rFont val="Meiryo UI"/>
        <family val="3"/>
        <charset val="128"/>
      </rPr>
      <t>任意選択した</t>
    </r>
    <r>
      <rPr>
        <sz val="8"/>
        <rFont val="BridgestoneType"/>
        <family val="2"/>
      </rPr>
      <t>5</t>
    </r>
    <r>
      <rPr>
        <sz val="8"/>
        <rFont val="Meiryo UI"/>
        <family val="3"/>
        <charset val="128"/>
      </rPr>
      <t>人の技能員の全員が、不安全行動は容認できないと述べ、不安全行動をとる者は同僚によって指摘されると述べた。</t>
    </r>
    <r>
      <rPr>
        <sz val="8"/>
        <rFont val="BridgestoneType"/>
        <family val="2"/>
      </rPr>
      <t xml:space="preserve"> </t>
    </r>
    <phoneticPr fontId="5"/>
  </si>
  <si>
    <t>Same comment with item no. 10</t>
  </si>
  <si>
    <r>
      <t xml:space="preserve">Plant Manager
</t>
    </r>
    <r>
      <rPr>
        <sz val="8"/>
        <color theme="1"/>
        <rFont val="Meiryo UI"/>
        <family val="3"/>
        <charset val="128"/>
      </rPr>
      <t>工場長</t>
    </r>
    <phoneticPr fontId="3"/>
  </si>
  <si>
    <r>
      <t xml:space="preserve">Production GM
</t>
    </r>
    <r>
      <rPr>
        <sz val="8"/>
        <color theme="1"/>
        <rFont val="Meiryo UI"/>
        <family val="3"/>
        <charset val="128"/>
      </rPr>
      <t>製造部長</t>
    </r>
    <phoneticPr fontId="3"/>
  </si>
  <si>
    <r>
      <t xml:space="preserve">Production
Manager
</t>
    </r>
    <r>
      <rPr>
        <sz val="8"/>
        <color theme="1"/>
        <rFont val="Meiryo UI"/>
        <family val="3"/>
        <charset val="128"/>
      </rPr>
      <t>製造課長</t>
    </r>
    <phoneticPr fontId="3"/>
  </si>
  <si>
    <r>
      <t xml:space="preserve">Production
Foreperson
</t>
    </r>
    <r>
      <rPr>
        <sz val="8"/>
        <color theme="1"/>
        <rFont val="Meiryo UI"/>
        <family val="3"/>
        <charset val="128"/>
      </rPr>
      <t>主任</t>
    </r>
    <phoneticPr fontId="3"/>
  </si>
  <si>
    <r>
      <t xml:space="preserve">Production
Supervisor
</t>
    </r>
    <r>
      <rPr>
        <sz val="8"/>
        <color theme="1"/>
        <rFont val="Meiryo UI"/>
        <family val="3"/>
        <charset val="128"/>
      </rPr>
      <t>職長</t>
    </r>
    <phoneticPr fontId="3"/>
  </si>
  <si>
    <r>
      <t xml:space="preserve">Teammate
</t>
    </r>
    <r>
      <rPr>
        <sz val="8"/>
        <color theme="1"/>
        <rFont val="Meiryo UI"/>
        <family val="3"/>
        <charset val="128"/>
      </rPr>
      <t>技能員</t>
    </r>
    <phoneticPr fontId="3"/>
  </si>
  <si>
    <r>
      <t xml:space="preserve">Maintenance
Foreman/Supervisor
</t>
    </r>
    <r>
      <rPr>
        <sz val="8"/>
        <color theme="1"/>
        <rFont val="Meiryo UI"/>
        <family val="3"/>
        <charset val="128"/>
      </rPr>
      <t>保全主任・職長</t>
    </r>
    <rPh sb="31" eb="33">
      <t>ホゼン</t>
    </rPh>
    <rPh sb="33" eb="35">
      <t>シュニン</t>
    </rPh>
    <rPh sb="36" eb="38">
      <t>ショクチョウ</t>
    </rPh>
    <phoneticPr fontId="5"/>
  </si>
  <si>
    <r>
      <t xml:space="preserve">D.P. Manager
</t>
    </r>
    <r>
      <rPr>
        <sz val="8"/>
        <color theme="1"/>
        <rFont val="Meiryo UI"/>
        <family val="3"/>
        <charset val="128"/>
      </rPr>
      <t>防災担当課長</t>
    </r>
    <phoneticPr fontId="3"/>
  </si>
  <si>
    <r>
      <t xml:space="preserve">Compliance evaluation and training records indicate that H&amp;S training required by regulation (including safety/disaster emergency drills) has been provided to all teammates.
</t>
    </r>
    <r>
      <rPr>
        <sz val="8"/>
        <rFont val="Meiryo UI"/>
        <family val="3"/>
        <charset val="128"/>
      </rPr>
      <t>法令遵守状況評価と教育訓練記録から、法令に定められた安全衛生関連の教育訓練（安全・防災の緊急時対応訓練を含む）が全従業員に実施されていることが示される。</t>
    </r>
    <rPh sb="212" eb="214">
      <t>アンゼン</t>
    </rPh>
    <rPh sb="215" eb="217">
      <t>ボウサイ</t>
    </rPh>
    <rPh sb="218" eb="225">
      <t>キンキュウジタイオウクンレン</t>
    </rPh>
    <rPh sb="226" eb="227">
      <t>フク</t>
    </rPh>
    <phoneticPr fontId="5"/>
  </si>
  <si>
    <r>
      <t xml:space="preserve">Information
</t>
    </r>
    <r>
      <rPr>
        <sz val="8"/>
        <rFont val="Meiryo UI"/>
        <family val="3"/>
        <charset val="128"/>
      </rPr>
      <t>情報</t>
    </r>
    <rPh sb="12" eb="14">
      <t>ジョウホウ</t>
    </rPh>
    <phoneticPr fontId="3"/>
  </si>
  <si>
    <r>
      <t xml:space="preserve">Is the legally required H&amp;S training (including safety/disaster emergency drills) given to all teammates?
</t>
    </r>
    <r>
      <rPr>
        <sz val="8"/>
        <rFont val="Meiryo UI"/>
        <family val="3"/>
        <charset val="128"/>
      </rPr>
      <t>法令で要求される安全衛生教育（安全・防災の緊急時対応訓練を含む）は、全ての従業員に実施されているか？</t>
    </r>
    <phoneticPr fontId="5"/>
  </si>
  <si>
    <r>
      <t xml:space="preserve">Safety Manager
</t>
    </r>
    <r>
      <rPr>
        <sz val="8"/>
        <color theme="1"/>
        <rFont val="Meiryo UI"/>
        <family val="3"/>
        <charset val="128"/>
      </rPr>
      <t>安全担当課長</t>
    </r>
    <rPh sb="15" eb="21">
      <t>アンゼンタントウカチョウ</t>
    </rPh>
    <phoneticPr fontId="3"/>
  </si>
  <si>
    <r>
      <t xml:space="preserve">Review local requirements and training records (including safety/disaster emergency drills)to see if a sample of teammates are properly trained. 
</t>
    </r>
    <r>
      <rPr>
        <sz val="8"/>
        <rFont val="Meiryo UI"/>
        <family val="3"/>
        <charset val="128"/>
      </rPr>
      <t>現地のコンプライアンス記録と教育訓練記録を検証して、任意選択した従業員に適切な教育訓練が提供されているかを確認する。</t>
    </r>
    <r>
      <rPr>
        <sz val="8"/>
        <rFont val="BridgestoneType"/>
        <family val="2"/>
      </rPr>
      <t xml:space="preserve"> </t>
    </r>
    <phoneticPr fontId="5"/>
  </si>
  <si>
    <r>
      <t>A review of the most recent training records show that a sample of 10 randomly selected teammates (regardless of rank) have all received the</t>
    </r>
    <r>
      <rPr>
        <sz val="8"/>
        <rFont val="Meiryo UI"/>
        <family val="3"/>
        <charset val="128"/>
      </rPr>
      <t>　</t>
    </r>
    <r>
      <rPr>
        <sz val="8"/>
        <rFont val="BridgestoneType"/>
        <family val="2"/>
      </rPr>
      <t xml:space="preserve">H&amp;S training (including safety/disaster emergency drills) required by regulation.
</t>
    </r>
    <r>
      <rPr>
        <sz val="8"/>
        <rFont val="Meiryo UI"/>
        <family val="3"/>
        <charset val="128"/>
      </rPr>
      <t>直近の教育訓練記録を検証すると、無作為に選択した</t>
    </r>
    <r>
      <rPr>
        <sz val="8"/>
        <rFont val="BridgestoneType"/>
        <family val="2"/>
      </rPr>
      <t>10</t>
    </r>
    <r>
      <rPr>
        <sz val="8"/>
        <rFont val="Meiryo UI"/>
        <family val="3"/>
        <charset val="128"/>
      </rPr>
      <t>人（職位無視）の全員が、法的に必要な安全衛生関連の訓練（安全・防災の緊急時対応訓練を含む）を受けていた。</t>
    </r>
    <rPh sb="277" eb="279">
      <t>アンゼン</t>
    </rPh>
    <rPh sb="280" eb="282">
      <t>ボウサイ</t>
    </rPh>
    <rPh sb="283" eb="290">
      <t>キンキュウジタイオウクンレン</t>
    </rPh>
    <rPh sb="291" eb="292">
      <t>フク</t>
    </rPh>
    <phoneticPr fontId="5"/>
  </si>
  <si>
    <r>
      <t xml:space="preserve">Incidents (injury, occupational disease/illness, near-miss, hidden danger) defects are communicated to management and they are encouraged to follow-up.
</t>
    </r>
    <r>
      <rPr>
        <sz val="8"/>
        <rFont val="Meiryo UI"/>
        <family val="3"/>
        <charset val="128"/>
      </rPr>
      <t>インシデント（労働災害、疾病、ヒヤリ、潜在的危険源）情報は、フォローアップのための推奨事項とともに管理者に伝達されている。</t>
    </r>
    <r>
      <rPr>
        <sz val="8"/>
        <rFont val="BridgestoneType"/>
        <family val="2"/>
      </rPr>
      <t xml:space="preserve"> </t>
    </r>
    <rPh sb="159" eb="161">
      <t>ロウドウ</t>
    </rPh>
    <rPh sb="164" eb="166">
      <t>シッペイ</t>
    </rPh>
    <rPh sb="171" eb="177">
      <t>センザイテキキケンゲン</t>
    </rPh>
    <phoneticPr fontId="5"/>
  </si>
  <si>
    <r>
      <t xml:space="preserve">Communication
</t>
    </r>
    <r>
      <rPr>
        <sz val="8"/>
        <rFont val="Meiryo UI"/>
        <family val="3"/>
        <charset val="128"/>
      </rPr>
      <t>コミュニケーション</t>
    </r>
    <phoneticPr fontId="3"/>
  </si>
  <si>
    <r>
      <t xml:space="preserve">Do teammates communicate injuries/near-misses/defects to managers, and does management follow-up on them? 
</t>
    </r>
    <r>
      <rPr>
        <sz val="8"/>
        <rFont val="Meiryo UI"/>
        <family val="3"/>
        <charset val="128"/>
      </rPr>
      <t>管理者は、災害</t>
    </r>
    <r>
      <rPr>
        <sz val="8"/>
        <rFont val="BridgestoneType"/>
        <family val="2"/>
      </rPr>
      <t>/</t>
    </r>
    <r>
      <rPr>
        <sz val="8"/>
        <rFont val="Meiryo UI"/>
        <family val="3"/>
        <charset val="128"/>
      </rPr>
      <t>ヒヤリ</t>
    </r>
    <r>
      <rPr>
        <sz val="8"/>
        <rFont val="BridgestoneType"/>
        <family val="2"/>
      </rPr>
      <t>/</t>
    </r>
    <r>
      <rPr>
        <sz val="8"/>
        <rFont val="Meiryo UI"/>
        <family val="3"/>
        <charset val="128"/>
      </rPr>
      <t>不具合情報を技能員から入手し、フォローアップしているか？</t>
    </r>
  </si>
  <si>
    <r>
      <t xml:space="preserve">Management
</t>
    </r>
    <r>
      <rPr>
        <sz val="8"/>
        <color theme="1"/>
        <rFont val="Meiryo UI"/>
        <family val="3"/>
        <charset val="128"/>
      </rPr>
      <t>管理者</t>
    </r>
    <rPh sb="11" eb="14">
      <t>カンリシャ</t>
    </rPh>
    <phoneticPr fontId="3"/>
  </si>
  <si>
    <r>
      <rPr>
        <sz val="8"/>
        <color theme="1"/>
        <rFont val="Meiryo UI"/>
        <family val="3"/>
        <charset val="128"/>
      </rPr>
      <t>レ</t>
    </r>
    <phoneticPr fontId="3"/>
  </si>
  <si>
    <r>
      <t xml:space="preserve">How are you informed of incidents (injuries, near-misses, hidden dangers, etc.,) and what sort of follow-up process do you follow?
</t>
    </r>
    <r>
      <rPr>
        <sz val="8"/>
        <rFont val="Meiryo UI"/>
        <family val="3"/>
        <charset val="128"/>
      </rPr>
      <t>自身のプロセスに重要な安全衛生管理リスク（労働災害、ヒヤリ、潜在的危険源）について、どのように情報を得ていますか。</t>
    </r>
    <rPh sb="152" eb="156">
      <t>ロウドウサイガイ</t>
    </rPh>
    <rPh sb="161" eb="167">
      <t>センザイテキキケンゲン</t>
    </rPh>
    <phoneticPr fontId="3"/>
  </si>
  <si>
    <r>
      <t xml:space="preserve">A sample of 3 managers can all show items recently reported to them and the examples of follow-ups associated with the reports. 
</t>
    </r>
    <r>
      <rPr>
        <sz val="8"/>
        <rFont val="Meiryo UI"/>
        <family val="3"/>
        <charset val="128"/>
      </rPr>
      <t>任意選択した</t>
    </r>
    <r>
      <rPr>
        <sz val="8"/>
        <rFont val="BridgestoneType"/>
        <family val="2"/>
      </rPr>
      <t>3</t>
    </r>
    <r>
      <rPr>
        <sz val="8"/>
        <rFont val="Meiryo UI"/>
        <family val="3"/>
        <charset val="128"/>
      </rPr>
      <t>人の管理者の全員が、最近報告された内容とそのフォローアップ活動の例を示すことができる。</t>
    </r>
    <r>
      <rPr>
        <sz val="8"/>
        <rFont val="BridgestoneType"/>
        <family val="2"/>
      </rPr>
      <t xml:space="preserve"> </t>
    </r>
    <phoneticPr fontId="5"/>
  </si>
  <si>
    <r>
      <t xml:space="preserve">Teammates are made aware of the function of safety controls through passive communication channels such as notice boards and e-mails 
</t>
    </r>
    <r>
      <rPr>
        <sz val="8"/>
        <rFont val="Meiryo UI"/>
        <family val="3"/>
        <charset val="128"/>
      </rPr>
      <t>掲示板やメールなどの受動的な連絡手段を通じて、安全管理の機能を従業員に周知している。</t>
    </r>
    <r>
      <rPr>
        <sz val="8"/>
        <rFont val="BridgestoneType"/>
        <family val="2"/>
      </rPr>
      <t xml:space="preserve"> </t>
    </r>
    <phoneticPr fontId="5"/>
  </si>
  <si>
    <r>
      <t xml:space="preserve">Is passive communication, such as notification boards and e-mails, being used to convey safety information?
</t>
    </r>
    <r>
      <rPr>
        <sz val="8"/>
        <rFont val="Meiryo UI"/>
        <family val="3"/>
        <charset val="128"/>
      </rPr>
      <t>安全管理を周知するための受動的なコミュニケーション（例：掲示物・メールによる展開）は、使用されているか？</t>
    </r>
    <rPh sb="134" eb="135">
      <t>レイ</t>
    </rPh>
    <rPh sb="136" eb="139">
      <t>ケイジブツ</t>
    </rPh>
    <rPh sb="146" eb="148">
      <t>テンカイ</t>
    </rPh>
    <phoneticPr fontId="5"/>
  </si>
  <si>
    <r>
      <t xml:space="preserve">Safety Manager
</t>
    </r>
    <r>
      <rPr>
        <sz val="8"/>
        <rFont val="Meiryo UI"/>
        <family val="3"/>
        <charset val="128"/>
      </rPr>
      <t>安全担当課長</t>
    </r>
    <rPh sb="15" eb="21">
      <t>アンゼンタントウカチョウ</t>
    </rPh>
    <phoneticPr fontId="3"/>
  </si>
  <si>
    <r>
      <t xml:space="preserve">Is passive communication, such as notification boards and e-mails, being used to convey safety information to Teammates?
</t>
    </r>
    <r>
      <rPr>
        <sz val="8"/>
        <rFont val="Meiryo UI"/>
        <family val="3"/>
        <charset val="128"/>
      </rPr>
      <t>従業員に自身の安全管理項目を理解させるために、どのような手段を用いていますか。（例：掲示板、メールによる展開）</t>
    </r>
    <rPh sb="149" eb="151">
      <t>シュダン</t>
    </rPh>
    <rPh sb="152" eb="153">
      <t>モチ</t>
    </rPh>
    <rPh sb="161" eb="162">
      <t>レイ</t>
    </rPh>
    <rPh sb="163" eb="166">
      <t>ケイジバン</t>
    </rPh>
    <rPh sb="173" eb="175">
      <t>テンカイ</t>
    </rPh>
    <phoneticPr fontId="5"/>
  </si>
  <si>
    <r>
      <t xml:space="preserve">The H&amp;S manager informs teammates of up to date safety information by notice boards, via emails, or other relevant passive communication system on site.
</t>
    </r>
    <r>
      <rPr>
        <sz val="8"/>
        <rFont val="Meiryo UI"/>
        <family val="3"/>
        <charset val="128"/>
      </rPr>
      <t>安全担当課長は、安全関連の最新情報について、掲示板やメール送信等を用いて展開している。</t>
    </r>
    <phoneticPr fontId="5"/>
  </si>
  <si>
    <r>
      <t xml:space="preserve">Roles and responsibilities of safety activities set out, and they are understood by those required to fulfil them 
</t>
    </r>
    <r>
      <rPr>
        <sz val="8"/>
        <rFont val="Meiryo UI"/>
        <family val="3"/>
        <charset val="128"/>
      </rPr>
      <t>安全活動の役割と責任が明確になっており、その責任を負う者が理解している。</t>
    </r>
    <r>
      <rPr>
        <sz val="8"/>
        <rFont val="BridgestoneType"/>
        <family val="2"/>
      </rPr>
      <t xml:space="preserve"> </t>
    </r>
    <phoneticPr fontId="5"/>
  </si>
  <si>
    <r>
      <t xml:space="preserve">Participation
</t>
    </r>
    <r>
      <rPr>
        <sz val="8"/>
        <rFont val="Meiryo UI"/>
        <family val="3"/>
        <charset val="128"/>
      </rPr>
      <t>参加</t>
    </r>
    <rPh sb="14" eb="16">
      <t>サンカ</t>
    </rPh>
    <phoneticPr fontId="3"/>
  </si>
  <si>
    <r>
      <t xml:space="preserve">Does management have defined roles and responsibilities for safety activities?
</t>
    </r>
    <r>
      <rPr>
        <sz val="8"/>
        <rFont val="Meiryo UI"/>
        <family val="3"/>
        <charset val="128"/>
      </rPr>
      <t>管理者は、自部署の安全活動の担当者の役割を明確にし、任命しているか？</t>
    </r>
  </si>
  <si>
    <r>
      <t xml:space="preserve">Management
</t>
    </r>
    <r>
      <rPr>
        <sz val="8"/>
        <rFont val="Meiryo UI"/>
        <family val="3"/>
        <charset val="128"/>
      </rPr>
      <t>管理者</t>
    </r>
  </si>
  <si>
    <r>
      <t xml:space="preserve">How do you ensure H&amp;S roles and responsibilities are effectively allocated? 
</t>
    </r>
    <r>
      <rPr>
        <sz val="8"/>
        <rFont val="Meiryo UI"/>
        <family val="3"/>
        <charset val="128"/>
      </rPr>
      <t>安全衛生管理の役割と責任が効果的に割り当てられていることをどのように確認していますか。</t>
    </r>
    <r>
      <rPr>
        <sz val="8"/>
        <rFont val="BridgestoneType"/>
        <family val="2"/>
      </rPr>
      <t xml:space="preserve"> </t>
    </r>
    <phoneticPr fontId="3"/>
  </si>
  <si>
    <r>
      <t xml:space="preserve">A sample of 3 managers could all explain their roles and responsibilities on safety activity in their department/section/area.
</t>
    </r>
    <r>
      <rPr>
        <sz val="8"/>
        <rFont val="Meiryo UI"/>
        <family val="3"/>
        <charset val="128"/>
      </rPr>
      <t>任意選択した</t>
    </r>
    <r>
      <rPr>
        <sz val="8"/>
        <rFont val="BridgestoneType"/>
        <family val="2"/>
      </rPr>
      <t>3</t>
    </r>
    <r>
      <rPr>
        <sz val="8"/>
        <rFont val="Meiryo UI"/>
        <family val="3"/>
        <charset val="128"/>
      </rPr>
      <t>人の管理者の全員が、自部署の安全活動担当者について役割・活動内容を説明できる。</t>
    </r>
    <phoneticPr fontId="5"/>
  </si>
  <si>
    <r>
      <t xml:space="preserve">Incident(injury, fire occupational disease/illness, near-miss, hidden danger)investigations are conducted by qualified people and the identified causes are included in the risk tracking as to-be-controlled risks 
</t>
    </r>
    <r>
      <rPr>
        <sz val="8"/>
        <rFont val="Meiryo UI"/>
        <family val="3"/>
        <charset val="128"/>
      </rPr>
      <t>インシデント（労働災害、疾病、ヒヤリおよび潜在的危険源、類災報告）調査は知識・能力を有した者</t>
    </r>
    <r>
      <rPr>
        <sz val="8"/>
        <rFont val="BridgestoneType"/>
        <family val="2"/>
      </rPr>
      <t>(</t>
    </r>
    <r>
      <rPr>
        <sz val="8"/>
        <rFont val="Meiryo UI"/>
        <family val="3"/>
        <charset val="128"/>
      </rPr>
      <t>安全担当、</t>
    </r>
    <r>
      <rPr>
        <sz val="8"/>
        <rFont val="BridgestoneType"/>
        <family val="2"/>
      </rPr>
      <t>SE</t>
    </r>
    <r>
      <rPr>
        <sz val="8"/>
        <rFont val="Meiryo UI"/>
        <family val="3"/>
        <charset val="128"/>
      </rPr>
      <t>等）が実施し、特定された原因は管理すべきリスクとしてリスク登録簿に登録されている。</t>
    </r>
    <r>
      <rPr>
        <sz val="8"/>
        <rFont val="BridgestoneType"/>
        <family val="2"/>
      </rPr>
      <t xml:space="preserve"> </t>
    </r>
    <phoneticPr fontId="5"/>
  </si>
  <si>
    <r>
      <t xml:space="preserve">Are incident investigations carried out by qualified people?
</t>
    </r>
    <r>
      <rPr>
        <sz val="8"/>
        <rFont val="Meiryo UI"/>
        <family val="3"/>
        <charset val="128"/>
      </rPr>
      <t>災害調査は、知識・能力をもった者が実施しているか？</t>
    </r>
  </si>
  <si>
    <r>
      <t xml:space="preserve">Review the risk and incident records to identify their correspondence 
</t>
    </r>
    <r>
      <rPr>
        <sz val="8"/>
        <rFont val="Meiryo UI"/>
        <family val="3"/>
        <charset val="128"/>
      </rPr>
      <t>リスク記録とインシデント記録を検証して、相互に対応しているかを確認する。</t>
    </r>
    <r>
      <rPr>
        <sz val="8"/>
        <rFont val="BridgestoneType"/>
        <family val="2"/>
      </rPr>
      <t xml:space="preserve">  </t>
    </r>
    <phoneticPr fontId="3"/>
  </si>
  <si>
    <r>
      <t xml:space="preserve">A review of the incident records show the last 5 incidents were investigated by qualified people, and the causes were identified and added to the risk tracking.
</t>
    </r>
    <r>
      <rPr>
        <sz val="8"/>
        <rFont val="Meiryo UI"/>
        <family val="3"/>
        <charset val="128"/>
      </rPr>
      <t>インシデント記録（労働災害、疾病、ヒヤリ、潜在的危険源）を検証すると、直近</t>
    </r>
    <r>
      <rPr>
        <sz val="8"/>
        <rFont val="BridgestoneType"/>
        <family val="2"/>
      </rPr>
      <t>5</t>
    </r>
    <r>
      <rPr>
        <sz val="8"/>
        <rFont val="Meiryo UI"/>
        <family val="3"/>
        <charset val="128"/>
      </rPr>
      <t>件のインシデントが知識・能力を有した者によって調査され、原因を特定し、リスク登録簿に追加されていた。</t>
    </r>
  </si>
  <si>
    <r>
      <t xml:space="preserve">H and S activities are observed/reviewed by management for results and activities have the opportunity for continuous improvement about the lagging performance indication (e.g. # of injury, frequency rate, etc.) .
</t>
    </r>
    <r>
      <rPr>
        <sz val="8"/>
        <rFont val="Meiryo UI"/>
        <family val="3"/>
        <charset val="128"/>
      </rPr>
      <t>安全衛生活動は管理者によるレビューによって結果系指標（例：災害件数、災害度数率等）の継続的改善を行う機会を与えられている。</t>
    </r>
    <rPh sb="214" eb="218">
      <t>アンゼンエイセイ</t>
    </rPh>
    <rPh sb="218" eb="220">
      <t>カツドウ</t>
    </rPh>
    <rPh sb="221" eb="224">
      <t>カンリシャ</t>
    </rPh>
    <rPh sb="256" eb="261">
      <t>ケイゾクテキカイゼン</t>
    </rPh>
    <rPh sb="262" eb="263">
      <t>オコナ</t>
    </rPh>
    <rPh sb="264" eb="266">
      <t>キカイ</t>
    </rPh>
    <rPh sb="267" eb="268">
      <t>アタ</t>
    </rPh>
    <phoneticPr fontId="5"/>
  </si>
  <si>
    <r>
      <t xml:space="preserve">Does management know what safety initiatives are active on site and how they are performing, and impact on the site's lagging indicators?
</t>
    </r>
    <r>
      <rPr>
        <sz val="8"/>
        <rFont val="Meiryo UI"/>
        <family val="3"/>
        <charset val="128"/>
      </rPr>
      <t>管理者は、現場でどの安全の取り組みが有効で、どのように実行されているか、把握しているか？</t>
    </r>
    <rPh sb="138" eb="141">
      <t>カンリシャ</t>
    </rPh>
    <rPh sb="143" eb="145">
      <t>ゲンバ</t>
    </rPh>
    <rPh sb="148" eb="150">
      <t>アンゼン</t>
    </rPh>
    <rPh sb="151" eb="152">
      <t>ト</t>
    </rPh>
    <rPh sb="153" eb="154">
      <t>ク</t>
    </rPh>
    <rPh sb="156" eb="158">
      <t>ユウコウ</t>
    </rPh>
    <rPh sb="165" eb="167">
      <t>ジッコウ</t>
    </rPh>
    <rPh sb="174" eb="176">
      <t>ハアク</t>
    </rPh>
    <phoneticPr fontId="3"/>
  </si>
  <si>
    <r>
      <t xml:space="preserve">Management
</t>
    </r>
    <r>
      <rPr>
        <sz val="8"/>
        <rFont val="Meiryo UI"/>
        <family val="3"/>
        <charset val="128"/>
      </rPr>
      <t>管理者</t>
    </r>
    <rPh sb="11" eb="14">
      <t>カンリシャ</t>
    </rPh>
    <phoneticPr fontId="3"/>
  </si>
  <si>
    <r>
      <t xml:space="preserve">What current safety initiatives are active, and have they resulted in improving lagging indicator performance?
</t>
    </r>
    <r>
      <rPr>
        <sz val="8"/>
        <rFont val="Meiryo UI"/>
        <family val="3"/>
        <charset val="128"/>
      </rPr>
      <t>直近の安全衛生管理の取り組みは、どのような成果がありましたか。</t>
    </r>
    <r>
      <rPr>
        <sz val="8"/>
        <rFont val="BridgestoneType"/>
        <family val="2"/>
      </rPr>
      <t xml:space="preserve"> </t>
    </r>
    <r>
      <rPr>
        <sz val="8"/>
        <rFont val="Meiryo UI"/>
        <family val="3"/>
        <charset val="128"/>
      </rPr>
      <t>また、進捗が遅れている取り組みに対してどのような対応を行いましたか。</t>
    </r>
    <rPh sb="146" eb="148">
      <t>シンチョク</t>
    </rPh>
    <rPh sb="149" eb="150">
      <t>オク</t>
    </rPh>
    <rPh sb="154" eb="155">
      <t>ト</t>
    </rPh>
    <rPh sb="156" eb="157">
      <t>ク</t>
    </rPh>
    <rPh sb="159" eb="160">
      <t>タイ</t>
    </rPh>
    <rPh sb="167" eb="169">
      <t>タイオウ</t>
    </rPh>
    <rPh sb="170" eb="171">
      <t>オコナ</t>
    </rPh>
    <phoneticPr fontId="3"/>
  </si>
  <si>
    <r>
      <t xml:space="preserve">A sample of 3 managers could all describe the most recent H&amp;S initiatives to improve H&amp;S management on site, and knew if the results were positive or negative. 
</t>
    </r>
    <r>
      <rPr>
        <sz val="8"/>
        <rFont val="Meiryo UI"/>
        <family val="3"/>
        <charset val="128"/>
      </rPr>
      <t>任意選択した</t>
    </r>
    <r>
      <rPr>
        <sz val="8"/>
        <rFont val="BridgestoneType"/>
        <family val="2"/>
      </rPr>
      <t>3</t>
    </r>
    <r>
      <rPr>
        <sz val="8"/>
        <rFont val="Meiryo UI"/>
        <family val="3"/>
        <charset val="128"/>
      </rPr>
      <t>人の管理者の全員が、現場の安全衛生管理改善を目的とした直近の安全衛生の取り組みを説明でき、結果の良し悪しを知っていた。</t>
    </r>
    <r>
      <rPr>
        <sz val="8"/>
        <rFont val="BridgestoneType"/>
        <family val="2"/>
      </rPr>
      <t xml:space="preserve"> </t>
    </r>
  </si>
  <si>
    <r>
      <t xml:space="preserve">Management and the H&amp;S team collaborate to prevent reoccurrence of accidents by addressing the causation of these accidents
</t>
    </r>
    <r>
      <rPr>
        <sz val="8"/>
        <rFont val="Meiryo UI"/>
        <family val="3"/>
        <charset val="128"/>
      </rPr>
      <t>管理者と安全担当課が協力して、事故の因果関係を調査し、再発防止に取り組んでいる。</t>
    </r>
    <r>
      <rPr>
        <sz val="8"/>
        <rFont val="BridgestoneType"/>
        <family val="2"/>
      </rPr>
      <t xml:space="preserve">  </t>
    </r>
  </si>
  <si>
    <r>
      <t xml:space="preserve">Is there collaboration between H&amp;S and management to address recurring incidents, with focus on causation?
</t>
    </r>
    <r>
      <rPr>
        <sz val="8"/>
        <rFont val="Meiryo UI"/>
        <family val="3"/>
        <charset val="128"/>
      </rPr>
      <t>再発防止において、安全機能と管理者は連携しているか？</t>
    </r>
    <rPh sb="107" eb="109">
      <t>サイハツ</t>
    </rPh>
    <rPh sb="109" eb="111">
      <t>ボウシ</t>
    </rPh>
    <rPh sb="116" eb="118">
      <t>アンゼン</t>
    </rPh>
    <rPh sb="118" eb="120">
      <t>キノウ</t>
    </rPh>
    <rPh sb="121" eb="124">
      <t>カンリシャ</t>
    </rPh>
    <rPh sb="125" eb="127">
      <t>レンケイ</t>
    </rPh>
    <phoneticPr fontId="3"/>
  </si>
  <si>
    <r>
      <t xml:space="preserve">Review incident records to determine how management and H&amp;S collaborate, and how well causes are identified and mitigated.
</t>
    </r>
    <r>
      <rPr>
        <sz val="8"/>
        <rFont val="Meiryo UI"/>
        <family val="3"/>
        <charset val="128"/>
      </rPr>
      <t>リスク記録とインシデント記録を検証して、管理職と安全管理部門がどのように協力して原因へ対応しているかを確認する。</t>
    </r>
    <r>
      <rPr>
        <sz val="8"/>
        <rFont val="BridgestoneType"/>
        <family val="2"/>
      </rPr>
      <t xml:space="preserve"> </t>
    </r>
    <phoneticPr fontId="5"/>
  </si>
  <si>
    <r>
      <t xml:space="preserve">A review of the incident(injury, occupational disease/illness, near-miss, hidden danger)records from the last month show evidence that the H&amp;S team and management collaborate, and identify the causes and address the countermeasures to prevent the recurrence of incidents.
</t>
    </r>
    <r>
      <rPr>
        <sz val="8"/>
        <rFont val="Meiryo UI"/>
        <family val="3"/>
        <charset val="128"/>
      </rPr>
      <t>前月のインシデント（労働災害、疾病、ヒヤリ、潜在的危険源）記録を検証すると、安全担当課と管理者が協力してインシデント（労働災害、疾病、ヒヤリ、潜在的危険源）の再発防止に向け、原因を特定し、対応が実施されていることが示される。</t>
    </r>
    <r>
      <rPr>
        <sz val="8"/>
        <rFont val="BridgestoneType"/>
        <family val="2"/>
      </rPr>
      <t xml:space="preserve"> </t>
    </r>
    <phoneticPr fontId="5"/>
  </si>
  <si>
    <r>
      <t xml:space="preserve">Safety training for newcomers includes reference to *frequent incidents(injury, occupational disease/illness, near-miss, hidden danger)and severe risks to ensure teammates understand these and corresponding controls.     *Frequent incident means that same incident is re-occurring   
</t>
    </r>
    <r>
      <rPr>
        <sz val="8"/>
        <rFont val="Meiryo UI"/>
        <family val="3"/>
        <charset val="128"/>
      </rPr>
      <t>入社時の安全教育には頻発インシデント（労働災害、疾病、ヒヤリ、潜在的危険源）や重大リスクが含まれており、その内容と当該管理項目を従業員が確実に理解できるようにしている。</t>
    </r>
  </si>
  <si>
    <r>
      <t xml:space="preserve">Do safety training sessions for newcomers reference relevant frequent incidents and risks?
</t>
    </r>
    <r>
      <rPr>
        <sz val="8"/>
        <rFont val="Meiryo UI"/>
        <family val="3"/>
        <charset val="128"/>
      </rPr>
      <t>安全教育において、よく発生する関連災害やリスクが参照されているか？</t>
    </r>
  </si>
  <si>
    <r>
      <t xml:space="preserve">Request to attend such training to determine if relevant incidents are addressed 
</t>
    </r>
    <r>
      <rPr>
        <sz val="8"/>
        <color theme="1"/>
        <rFont val="Meiryo UI"/>
        <family val="3"/>
        <charset val="128"/>
      </rPr>
      <t>インシデントに対して対応されていることを確認するため、当該教育訓練への参加許可を要請する。</t>
    </r>
    <r>
      <rPr>
        <sz val="8"/>
        <color theme="1"/>
        <rFont val="BridgestoneType"/>
        <family val="2"/>
      </rPr>
      <t xml:space="preserve"> </t>
    </r>
  </si>
  <si>
    <r>
      <t xml:space="preserve">During the attended training session, the safety training referred to frequent incidents and severe risks, and the controls in place to prevent reoccurrence of them.
</t>
    </r>
    <r>
      <rPr>
        <sz val="8"/>
        <rFont val="Meiryo UI"/>
        <family val="3"/>
        <charset val="128"/>
      </rPr>
      <t>出席した安全教育訓練では、頻繁に発生するインシデント（労働災害、疾病、ヒヤリ、潜在的危険源）と重大リスク、その管理事項などを対象としていた。</t>
    </r>
    <phoneticPr fontId="5"/>
  </si>
  <si>
    <r>
      <t xml:space="preserve">The H&amp;S team, teammates and their supervisors evaluate the design, implementation and effectiveness of current safety rules in order to optimize these 
</t>
    </r>
    <r>
      <rPr>
        <sz val="8"/>
        <rFont val="Meiryo UI"/>
        <family val="3"/>
        <charset val="128"/>
      </rPr>
      <t>安全担当課、技能員、監督者は、現在の安全ルールの内容、導入状況、有効性を評価し、最適化を図っている。</t>
    </r>
    <r>
      <rPr>
        <sz val="8"/>
        <rFont val="BridgestoneType"/>
        <family val="2"/>
      </rPr>
      <t xml:space="preserve"> </t>
    </r>
  </si>
  <si>
    <r>
      <t xml:space="preserve">Are current Safety rule's effectiveness being evaluated by a team? 
</t>
    </r>
    <r>
      <rPr>
        <sz val="8"/>
        <rFont val="Meiryo UI"/>
        <family val="3"/>
        <charset val="128"/>
      </rPr>
      <t>現在の安全</t>
    </r>
    <r>
      <rPr>
        <strike/>
        <sz val="8"/>
        <rFont val="Meiryo UI"/>
        <family val="3"/>
        <charset val="128"/>
      </rPr>
      <t>管理</t>
    </r>
    <r>
      <rPr>
        <sz val="8"/>
        <rFont val="Meiryo UI"/>
        <family val="3"/>
        <charset val="128"/>
      </rPr>
      <t>ルールの有効性が、各部署で評価されているか？</t>
    </r>
  </si>
  <si>
    <r>
      <t xml:space="preserve">Safety Manager
</t>
    </r>
    <r>
      <rPr>
        <sz val="8"/>
        <rFont val="Meiryo UI"/>
        <family val="3"/>
        <charset val="128"/>
      </rPr>
      <t>安全担当課長</t>
    </r>
  </si>
  <si>
    <r>
      <t xml:space="preserve">How is the effectiveness of H&amp;S rules evaluated? 
Are Teammates, Supervisors and H&amp;S involved with the evaluations?
</t>
    </r>
    <r>
      <rPr>
        <sz val="8"/>
        <rFont val="Meiryo UI"/>
        <family val="3"/>
        <charset val="128"/>
      </rPr>
      <t>安全ルールの有効性をどのように評価していますか。</t>
    </r>
    <r>
      <rPr>
        <sz val="8"/>
        <rFont val="BridgestoneType"/>
        <family val="2"/>
      </rPr>
      <t xml:space="preserve"> </t>
    </r>
    <r>
      <rPr>
        <sz val="8"/>
        <rFont val="Meiryo UI"/>
        <family val="3"/>
        <charset val="128"/>
      </rPr>
      <t>またそれらの評価に技能員は関与していますか？</t>
    </r>
    <rPh sb="147" eb="149">
      <t>ヒョウカ</t>
    </rPh>
    <rPh sb="150" eb="153">
      <t>ギノウイン</t>
    </rPh>
    <rPh sb="154" eb="156">
      <t>カンヨ</t>
    </rPh>
    <phoneticPr fontId="5"/>
  </si>
  <si>
    <r>
      <t xml:space="preserve">The H&amp;S manager could describe how the H&amp;S rule's effectiveness is evaluated, who is involved in the evaluation process and how the processes are improved after evaluation. Further, the evaluation includes input by Teammates &amp; Supervisors, along with H&amp;S.
</t>
    </r>
    <r>
      <rPr>
        <sz val="8"/>
        <rFont val="Meiryo UI"/>
        <family val="3"/>
        <charset val="128"/>
      </rPr>
      <t>安全担当課長は、安全ルールの有効性の評価方法、評価担当者の氏名、評価後のプロセス改善方法を説明できる。またそれらの評価に安全担当課や技能員の意見が反映されている。</t>
    </r>
    <rPh sb="313" eb="315">
      <t>ヒョウカ</t>
    </rPh>
    <rPh sb="316" eb="321">
      <t>アンゼンタントウカ</t>
    </rPh>
    <rPh sb="322" eb="325">
      <t>ギノウイン</t>
    </rPh>
    <rPh sb="326" eb="328">
      <t>イケン</t>
    </rPh>
    <rPh sb="329" eb="331">
      <t>ハンエイ</t>
    </rPh>
    <phoneticPr fontId="5"/>
  </si>
  <si>
    <r>
      <t xml:space="preserve">Interview statements indicate that teammates know who to report to in order to fulfil their H&amp;S/DP relevant responsibilities 
</t>
    </r>
    <r>
      <rPr>
        <sz val="8"/>
        <rFont val="Meiryo UI"/>
        <family val="3"/>
        <charset val="128"/>
      </rPr>
      <t>面談調査で、従業員は各自の安全衛生や防災に関連する義務事項を果たすための報告すべき相手を知っていることが示される。</t>
    </r>
    <r>
      <rPr>
        <sz val="8"/>
        <rFont val="BridgestoneType"/>
        <family val="2"/>
      </rPr>
      <t xml:space="preserve"> </t>
    </r>
    <rPh sb="144" eb="146">
      <t>ボウサイ</t>
    </rPh>
    <phoneticPr fontId="3"/>
  </si>
  <si>
    <r>
      <t xml:space="preserve">Do teammates know who to speak to about H&amp;S/DP and how the reporting structure works?
</t>
    </r>
    <r>
      <rPr>
        <sz val="8"/>
        <rFont val="Meiryo UI"/>
        <family val="3"/>
        <charset val="128"/>
      </rPr>
      <t>技能員は、安全衛生や防災について誰に報告すべきか、また、報告の仕組みを理解しているか？</t>
    </r>
    <rPh sb="96" eb="98">
      <t>ボウサイ</t>
    </rPh>
    <phoneticPr fontId="3"/>
  </si>
  <si>
    <r>
      <t xml:space="preserve">When safety/disaster issue X would occur, who would you logically talk to? 
</t>
    </r>
    <r>
      <rPr>
        <sz val="8"/>
        <rFont val="Meiryo UI"/>
        <family val="3"/>
        <charset val="128"/>
      </rPr>
      <t>安全・防災上の課題</t>
    </r>
    <r>
      <rPr>
        <sz val="8"/>
        <rFont val="BridgestoneType"/>
        <family val="2"/>
      </rPr>
      <t>X</t>
    </r>
    <r>
      <rPr>
        <sz val="8"/>
        <rFont val="Meiryo UI"/>
        <family val="3"/>
        <charset val="128"/>
      </rPr>
      <t>が発生した場合、必然的に対話する相手は誰ですか。</t>
    </r>
    <r>
      <rPr>
        <sz val="8"/>
        <rFont val="BridgestoneType"/>
        <family val="2"/>
      </rPr>
      <t xml:space="preserve"> </t>
    </r>
    <rPh sb="79" eb="81">
      <t>ボウサイ</t>
    </rPh>
    <phoneticPr fontId="3"/>
  </si>
  <si>
    <r>
      <t xml:space="preserve">A sample of 5 teammates could all explain who they would report specific safety/disaster issues to.
</t>
    </r>
    <r>
      <rPr>
        <sz val="8"/>
        <rFont val="Meiryo UI"/>
        <family val="3"/>
        <charset val="128"/>
      </rPr>
      <t>任意選択した</t>
    </r>
    <r>
      <rPr>
        <sz val="8"/>
        <rFont val="BridgestoneType"/>
        <family val="2"/>
      </rPr>
      <t>5</t>
    </r>
    <r>
      <rPr>
        <sz val="8"/>
        <rFont val="Meiryo UI"/>
        <family val="3"/>
        <charset val="128"/>
      </rPr>
      <t>名の従業員の全員が、安全・防災関連の特定の課題を誰に報告するかについて説明できた。</t>
    </r>
    <rPh sb="120" eb="122">
      <t>ボウサイ</t>
    </rPh>
    <phoneticPr fontId="3"/>
  </si>
  <si>
    <r>
      <t xml:space="preserve">Specific safety trainings are repeated at a standard interval to ensure the competence of people working on site. There are mandatory training requirements for each activity.
</t>
    </r>
    <r>
      <rPr>
        <sz val="8"/>
        <rFont val="Meiryo UI"/>
        <family val="3"/>
        <charset val="128"/>
      </rPr>
      <t>現場で働く人々の能力を確保するため、特定の安全教育訓練が標準化された間隔で繰り返されている。各作業について必須の教育訓練要件がある。</t>
    </r>
  </si>
  <si>
    <r>
      <t xml:space="preserve">Is there a skill matrix table for teammates that identifies the training requirements/needs for each job, including training dates?
</t>
    </r>
    <r>
      <rPr>
        <sz val="8"/>
        <rFont val="Meiryo UI"/>
        <family val="3"/>
        <charset val="128"/>
      </rPr>
      <t>能力要件表を定めており、各技能員の教育実施日や要件等について記載しているか？</t>
    </r>
    <rPh sb="144" eb="145">
      <t>カク</t>
    </rPh>
    <rPh sb="145" eb="148">
      <t>ギノウイン</t>
    </rPh>
    <rPh sb="149" eb="151">
      <t>キョウイク</t>
    </rPh>
    <rPh sb="151" eb="154">
      <t>ジッシビ</t>
    </rPh>
    <rPh sb="155" eb="157">
      <t>ヨウケン</t>
    </rPh>
    <rPh sb="157" eb="158">
      <t>トウ</t>
    </rPh>
    <rPh sb="162" eb="164">
      <t>キサイ</t>
    </rPh>
    <phoneticPr fontId="5"/>
  </si>
  <si>
    <r>
      <t xml:space="preserve">Production Foreman
</t>
    </r>
    <r>
      <rPr>
        <sz val="8"/>
        <rFont val="Meiryo UI"/>
        <family val="3"/>
        <charset val="128"/>
      </rPr>
      <t>製造主任</t>
    </r>
    <rPh sb="19" eb="21">
      <t>セイゾウ</t>
    </rPh>
    <rPh sb="21" eb="23">
      <t>シュニン</t>
    </rPh>
    <phoneticPr fontId="5"/>
  </si>
  <si>
    <r>
      <t xml:space="preserve">Review the skill matrix table for teammates and training dates.
</t>
    </r>
    <r>
      <rPr>
        <sz val="8"/>
        <rFont val="Meiryo UI"/>
        <family val="3"/>
        <charset val="128"/>
      </rPr>
      <t>能力要件表と教育の実施日を確認する。</t>
    </r>
    <rPh sb="70" eb="72">
      <t>キョウイク</t>
    </rPh>
    <rPh sb="73" eb="76">
      <t>ジッシビ</t>
    </rPh>
    <phoneticPr fontId="5"/>
  </si>
  <si>
    <r>
      <t xml:space="preserve">There are mandatory training requirements for each activity.
Specific safety trainings are repeated at a standard interval to ensure the competence of people working on site and ensure compliance with local and SBU requirements.
</t>
    </r>
    <r>
      <rPr>
        <sz val="8"/>
        <rFont val="Meiryo UI"/>
        <family val="3"/>
        <charset val="128"/>
      </rPr>
      <t>必須の教育訓練要件が定められており、安全教育訓練が標準化された間隔で繰り返し実施されていることを確認できた。</t>
    </r>
  </si>
  <si>
    <t>OFI:
New MM staff didn't train for past Yokoten items</t>
  </si>
  <si>
    <r>
      <t xml:space="preserve">Safety procedures are periodically reviewed to identify opportunities for improvement. This is often done by the H&amp;S team and the line-managers involved in the specific safety processes.  
</t>
    </r>
    <r>
      <rPr>
        <sz val="8"/>
        <rFont val="Meiryo UI"/>
        <family val="3"/>
        <charset val="128"/>
      </rPr>
      <t>すべての安全プログラム</t>
    </r>
    <r>
      <rPr>
        <sz val="8"/>
        <rFont val="BridgestoneType"/>
        <family val="2"/>
      </rPr>
      <t>(</t>
    </r>
    <r>
      <rPr>
        <sz val="8"/>
        <rFont val="Meiryo UI"/>
        <family val="3"/>
        <charset val="128"/>
      </rPr>
      <t>実施事項</t>
    </r>
    <r>
      <rPr>
        <sz val="8"/>
        <rFont val="BridgestoneType"/>
        <family val="2"/>
      </rPr>
      <t>)</t>
    </r>
    <r>
      <rPr>
        <sz val="8"/>
        <rFont val="Meiryo UI"/>
        <family val="3"/>
        <charset val="128"/>
      </rPr>
      <t>は定期的に見直しがあり、改善できるようになっている。多くの場合、安全担当課と特定の安全プログラム</t>
    </r>
    <r>
      <rPr>
        <sz val="8"/>
        <rFont val="BridgestoneType"/>
        <family val="2"/>
      </rPr>
      <t>(</t>
    </r>
    <r>
      <rPr>
        <sz val="8"/>
        <rFont val="Meiryo UI"/>
        <family val="3"/>
        <charset val="128"/>
      </rPr>
      <t>実施事項</t>
    </r>
    <r>
      <rPr>
        <sz val="8"/>
        <rFont val="BridgestoneType"/>
        <family val="2"/>
      </rPr>
      <t>)</t>
    </r>
    <r>
      <rPr>
        <sz val="8"/>
        <rFont val="Meiryo UI"/>
        <family val="3"/>
        <charset val="128"/>
      </rPr>
      <t>に対応する製造課長がこの作業を実施する。</t>
    </r>
    <r>
      <rPr>
        <sz val="8"/>
        <rFont val="BridgestoneType"/>
        <family val="2"/>
      </rPr>
      <t xml:space="preserve">  </t>
    </r>
    <phoneticPr fontId="5"/>
  </si>
  <si>
    <r>
      <t xml:space="preserve">Are all safety programs reviewed periodically?
</t>
    </r>
    <r>
      <rPr>
        <sz val="8"/>
        <rFont val="Meiryo UI"/>
        <family val="3"/>
        <charset val="128"/>
      </rPr>
      <t>全ての安全プログラムは、年に</t>
    </r>
    <r>
      <rPr>
        <sz val="8"/>
        <rFont val="BridgestoneType"/>
        <family val="2"/>
      </rPr>
      <t>1</t>
    </r>
    <r>
      <rPr>
        <sz val="8"/>
        <rFont val="Meiryo UI"/>
        <family val="3"/>
        <charset val="128"/>
      </rPr>
      <t>回、レビューされているか？</t>
    </r>
  </si>
  <si>
    <r>
      <t xml:space="preserve">Request to attend such a review to determine if the involved parties reach good results.
If unable to attend (e.g., such meeting doesn't occur while conducting the SMA (validation), then review any meeting notes or other documents that resulted from such meeting. 
</t>
    </r>
    <r>
      <rPr>
        <sz val="8"/>
        <color theme="1"/>
        <rFont val="Meiryo UI"/>
        <family val="3"/>
        <charset val="128"/>
      </rPr>
      <t>関係者が良好な結果を得ているかどうかを確認するため、検討会議への出席許可を要請する。</t>
    </r>
    <r>
      <rPr>
        <sz val="8"/>
        <color theme="1"/>
        <rFont val="BridgestoneType"/>
        <family val="2"/>
      </rPr>
      <t xml:space="preserve"> </t>
    </r>
    <r>
      <rPr>
        <sz val="8"/>
        <color theme="1"/>
        <rFont val="Meiryo UI"/>
        <family val="3"/>
        <charset val="128"/>
      </rPr>
      <t>調査中にそれらの会議が開催されないなどして参加が困難な場合は、会議の議事録や出席表などを参照することで評価することとする。</t>
    </r>
    <rPh sb="308" eb="311">
      <t>チョウサチュウ</t>
    </rPh>
    <rPh sb="316" eb="318">
      <t>カイギ</t>
    </rPh>
    <rPh sb="319" eb="321">
      <t>カイサイ</t>
    </rPh>
    <rPh sb="329" eb="331">
      <t>サンカ</t>
    </rPh>
    <rPh sb="339" eb="341">
      <t>カイギ</t>
    </rPh>
    <rPh sb="342" eb="345">
      <t>ギジロク</t>
    </rPh>
    <rPh sb="346" eb="349">
      <t>シュッセキヒョウ</t>
    </rPh>
    <rPh sb="352" eb="354">
      <t>サンショウ</t>
    </rPh>
    <rPh sb="359" eb="361">
      <t>ヒョウカ</t>
    </rPh>
    <phoneticPr fontId="3"/>
  </si>
  <si>
    <r>
      <t xml:space="preserve">During the attended safety review meeting, or review of meeting minutes if SMA Assessor is unable to attend such meeting, (H&amp;S team and line leaders in attendance), improvement areas were discussed and action plans put in place. 
</t>
    </r>
    <r>
      <rPr>
        <sz val="8"/>
        <rFont val="Meiryo UI"/>
        <family val="3"/>
        <charset val="128"/>
      </rPr>
      <t>出席した安全検討会議（安全担当課と課長・主任・職長らが出席）では、改善点を討議し、活動計画を策定していた。出席できない場合は、議事録でそれらの活動が行われていることが確認できた。</t>
    </r>
    <rPh sb="283" eb="285">
      <t>シュッセキ</t>
    </rPh>
    <rPh sb="289" eb="291">
      <t>バアイ</t>
    </rPh>
    <rPh sb="293" eb="296">
      <t>ギジロク</t>
    </rPh>
    <rPh sb="301" eb="303">
      <t>カツドウ</t>
    </rPh>
    <rPh sb="304" eb="305">
      <t>オコナ</t>
    </rPh>
    <rPh sb="313" eb="315">
      <t>カクニン</t>
    </rPh>
    <phoneticPr fontId="5"/>
  </si>
  <si>
    <r>
      <t>Forepersons/supervisors understand the system and scope of management of changes(4M changes)
4M</t>
    </r>
    <r>
      <rPr>
        <sz val="8"/>
        <rFont val="Meiryo UI"/>
        <family val="3"/>
        <charset val="128"/>
      </rPr>
      <t>変更管理の仕組み・対象について理解している。</t>
    </r>
  </si>
  <si>
    <r>
      <t xml:space="preserve">Communication
</t>
    </r>
    <r>
      <rPr>
        <sz val="8"/>
        <rFont val="Meiryo UI"/>
        <family val="3"/>
        <charset val="128"/>
      </rPr>
      <t>コミュニケーション</t>
    </r>
  </si>
  <si>
    <r>
      <t xml:space="preserve">Is there a system on management of changes?
</t>
    </r>
    <r>
      <rPr>
        <sz val="8"/>
        <rFont val="Meiryo UI"/>
        <family val="3"/>
        <charset val="128"/>
      </rPr>
      <t>変更に関する管理の仕組みはありますか？</t>
    </r>
  </si>
  <si>
    <r>
      <t xml:space="preserve">Supervisors 
</t>
    </r>
    <r>
      <rPr>
        <sz val="8"/>
        <rFont val="Meiryo UI"/>
        <family val="3"/>
        <charset val="128"/>
      </rPr>
      <t>監督者</t>
    </r>
    <phoneticPr fontId="3"/>
  </si>
  <si>
    <r>
      <rPr>
        <sz val="8"/>
        <color rgb="FF0000FF"/>
        <rFont val="Meiryo UI"/>
        <family val="3"/>
        <charset val="128"/>
      </rPr>
      <t>レ</t>
    </r>
  </si>
  <si>
    <r>
      <t>What is a contents of system and scope for management of change?
4M</t>
    </r>
    <r>
      <rPr>
        <sz val="8"/>
        <rFont val="Meiryo UI"/>
        <family val="3"/>
        <charset val="128"/>
      </rPr>
      <t>変更時のシステムとスコープは何ですか？</t>
    </r>
  </si>
  <si>
    <r>
      <t xml:space="preserve">A sample of 3 supervisors all explained system and scope of management of change(4M changes).
</t>
    </r>
    <r>
      <rPr>
        <sz val="8"/>
        <rFont val="Meiryo UI"/>
        <family val="3"/>
        <charset val="128"/>
      </rPr>
      <t>任意選択した</t>
    </r>
    <r>
      <rPr>
        <sz val="8"/>
        <rFont val="BridgestoneType"/>
        <family val="2"/>
      </rPr>
      <t>3</t>
    </r>
    <r>
      <rPr>
        <sz val="8"/>
        <rFont val="Meiryo UI"/>
        <family val="3"/>
        <charset val="128"/>
      </rPr>
      <t>人の監督者の全員が、４</t>
    </r>
    <r>
      <rPr>
        <sz val="8"/>
        <rFont val="BridgestoneType"/>
        <family val="2"/>
      </rPr>
      <t>M</t>
    </r>
    <r>
      <rPr>
        <sz val="8"/>
        <rFont val="Meiryo UI"/>
        <family val="3"/>
        <charset val="128"/>
      </rPr>
      <t>変更管理の仕組み・対象について説明できた。</t>
    </r>
  </si>
  <si>
    <t>PIC of SR Text Cal. doesn't understand. 
Also there's no 4M change of jib crane installation.</t>
  </si>
  <si>
    <r>
      <t xml:space="preserve">Prior to a change in process or equipment, are the risks associated with the change reviewed, evaluated and communicated with H&amp;S team. 
</t>
    </r>
    <r>
      <rPr>
        <sz val="8"/>
        <rFont val="Meiryo UI"/>
        <family val="3"/>
        <charset val="128"/>
      </rPr>
      <t>作業や設備の変更の前に、変更に関連したリスクは安全担当課とレビュー・評価を行っている。</t>
    </r>
  </si>
  <si>
    <r>
      <t xml:space="preserve">Do management and process owners communicate with H&amp;S team about upcoming changes on site, along with any risks associated with the change?
</t>
    </r>
    <r>
      <rPr>
        <sz val="8"/>
        <rFont val="Meiryo UI"/>
        <family val="3"/>
        <charset val="128"/>
      </rPr>
      <t>管理者と監督者は、職場の予定された変更とそれに伴うリスクに関して、安全衛生担当課と話し合っていますか？</t>
    </r>
    <rPh sb="163" eb="164">
      <t>トモナ</t>
    </rPh>
    <phoneticPr fontId="5"/>
  </si>
  <si>
    <r>
      <t xml:space="preserve">Supervisors 
</t>
    </r>
    <r>
      <rPr>
        <sz val="8"/>
        <rFont val="Meiryo UI"/>
        <family val="3"/>
        <charset val="128"/>
      </rPr>
      <t>監督者</t>
    </r>
  </si>
  <si>
    <r>
      <t xml:space="preserve">How and when do you involve the H&amp;S team in discussions regarding planned changes in your process, along with any risks associated with the planned change?
</t>
    </r>
    <r>
      <rPr>
        <sz val="8"/>
        <rFont val="Meiryo UI"/>
        <family val="3"/>
        <charset val="128"/>
      </rPr>
      <t>あなたはリスクの変化を伴う作業方法や工程の変更（</t>
    </r>
    <r>
      <rPr>
        <sz val="8"/>
        <rFont val="BridgestoneType"/>
        <family val="2"/>
      </rPr>
      <t>4M</t>
    </r>
    <r>
      <rPr>
        <sz val="8"/>
        <rFont val="Meiryo UI"/>
        <family val="3"/>
        <charset val="128"/>
      </rPr>
      <t>変更）時に、安全担当課をいつ、どのようにそれらに関する議論に参加させていますか。</t>
    </r>
    <rPh sb="164" eb="166">
      <t>ヘンカ</t>
    </rPh>
    <rPh sb="167" eb="168">
      <t>トモナ</t>
    </rPh>
    <rPh sb="169" eb="173">
      <t>サギョウホウホウ</t>
    </rPh>
    <rPh sb="174" eb="176">
      <t>コウテイ</t>
    </rPh>
    <rPh sb="177" eb="179">
      <t>ヘンコウ</t>
    </rPh>
    <rPh sb="182" eb="184">
      <t>ヘンコウ</t>
    </rPh>
    <rPh sb="185" eb="186">
      <t>ジ</t>
    </rPh>
    <rPh sb="188" eb="190">
      <t>アンゼン</t>
    </rPh>
    <rPh sb="190" eb="193">
      <t>タントウカ</t>
    </rPh>
    <rPh sb="206" eb="207">
      <t>カン</t>
    </rPh>
    <rPh sb="209" eb="211">
      <t>ギロン</t>
    </rPh>
    <rPh sb="212" eb="214">
      <t>サンカ</t>
    </rPh>
    <phoneticPr fontId="3"/>
  </si>
  <si>
    <r>
      <t xml:space="preserve">A sample of 3 supervisors all confirmed that they discuss with the H&amp;S team the risks associated with upcoming changes to work processes.
</t>
    </r>
    <r>
      <rPr>
        <sz val="8"/>
        <rFont val="Meiryo UI"/>
        <family val="3"/>
        <charset val="128"/>
      </rPr>
      <t>任意選択した</t>
    </r>
    <r>
      <rPr>
        <sz val="8"/>
        <rFont val="BridgestoneType"/>
        <family val="2"/>
      </rPr>
      <t>3</t>
    </r>
    <r>
      <rPr>
        <sz val="8"/>
        <rFont val="Meiryo UI"/>
        <family val="3"/>
        <charset val="128"/>
      </rPr>
      <t>人の監督者の全員が、作業工程の変更時、新規の作業が発生する際には、安全担当課とリスクと対応方法について討議したことを示した。</t>
    </r>
    <phoneticPr fontId="5"/>
  </si>
  <si>
    <t>Jib crane installation does not invlove safety. 
(No issue 4M change)</t>
  </si>
  <si>
    <r>
      <t xml:space="preserve">Safety instructions and trainings have been integrated into regular job-related training which is provided to teammates before they start the associated work.  
</t>
    </r>
    <r>
      <rPr>
        <sz val="8"/>
        <rFont val="Meiryo UI"/>
        <family val="3"/>
        <charset val="128"/>
      </rPr>
      <t>安全に関する指示と教育訓練は通常の業務関連の教育訓練に統合されて、技能員が関連作業を開始する前に実施されている。</t>
    </r>
    <r>
      <rPr>
        <sz val="8"/>
        <rFont val="BridgestoneType"/>
        <family val="2"/>
      </rPr>
      <t xml:space="preserve">  </t>
    </r>
  </si>
  <si>
    <r>
      <t>Do work/job specific trainings highlight safety risks and processes associated with that work/job?</t>
    </r>
    <r>
      <rPr>
        <sz val="8"/>
        <rFont val="Meiryo UI"/>
        <family val="3"/>
        <charset val="128"/>
      </rPr>
      <t>　
作業訓練において、関連する安全上のリスクや作業手順について、強調されているか？</t>
    </r>
  </si>
  <si>
    <r>
      <t xml:space="preserve">Review work/job specific training materials
</t>
    </r>
    <r>
      <rPr>
        <sz val="8"/>
        <rFont val="Meiryo UI"/>
        <family val="3"/>
        <charset val="128"/>
      </rPr>
      <t>作業訓練資料を確認する</t>
    </r>
  </si>
  <si>
    <r>
      <t xml:space="preserve">Safety instructions and safety training were included in the work specific training materials. 
</t>
    </r>
    <r>
      <rPr>
        <sz val="8"/>
        <rFont val="Meiryo UI"/>
        <family val="3"/>
        <charset val="128"/>
      </rPr>
      <t>特定作業の教育訓練において、教育資料には、安全関連の指示事項と安全教育訓練が含まれていた。</t>
    </r>
    <r>
      <rPr>
        <sz val="8"/>
        <rFont val="BridgestoneType"/>
        <family val="2"/>
      </rPr>
      <t xml:space="preserve"> </t>
    </r>
  </si>
  <si>
    <t>Fixing MC task as CFT request (P7): _x000B_MM members: Work 2 people at MC, only 1 tag
Size change O/P:  Leave area without bring tag</t>
  </si>
  <si>
    <r>
      <t xml:space="preserve">Safety procedures and processes are reviewed at regular intervals by those involved, and revisions are made based upon relevant findings.
</t>
    </r>
    <r>
      <rPr>
        <sz val="8"/>
        <rFont val="Meiryo UI"/>
        <family val="3"/>
        <charset val="128"/>
      </rPr>
      <t>安全プロセス（要領等）は関係者によって定期的に見直しが行われ、当該指摘事項を含めることによって改善されている。</t>
    </r>
    <phoneticPr fontId="5"/>
  </si>
  <si>
    <r>
      <t xml:space="preserve">Are safety procedures and processes frequency reviewed and updated using findings from the review?
</t>
    </r>
    <r>
      <rPr>
        <sz val="8"/>
        <rFont val="Meiryo UI"/>
        <family val="3"/>
        <charset val="128"/>
      </rPr>
      <t>安全手順は、頻繁に見直され、見直し結果をもとに、改善されているか？</t>
    </r>
    <rPh sb="99" eb="101">
      <t>アンゼン</t>
    </rPh>
    <rPh sb="101" eb="103">
      <t>テジュン</t>
    </rPh>
    <rPh sb="105" eb="107">
      <t>ヒンパン</t>
    </rPh>
    <rPh sb="108" eb="110">
      <t>ミナオ</t>
    </rPh>
    <rPh sb="113" eb="115">
      <t>ミナオ</t>
    </rPh>
    <rPh sb="116" eb="118">
      <t>ケッカ</t>
    </rPh>
    <rPh sb="123" eb="125">
      <t>カイゼン</t>
    </rPh>
    <phoneticPr fontId="3"/>
  </si>
  <si>
    <r>
      <t xml:space="preserve">What was the feedback/follow-up you received from management on any incidents (injury, occupational disease/illness, near-miss, hidden danger) you reported? 
</t>
    </r>
    <r>
      <rPr>
        <sz val="8"/>
        <rFont val="Meiryo UI"/>
        <family val="3"/>
        <charset val="128"/>
      </rPr>
      <t>あなたがインシデント（労働災害、疾病、ヒヤリ、潜在的危険源）を報告をした場合、管理者からどのようなフィードバックやフォローアップがありましたか。</t>
    </r>
    <r>
      <rPr>
        <sz val="8"/>
        <rFont val="BridgestoneType"/>
        <family val="2"/>
      </rPr>
      <t xml:space="preserve"> </t>
    </r>
    <rPh sb="174" eb="176">
      <t>シッペイ</t>
    </rPh>
    <rPh sb="181" eb="187">
      <t>センザイテキキケンゲンロウドウサイガイ</t>
    </rPh>
    <phoneticPr fontId="3"/>
  </si>
  <si>
    <r>
      <t xml:space="preserve">Review the document history of H&amp;S procedures and standards 
</t>
    </r>
    <r>
      <rPr>
        <sz val="8"/>
        <rFont val="Meiryo UI"/>
        <family val="3"/>
        <charset val="128"/>
      </rPr>
      <t>安全衛生関連の手順書と標準書の改訂記録を検証する。</t>
    </r>
    <r>
      <rPr>
        <sz val="8"/>
        <rFont val="BridgestoneType"/>
        <family val="2"/>
      </rPr>
      <t xml:space="preserve"> </t>
    </r>
    <phoneticPr fontId="3"/>
  </si>
  <si>
    <r>
      <t xml:space="preserve">A review of the document history from the last year showed where H&amp;S procedures  and safety processes had been evaluated and changed/updated by those involved as needed to address newly identified risks and controls.
</t>
    </r>
    <r>
      <rPr>
        <sz val="8"/>
        <rFont val="Meiryo UI"/>
        <family val="3"/>
        <charset val="128"/>
      </rPr>
      <t>前年以降の文書改訂履歴を検証すると、新たなリスクや課題について、必要とされる関係者によって、安全衛生管理手順と安全プロセスが変更または発展したことが示された。</t>
    </r>
    <phoneticPr fontId="5"/>
  </si>
  <si>
    <r>
      <t xml:space="preserve">Risk records indicate that hazards/injury/near-miss/defects reported are used by management to take actions and the result of these actions are communicated with the reporter. 
</t>
    </r>
    <r>
      <rPr>
        <sz val="8"/>
        <rFont val="Meiryo UI"/>
        <family val="3"/>
        <charset val="128"/>
      </rPr>
      <t>リスク記録では、危険状況</t>
    </r>
    <r>
      <rPr>
        <sz val="8"/>
        <rFont val="BridgestoneType"/>
        <family val="2"/>
      </rPr>
      <t>/</t>
    </r>
    <r>
      <rPr>
        <sz val="8"/>
        <rFont val="Meiryo UI"/>
        <family val="3"/>
        <charset val="128"/>
      </rPr>
      <t>災害</t>
    </r>
    <r>
      <rPr>
        <sz val="8"/>
        <rFont val="BridgestoneType"/>
        <family val="2"/>
      </rPr>
      <t>/</t>
    </r>
    <r>
      <rPr>
        <sz val="8"/>
        <rFont val="Meiryo UI"/>
        <family val="3"/>
        <charset val="128"/>
      </rPr>
      <t>ヒヤリ</t>
    </r>
    <r>
      <rPr>
        <sz val="8"/>
        <rFont val="BridgestoneType"/>
        <family val="2"/>
      </rPr>
      <t>/</t>
    </r>
    <r>
      <rPr>
        <sz val="8"/>
        <rFont val="Meiryo UI"/>
        <family val="3"/>
        <charset val="128"/>
      </rPr>
      <t>不具合情報が報告された場合には管理部門がその情報を使用し、対応結果が報告者に通知されていることが示される。</t>
    </r>
    <r>
      <rPr>
        <sz val="8"/>
        <rFont val="BridgestoneType"/>
        <family val="2"/>
      </rPr>
      <t xml:space="preserve"> </t>
    </r>
  </si>
  <si>
    <r>
      <t xml:space="preserve">Does management take action when a hazard/injury/near-miss/defects is reported, and communicate these action to the reporter?
</t>
    </r>
    <r>
      <rPr>
        <sz val="8"/>
        <rFont val="Meiryo UI"/>
        <family val="3"/>
        <charset val="128"/>
      </rPr>
      <t>管理者は、危険源</t>
    </r>
    <r>
      <rPr>
        <sz val="8"/>
        <rFont val="BridgestoneType"/>
        <family val="2"/>
      </rPr>
      <t>/</t>
    </r>
    <r>
      <rPr>
        <sz val="8"/>
        <rFont val="Meiryo UI"/>
        <family val="3"/>
        <charset val="128"/>
      </rPr>
      <t>災害</t>
    </r>
    <r>
      <rPr>
        <sz val="8"/>
        <rFont val="BridgestoneType"/>
        <family val="2"/>
      </rPr>
      <t>/</t>
    </r>
    <r>
      <rPr>
        <sz val="8"/>
        <rFont val="Meiryo UI"/>
        <family val="3"/>
        <charset val="128"/>
      </rPr>
      <t>ヒヤリ</t>
    </r>
    <r>
      <rPr>
        <sz val="8"/>
        <rFont val="BridgestoneType"/>
        <family val="2"/>
      </rPr>
      <t>/</t>
    </r>
    <r>
      <rPr>
        <sz val="8"/>
        <rFont val="Meiryo UI"/>
        <family val="3"/>
        <charset val="128"/>
      </rPr>
      <t>不具合情報が報告された際、対処しているか？また、対処結果を報告書へフィードバックしているか？</t>
    </r>
  </si>
  <si>
    <r>
      <t xml:space="preserve">What measures did the management take in response to the information you or your colleague reported? And what means was this feedback provided to you?
</t>
    </r>
    <r>
      <rPr>
        <sz val="8"/>
        <rFont val="Meiryo UI"/>
        <family val="3"/>
        <charset val="128"/>
      </rPr>
      <t>あなたもしくは同僚が報告した不具合情報に対して、管理者はどのような対応を実施しましたか。またそれをどのような手段であなたにフィードバックされましたか。</t>
    </r>
    <rPh sb="158" eb="160">
      <t>ドウリョウ</t>
    </rPh>
    <rPh sb="161" eb="163">
      <t>ホウコク</t>
    </rPh>
    <rPh sb="165" eb="168">
      <t>フグアイ</t>
    </rPh>
    <rPh sb="168" eb="170">
      <t>ジョウホウ</t>
    </rPh>
    <rPh sb="171" eb="172">
      <t>タイ</t>
    </rPh>
    <rPh sb="175" eb="178">
      <t>カンリシャ</t>
    </rPh>
    <rPh sb="184" eb="186">
      <t>タイオウ</t>
    </rPh>
    <rPh sb="187" eb="189">
      <t>ジッシ</t>
    </rPh>
    <rPh sb="205" eb="207">
      <t>シュダン</t>
    </rPh>
    <phoneticPr fontId="3"/>
  </si>
  <si>
    <r>
      <t xml:space="preserve">A sample of </t>
    </r>
    <r>
      <rPr>
        <sz val="8"/>
        <color rgb="FFFF0000"/>
        <rFont val="BridgestoneType"/>
        <family val="2"/>
      </rPr>
      <t>5</t>
    </r>
    <r>
      <rPr>
        <sz val="8"/>
        <rFont val="BridgestoneType"/>
        <family val="2"/>
      </rPr>
      <t xml:space="preserve"> teammates all stated that management had taken specific actions to address hazards they reported, and these actions have been communicated to them 
</t>
    </r>
    <r>
      <rPr>
        <sz val="8"/>
        <rFont val="Meiryo UI"/>
        <family val="3"/>
        <charset val="128"/>
      </rPr>
      <t>任意選択した</t>
    </r>
    <r>
      <rPr>
        <sz val="8"/>
        <color rgb="FFFF0000"/>
        <rFont val="BridgestoneType"/>
        <family val="2"/>
      </rPr>
      <t>5</t>
    </r>
    <r>
      <rPr>
        <sz val="8"/>
        <rFont val="Meiryo UI"/>
        <family val="3"/>
        <charset val="128"/>
      </rPr>
      <t>人の技能員の全員が、自分たちが報告した危険状況に対して、管理者が特定の対応措置を実施し、その件について自分たちに報告があったと述べた。</t>
    </r>
    <r>
      <rPr>
        <sz val="8"/>
        <rFont val="BridgestoneType"/>
        <family val="2"/>
      </rPr>
      <t xml:space="preserve"> </t>
    </r>
  </si>
  <si>
    <t>Jib crane installation does not invlove safety. (No issue 4M change)
Several projects no design review evidence</t>
  </si>
  <si>
    <r>
      <t xml:space="preserve">Teammates and managers are mindful of the need for safety, not only for themselves but also for others.  Teammates and managers have a genuine concern for one another; a CFT approach is used to review and address safety issues.
</t>
    </r>
    <r>
      <rPr>
        <sz val="8"/>
        <rFont val="Meiryo UI"/>
        <family val="3"/>
        <charset val="128"/>
      </rPr>
      <t>技能員と管理者は自分だけでなく他者の安全にも配慮することを意識している。安全ルールの順守やリスクの改善活動は小集団・</t>
    </r>
    <r>
      <rPr>
        <sz val="8"/>
        <rFont val="BridgestoneType"/>
        <family val="2"/>
      </rPr>
      <t>CFT</t>
    </r>
    <r>
      <rPr>
        <sz val="8"/>
        <rFont val="Meiryo UI"/>
        <family val="3"/>
        <charset val="128"/>
      </rPr>
      <t>で実施されている。</t>
    </r>
    <rPh sb="228" eb="231">
      <t>ギノウイン</t>
    </rPh>
    <rPh sb="232" eb="235">
      <t>カンリシャ</t>
    </rPh>
    <rPh sb="250" eb="252">
      <t>ハイリョ</t>
    </rPh>
    <phoneticPr fontId="5"/>
  </si>
  <si>
    <r>
      <t xml:space="preserve">Do teammates and managers have a genuine concern for themselves and one another? 
When there are safety relates issues, is a CFT approach taken to resolving them?
</t>
    </r>
    <r>
      <rPr>
        <sz val="8"/>
        <rFont val="Meiryo UI"/>
        <family val="3"/>
        <charset val="128"/>
      </rPr>
      <t>技能員や管理者は、自身や同僚をお互いに危険に曝さぬように意識しているか？
安全に関する問題が発生した場合、</t>
    </r>
    <r>
      <rPr>
        <sz val="8"/>
        <rFont val="BridgestoneType"/>
        <family val="2"/>
      </rPr>
      <t>CFT</t>
    </r>
    <r>
      <rPr>
        <sz val="8"/>
        <rFont val="Meiryo UI"/>
        <family val="3"/>
        <charset val="128"/>
      </rPr>
      <t>による解決への方策が図られているか？</t>
    </r>
    <rPh sb="167" eb="170">
      <t>カンリシャ</t>
    </rPh>
    <rPh sb="172" eb="174">
      <t>ジシン</t>
    </rPh>
    <rPh sb="175" eb="177">
      <t>ドウリョウ</t>
    </rPh>
    <rPh sb="179" eb="180">
      <t>タガ</t>
    </rPh>
    <rPh sb="182" eb="184">
      <t>キケン</t>
    </rPh>
    <rPh sb="185" eb="186">
      <t>サラ</t>
    </rPh>
    <rPh sb="191" eb="193">
      <t>イシキ</t>
    </rPh>
    <rPh sb="200" eb="202">
      <t>アンゼン</t>
    </rPh>
    <rPh sb="203" eb="204">
      <t>カン</t>
    </rPh>
    <rPh sb="206" eb="208">
      <t>モンダイ</t>
    </rPh>
    <rPh sb="209" eb="211">
      <t>ハッセイ</t>
    </rPh>
    <rPh sb="213" eb="215">
      <t>バアイ</t>
    </rPh>
    <rPh sb="222" eb="224">
      <t>カイケツ</t>
    </rPh>
    <rPh sb="226" eb="228">
      <t>ホウサク</t>
    </rPh>
    <rPh sb="229" eb="230">
      <t>ハカ</t>
    </rPh>
    <phoneticPr fontId="5"/>
  </si>
  <si>
    <r>
      <t>Assess 3 work areas to see if workers show consideration towards their safety and others
3</t>
    </r>
    <r>
      <rPr>
        <sz val="8"/>
        <rFont val="Meiryo UI"/>
        <family val="3"/>
        <charset val="128"/>
      </rPr>
      <t>か所以上の作業区域を評価し、技能員が自身および他者の安全に配慮しているか確認する。</t>
    </r>
  </si>
  <si>
    <r>
      <t xml:space="preserve">Near Miss Reports
Behavior Observation System (BOS) execution by leaders.
Incident Reports and Investigation
</t>
    </r>
    <r>
      <rPr>
        <sz val="8"/>
        <rFont val="Meiryo UI"/>
        <family val="3"/>
        <charset val="128"/>
      </rPr>
      <t>ニアミス報告書。
指導者（課長・主任・職長）による安全行動観察</t>
    </r>
    <r>
      <rPr>
        <sz val="8"/>
        <rFont val="BridgestoneType"/>
        <family val="2"/>
      </rPr>
      <t>(</t>
    </r>
    <r>
      <rPr>
        <sz val="8"/>
        <rFont val="Meiryo UI"/>
        <family val="3"/>
        <charset val="128"/>
      </rPr>
      <t>モニタリング）の実施状況。
インシデントレポート（報告書）と調査状況。</t>
    </r>
  </si>
  <si>
    <r>
      <t>A tour of 3 work areas showed that teammates are actively conscious of their safety and the safety of others. 
Activities for improvement were conducted in CFT being conscious of safety for not only their selves, but also teammates.
3</t>
    </r>
    <r>
      <rPr>
        <sz val="8"/>
        <rFont val="Meiryo UI"/>
        <family val="3"/>
        <charset val="128"/>
      </rPr>
      <t>か所以上の作業区域を視察すると、社員が自身の安全と他者の安全を積極的に意識していることが示された。改善活動は、自分だけでなく他者の安全を意識し、小集団・</t>
    </r>
    <r>
      <rPr>
        <sz val="8"/>
        <rFont val="BridgestoneType"/>
        <family val="2"/>
      </rPr>
      <t>CFT</t>
    </r>
    <r>
      <rPr>
        <sz val="8"/>
        <rFont val="Meiryo UI"/>
        <family val="3"/>
        <charset val="128"/>
      </rPr>
      <t>で実施されている</t>
    </r>
  </si>
  <si>
    <t>Same as item 76 of system check sheet &amp; item 10 of teammage engagement sheet</t>
  </si>
  <si>
    <r>
      <t xml:space="preserve">Line managers are actively engaging with *external parties to obtain knowledge on how they have controlled their risks and exchange knowledge on safety processes regularly.
 *External includes other company, SBU, other plants in BS 
</t>
    </r>
    <r>
      <rPr>
        <sz val="8"/>
        <rFont val="Meiryo UI"/>
        <family val="3"/>
        <charset val="128"/>
      </rPr>
      <t>製造課長は</t>
    </r>
    <r>
      <rPr>
        <sz val="8"/>
        <rFont val="BridgestoneType"/>
        <family val="2"/>
      </rPr>
      <t>*</t>
    </r>
    <r>
      <rPr>
        <sz val="8"/>
        <rFont val="Meiryo UI"/>
        <family val="3"/>
        <charset val="128"/>
      </rPr>
      <t>外部の関係者と積極的に連携し、リスク管理方法に関する情報を入手し、安全プロセスについて情報交換を定期的に行っている。</t>
    </r>
    <r>
      <rPr>
        <sz val="8"/>
        <rFont val="BridgestoneType"/>
        <family val="2"/>
      </rPr>
      <t xml:space="preserve"> *</t>
    </r>
    <r>
      <rPr>
        <sz val="8"/>
        <rFont val="Meiryo UI"/>
        <family val="3"/>
        <charset val="128"/>
      </rPr>
      <t>外部には他社、</t>
    </r>
    <r>
      <rPr>
        <sz val="8"/>
        <rFont val="BridgestoneType"/>
        <family val="2"/>
      </rPr>
      <t>SBU</t>
    </r>
    <r>
      <rPr>
        <sz val="8"/>
        <rFont val="Meiryo UI"/>
        <family val="3"/>
        <charset val="128"/>
      </rPr>
      <t>、他工場を含む</t>
    </r>
  </si>
  <si>
    <r>
      <t xml:space="preserve">Do line managers engage with external parties about safety?
</t>
    </r>
    <r>
      <rPr>
        <sz val="8"/>
        <rFont val="Meiryo UI"/>
        <family val="3"/>
        <charset val="128"/>
      </rPr>
      <t>管理者（工場長・部長・課長）は、安全の外部団体に参加しているか？　</t>
    </r>
  </si>
  <si>
    <r>
      <t xml:space="preserve">How do you keep yourself informed on safety relevant developments? Do you engage in exchange of safety information and best practices/benchmarking with others outside your site (e.g., other BS sites, other companies, etc.)?
</t>
    </r>
    <r>
      <rPr>
        <sz val="8"/>
        <rFont val="Meiryo UI"/>
        <family val="3"/>
        <charset val="128"/>
      </rPr>
      <t>安全関連の当該最新情報をどのように得ていますか。</t>
    </r>
    <r>
      <rPr>
        <sz val="8"/>
        <rFont val="BridgestoneType"/>
        <family val="2"/>
      </rPr>
      <t xml:space="preserve"> </t>
    </r>
    <r>
      <rPr>
        <sz val="8"/>
        <rFont val="Meiryo UI"/>
        <family val="3"/>
        <charset val="128"/>
      </rPr>
      <t>安全に関するベストプラクティスやベンチマークを社外や他の</t>
    </r>
    <r>
      <rPr>
        <sz val="8"/>
        <rFont val="BridgestoneType"/>
        <family val="2"/>
      </rPr>
      <t>BS</t>
    </r>
    <r>
      <rPr>
        <sz val="8"/>
        <rFont val="Meiryo UI"/>
        <family val="3"/>
        <charset val="128"/>
      </rPr>
      <t>の拠点と交換していますか。</t>
    </r>
    <rPh sb="249" eb="251">
      <t>アンゼン</t>
    </rPh>
    <rPh sb="252" eb="253">
      <t>カン</t>
    </rPh>
    <rPh sb="272" eb="274">
      <t>シャガイ</t>
    </rPh>
    <rPh sb="275" eb="276">
      <t>ホカ</t>
    </rPh>
    <rPh sb="280" eb="282">
      <t>キョテン</t>
    </rPh>
    <rPh sb="283" eb="285">
      <t>コウカン</t>
    </rPh>
    <phoneticPr fontId="3"/>
  </si>
  <si>
    <r>
      <t xml:space="preserve">With a sample of 3 managers, at least 1 said they voluntarily discussed safety with managers from other sites or *external parties to improve safety knowledge.
*External includes other company, SBU, other plants in BS 
</t>
    </r>
    <r>
      <rPr>
        <sz val="8"/>
        <rFont val="Meiryo UI"/>
        <family val="3"/>
        <charset val="128"/>
      </rPr>
      <t>任意選択した</t>
    </r>
    <r>
      <rPr>
        <sz val="8"/>
        <rFont val="BridgestoneType"/>
        <family val="2"/>
      </rPr>
      <t>3</t>
    </r>
    <r>
      <rPr>
        <sz val="8"/>
        <rFont val="Meiryo UI"/>
        <family val="3"/>
        <charset val="128"/>
      </rPr>
      <t>人の管理者の</t>
    </r>
    <r>
      <rPr>
        <sz val="8"/>
        <rFont val="BridgestoneType"/>
        <family val="2"/>
      </rPr>
      <t>1</t>
    </r>
    <r>
      <rPr>
        <sz val="8"/>
        <rFont val="Meiryo UI"/>
        <family val="3"/>
        <charset val="128"/>
      </rPr>
      <t>人以上が、安全関連の知識を向上するため、自発的に他の現場や</t>
    </r>
    <r>
      <rPr>
        <sz val="8"/>
        <rFont val="BridgestoneType"/>
        <family val="2"/>
      </rPr>
      <t>*</t>
    </r>
    <r>
      <rPr>
        <sz val="8"/>
        <rFont val="Meiryo UI"/>
        <family val="3"/>
        <charset val="128"/>
      </rPr>
      <t>外部の管理者と安全について討議したと述べた。</t>
    </r>
    <r>
      <rPr>
        <sz val="8"/>
        <rFont val="BridgestoneType"/>
        <family val="2"/>
      </rPr>
      <t xml:space="preserve">  *</t>
    </r>
    <r>
      <rPr>
        <sz val="8"/>
        <rFont val="Meiryo UI"/>
        <family val="3"/>
        <charset val="128"/>
      </rPr>
      <t>外部には他社、</t>
    </r>
    <r>
      <rPr>
        <sz val="8"/>
        <rFont val="BridgestoneType"/>
        <family val="2"/>
      </rPr>
      <t>SBU</t>
    </r>
    <r>
      <rPr>
        <sz val="8"/>
        <rFont val="Meiryo UI"/>
        <family val="3"/>
        <charset val="128"/>
      </rPr>
      <t>、他工場を含む</t>
    </r>
  </si>
  <si>
    <r>
      <t xml:space="preserve">Risks are assessed at the earliest possible planning stages of every team in the organization to avoid risks where they might materialize. 
</t>
    </r>
    <r>
      <rPr>
        <sz val="8"/>
        <rFont val="Meiryo UI"/>
        <family val="3"/>
        <charset val="128"/>
      </rPr>
      <t>発生する可能性のあるリスクを回避するため、組織内の各チームができるだけ早い計画段階でリスクを評価している。</t>
    </r>
    <r>
      <rPr>
        <sz val="8"/>
        <rFont val="BridgestoneType"/>
        <family val="2"/>
      </rPr>
      <t xml:space="preserve"> </t>
    </r>
  </si>
  <si>
    <r>
      <t xml:space="preserve">Is risk assessment one of the first actions taken when planning new projects/work sessions?
</t>
    </r>
    <r>
      <rPr>
        <sz val="8"/>
        <rFont val="Meiryo UI"/>
        <family val="3"/>
        <charset val="128"/>
      </rPr>
      <t>新たなプロジェクト</t>
    </r>
    <r>
      <rPr>
        <sz val="8"/>
        <rFont val="BridgestoneType"/>
        <family val="2"/>
      </rPr>
      <t>/</t>
    </r>
    <r>
      <rPr>
        <sz val="8"/>
        <rFont val="Meiryo UI"/>
        <family val="3"/>
        <charset val="128"/>
      </rPr>
      <t>作業の計画段階において、初期対応の</t>
    </r>
    <r>
      <rPr>
        <sz val="8"/>
        <rFont val="BridgestoneType"/>
        <family val="2"/>
      </rPr>
      <t>1</t>
    </r>
    <r>
      <rPr>
        <sz val="8"/>
        <rFont val="Meiryo UI"/>
        <family val="3"/>
        <charset val="128"/>
      </rPr>
      <t>つとして、</t>
    </r>
    <r>
      <rPr>
        <sz val="8"/>
        <rFont val="BridgestoneType"/>
        <family val="2"/>
      </rPr>
      <t>RA</t>
    </r>
    <r>
      <rPr>
        <sz val="8"/>
        <rFont val="Meiryo UI"/>
        <family val="3"/>
        <charset val="128"/>
      </rPr>
      <t>が実施されているか？</t>
    </r>
  </si>
  <si>
    <r>
      <t xml:space="preserve">What aspects do you consider when planning new/modified projects? 
</t>
    </r>
    <r>
      <rPr>
        <sz val="8"/>
        <rFont val="Meiryo UI"/>
        <family val="3"/>
        <charset val="128"/>
      </rPr>
      <t>新規もしくは変更を伴うプロセスの計画作成時に、どのような点を考慮していますか。</t>
    </r>
    <r>
      <rPr>
        <sz val="8"/>
        <rFont val="BridgestoneType"/>
        <family val="2"/>
      </rPr>
      <t xml:space="preserve"> </t>
    </r>
    <rPh sb="67" eb="69">
      <t>シンキ</t>
    </rPh>
    <rPh sb="73" eb="75">
      <t>ヘンコウ</t>
    </rPh>
    <rPh sb="76" eb="77">
      <t>トモナ</t>
    </rPh>
    <phoneticPr fontId="5"/>
  </si>
  <si>
    <r>
      <t xml:space="preserve">With a sample of 3 managers, at least 2 said that Risk assessment is always done in the early planning stages for upcoming projects/work sessions.
</t>
    </r>
    <r>
      <rPr>
        <sz val="8"/>
        <rFont val="Meiryo UI"/>
        <family val="3"/>
        <charset val="128"/>
      </rPr>
      <t>任意選択した</t>
    </r>
    <r>
      <rPr>
        <sz val="8"/>
        <rFont val="BridgestoneType"/>
        <family val="2"/>
      </rPr>
      <t>3</t>
    </r>
    <r>
      <rPr>
        <sz val="8"/>
        <rFont val="Meiryo UI"/>
        <family val="3"/>
        <charset val="128"/>
      </rPr>
      <t>人の管理者の</t>
    </r>
    <r>
      <rPr>
        <sz val="8"/>
        <rFont val="BridgestoneType"/>
        <family val="2"/>
      </rPr>
      <t>2</t>
    </r>
    <r>
      <rPr>
        <sz val="8"/>
        <rFont val="Meiryo UI"/>
        <family val="3"/>
        <charset val="128"/>
      </rPr>
      <t>人以上が、新しいプロジェクトや作業の初期計画段階でリスク評価を常に実施していると述べた。</t>
    </r>
  </si>
  <si>
    <t>Several projects no design review evidence</t>
  </si>
  <si>
    <t>Same as item 74 of system check sheet</t>
  </si>
  <si>
    <r>
      <t xml:space="preserve">For the improvement of safety management system of the plant, external party evaluate the system. 
</t>
    </r>
    <r>
      <rPr>
        <sz val="8"/>
        <rFont val="Meiryo UI"/>
        <family val="3"/>
        <charset val="128"/>
      </rPr>
      <t>自工場の安全衛生マネジメント改善のため、社外の評価を受けている。</t>
    </r>
    <phoneticPr fontId="3"/>
  </si>
  <si>
    <r>
      <t xml:space="preserve">Do you receive feedback from third party on effectiveness of safety management system </t>
    </r>
    <r>
      <rPr>
        <strike/>
        <sz val="8"/>
        <rFont val="BridgestoneType"/>
        <family val="2"/>
      </rPr>
      <t xml:space="preserve">
</t>
    </r>
    <r>
      <rPr>
        <sz val="8"/>
        <rFont val="Meiryo UI"/>
        <family val="3"/>
        <charset val="128"/>
      </rPr>
      <t>安全マネジメントシステムの有効性について、定期的に外部のフィードバックを受けていますか？</t>
    </r>
  </si>
  <si>
    <r>
      <t xml:space="preserve">Do you use an external / third party to evaluate the effectiveness of the site's safety management system?
</t>
    </r>
    <r>
      <rPr>
        <sz val="8"/>
        <rFont val="Meiryo UI"/>
        <family val="3"/>
        <charset val="128"/>
      </rPr>
      <t>事業所の安全管理システムの有効性を評価するために、外部／第三者を利用していますか？</t>
    </r>
    <phoneticPr fontId="5"/>
  </si>
  <si>
    <r>
      <t xml:space="preserve">Regarding the safety management system in the plant, the H&amp;S manager can explain evaluation results by third party, feedback, and the actions taken from these results.
</t>
    </r>
    <r>
      <rPr>
        <sz val="8"/>
        <rFont val="Meiryo UI"/>
        <family val="3"/>
        <charset val="128"/>
      </rPr>
      <t>安全担当全課長は、自工場のマネジメント改善のための第</t>
    </r>
    <r>
      <rPr>
        <sz val="8"/>
        <rFont val="BridgestoneType"/>
        <family val="2"/>
      </rPr>
      <t>3</t>
    </r>
    <r>
      <rPr>
        <sz val="8"/>
        <rFont val="Meiryo UI"/>
        <family val="3"/>
        <charset val="128"/>
      </rPr>
      <t>者の評価、フィードバック、およびその対応を説明できる</t>
    </r>
    <rPh sb="169" eb="170">
      <t>ゼン</t>
    </rPh>
    <phoneticPr fontId="5"/>
  </si>
  <si>
    <r>
      <t xml:space="preserve">System
</t>
    </r>
    <r>
      <rPr>
        <b/>
        <sz val="11"/>
        <color theme="0"/>
        <rFont val="Meiryo UI"/>
        <family val="3"/>
        <charset val="128"/>
      </rPr>
      <t>システム</t>
    </r>
    <phoneticPr fontId="3"/>
  </si>
  <si>
    <r>
      <rPr>
        <b/>
        <sz val="11"/>
        <color rgb="FFFFFFFF"/>
        <rFont val="BridgestoneType"/>
      </rPr>
      <t xml:space="preserve">Element
</t>
    </r>
    <r>
      <rPr>
        <b/>
        <sz val="11"/>
        <color rgb="FFFFFFFF"/>
        <rFont val="Meiryo UI"/>
      </rPr>
      <t>エレメント</t>
    </r>
  </si>
  <si>
    <r>
      <t xml:space="preserve">Interview
</t>
    </r>
    <r>
      <rPr>
        <b/>
        <sz val="11"/>
        <color theme="0"/>
        <rFont val="Meiryo UI"/>
        <family val="3"/>
        <charset val="128"/>
      </rPr>
      <t>インタビュー</t>
    </r>
    <phoneticPr fontId="5"/>
  </si>
  <si>
    <t>Who/What?</t>
  </si>
  <si>
    <r>
      <t xml:space="preserve">Production
Manager
</t>
    </r>
    <r>
      <rPr>
        <sz val="8"/>
        <color theme="1"/>
        <rFont val="Meiryo UI"/>
        <family val="3"/>
        <charset val="128"/>
      </rPr>
      <t>製造課長</t>
    </r>
    <phoneticPr fontId="5"/>
  </si>
  <si>
    <r>
      <t xml:space="preserve">Production
Foreperson
</t>
    </r>
    <r>
      <rPr>
        <sz val="8"/>
        <color theme="1"/>
        <rFont val="Meiryo UI"/>
        <family val="3"/>
        <charset val="128"/>
      </rPr>
      <t>製造主任</t>
    </r>
    <rPh sb="22" eb="24">
      <t>セイゾウ</t>
    </rPh>
    <phoneticPr fontId="5"/>
  </si>
  <si>
    <r>
      <t xml:space="preserve">Production
Supervisor
</t>
    </r>
    <r>
      <rPr>
        <sz val="8"/>
        <color theme="1"/>
        <rFont val="Meiryo UI"/>
        <family val="3"/>
        <charset val="128"/>
      </rPr>
      <t>製造職長</t>
    </r>
    <rPh sb="22" eb="24">
      <t>セイゾウ</t>
    </rPh>
    <phoneticPr fontId="5"/>
  </si>
  <si>
    <r>
      <t xml:space="preserve">Maintenance
Foreperson/Supervisor
</t>
    </r>
    <r>
      <rPr>
        <sz val="8"/>
        <rFont val="Meiryo UI"/>
        <family val="3"/>
        <charset val="128"/>
      </rPr>
      <t>保全主任</t>
    </r>
    <r>
      <rPr>
        <sz val="8"/>
        <rFont val="BridgestoneType"/>
        <family val="2"/>
      </rPr>
      <t>/</t>
    </r>
    <r>
      <rPr>
        <sz val="8"/>
        <rFont val="Meiryo UI"/>
        <family val="3"/>
        <charset val="128"/>
      </rPr>
      <t>職長</t>
    </r>
    <rPh sb="34" eb="36">
      <t>ホゼン</t>
    </rPh>
    <rPh sb="36" eb="38">
      <t>シュニン</t>
    </rPh>
    <rPh sb="39" eb="41">
      <t>ショクチョウ</t>
    </rPh>
    <phoneticPr fontId="5"/>
  </si>
  <si>
    <r>
      <t xml:space="preserve">Safety
Manager
</t>
    </r>
    <r>
      <rPr>
        <sz val="8"/>
        <color theme="1"/>
        <rFont val="Meiryo UI"/>
        <family val="3"/>
        <charset val="128"/>
      </rPr>
      <t>安全担当課長</t>
    </r>
    <phoneticPr fontId="3"/>
  </si>
  <si>
    <t>Ad-hock</t>
    <phoneticPr fontId="3"/>
  </si>
  <si>
    <r>
      <t xml:space="preserve">All teammates receive training on the safety mission statement, *high-risk activities and the regulation for training are known.
</t>
    </r>
    <r>
      <rPr>
        <sz val="8"/>
        <rFont val="Meiryo UI"/>
        <family val="3"/>
        <charset val="128"/>
      </rPr>
      <t xml:space="preserve">全従業員は、安全宣言、および高リスク作業について教育を受けている。また、教育の法令要求は理解されている。
</t>
    </r>
    <r>
      <rPr>
        <sz val="8"/>
        <rFont val="BridgestoneType"/>
        <family val="2"/>
      </rPr>
      <t>*High-risk activity: Activity which are risk category III&amp;IV. E.g. Work at height, heavy object handling, mobile equipment, caught by machine, tire inflation, etc.
*</t>
    </r>
    <r>
      <rPr>
        <sz val="8"/>
        <rFont val="Meiryo UI"/>
        <family val="3"/>
        <charset val="128"/>
      </rPr>
      <t>高リスク作業：リスクカテゴリー</t>
    </r>
    <r>
      <rPr>
        <sz val="8"/>
        <rFont val="BridgestoneType"/>
        <family val="2"/>
      </rPr>
      <t>III&amp;IV</t>
    </r>
    <r>
      <rPr>
        <sz val="8"/>
        <rFont val="Meiryo UI"/>
        <family val="3"/>
        <charset val="128"/>
      </rPr>
      <t>に該当するもの。例：高所作業、重量物、動力車、挟まれ・巻き込まれリスクのある作業、空気充填　等</t>
    </r>
    <r>
      <rPr>
        <sz val="8"/>
        <rFont val="BridgestoneType"/>
        <family val="2"/>
      </rPr>
      <t xml:space="preserve"> </t>
    </r>
    <phoneticPr fontId="3"/>
  </si>
  <si>
    <r>
      <t xml:space="preserve">Safety communication
</t>
    </r>
    <r>
      <rPr>
        <sz val="8"/>
        <rFont val="Meiryo UI"/>
        <family val="3"/>
        <charset val="128"/>
      </rPr>
      <t>安全コミュニケーション</t>
    </r>
    <phoneticPr fontId="3"/>
  </si>
  <si>
    <r>
      <t xml:space="preserve">Design
</t>
    </r>
    <r>
      <rPr>
        <sz val="8"/>
        <rFont val="Meiryo UI"/>
        <family val="3"/>
        <charset val="128"/>
      </rPr>
      <t>設計</t>
    </r>
  </si>
  <si>
    <r>
      <t xml:space="preserve">Are the regulations concerning safety training known at the site?
</t>
    </r>
    <r>
      <rPr>
        <sz val="8"/>
        <rFont val="Meiryo UI"/>
        <family val="3"/>
        <charset val="128"/>
      </rPr>
      <t>事業所において、安全教育に関する法令要求は、把握されているか？</t>
    </r>
    <phoneticPr fontId="3"/>
  </si>
  <si>
    <r>
      <t xml:space="preserve">Safety Manager
</t>
    </r>
    <r>
      <rPr>
        <sz val="8"/>
        <rFont val="Meiryo UI"/>
        <family val="3"/>
        <charset val="128"/>
      </rPr>
      <t>安全担当課長</t>
    </r>
    <rPh sb="15" eb="17">
      <t>アンゼン</t>
    </rPh>
    <rPh sb="17" eb="19">
      <t>タントウ</t>
    </rPh>
    <rPh sb="19" eb="21">
      <t>カチョウ</t>
    </rPh>
    <phoneticPr fontId="3"/>
  </si>
  <si>
    <r>
      <t xml:space="preserve">Are safety training programs established, planned, and implemented to meet legal regulations?
</t>
    </r>
    <r>
      <rPr>
        <sz val="8"/>
        <rFont val="Meiryo UI"/>
        <family val="3"/>
        <charset val="128"/>
      </rPr>
      <t>教育訓練は安全に関する法令要求を満たすように定められ、計画・実施されていますか？</t>
    </r>
    <phoneticPr fontId="3"/>
  </si>
  <si>
    <r>
      <t xml:space="preserve">The regulations concerning safety training are known and followed. 
</t>
    </r>
    <r>
      <rPr>
        <sz val="8"/>
        <rFont val="Meiryo UI"/>
        <family val="3"/>
        <charset val="128"/>
      </rPr>
      <t>安全教育に関する法令要求は、理解され、順守されている。</t>
    </r>
  </si>
  <si>
    <r>
      <t xml:space="preserve">OH&amp;S communication required by regulation is sent by management as per the communication procedure, through multiple communication channels with consideration to language barriers.
</t>
    </r>
    <r>
      <rPr>
        <sz val="8"/>
        <rFont val="Meiryo UI"/>
        <family val="3"/>
        <charset val="128"/>
      </rPr>
      <t>法令で要求される安全衛生コミュニケーションは、コミュニケーション手順に基づき、管理者により展開されている。また、複数のコミュニケーション様式により、言語の障壁に配慮している（表現を一般的にしている）。</t>
    </r>
    <phoneticPr fontId="3"/>
  </si>
  <si>
    <r>
      <t xml:space="preserve">Integration
</t>
    </r>
    <r>
      <rPr>
        <sz val="8"/>
        <rFont val="Meiryo UI"/>
        <family val="3"/>
        <charset val="128"/>
      </rPr>
      <t>関連付け</t>
    </r>
  </si>
  <si>
    <r>
      <t xml:space="preserve">Does  the safety manager send out the OH&amp;S communications required by regulations to relevant departments as per the communication procedure and appropriate methods/language?
</t>
    </r>
    <r>
      <rPr>
        <sz val="8"/>
        <rFont val="Meiryo UI"/>
        <family val="3"/>
        <charset val="128"/>
      </rPr>
      <t>安全担当課長は、コミュニケーション手順に従い、法令で要求される安全衛生に関わる情報を関係部署に適切な手段</t>
    </r>
    <r>
      <rPr>
        <sz val="8"/>
        <rFont val="BridgestoneType"/>
        <family val="2"/>
      </rPr>
      <t>/</t>
    </r>
    <r>
      <rPr>
        <sz val="8"/>
        <rFont val="Meiryo UI"/>
        <family val="3"/>
        <charset val="128"/>
      </rPr>
      <t>言語を用いて発信しているか？</t>
    </r>
    <rPh sb="175" eb="181">
      <t>アンゼンタントウカチョウ</t>
    </rPh>
    <rPh sb="192" eb="194">
      <t>テジュン</t>
    </rPh>
    <rPh sb="195" eb="196">
      <t>シタガ</t>
    </rPh>
    <rPh sb="198" eb="200">
      <t>ホウレイ</t>
    </rPh>
    <rPh sb="201" eb="203">
      <t>ヨウキュウ</t>
    </rPh>
    <rPh sb="206" eb="210">
      <t>アンゼンエイセイ</t>
    </rPh>
    <rPh sb="211" eb="212">
      <t>カカ</t>
    </rPh>
    <rPh sb="214" eb="216">
      <t>ジョウホウ</t>
    </rPh>
    <rPh sb="217" eb="221">
      <t>カンケイブショ</t>
    </rPh>
    <rPh sb="222" eb="224">
      <t>テキセツ</t>
    </rPh>
    <rPh sb="225" eb="227">
      <t>シュダン</t>
    </rPh>
    <rPh sb="228" eb="230">
      <t>ゲンゴ</t>
    </rPh>
    <rPh sb="231" eb="232">
      <t>モチ</t>
    </rPh>
    <rPh sb="234" eb="236">
      <t>ハッシン</t>
    </rPh>
    <phoneticPr fontId="3"/>
  </si>
  <si>
    <r>
      <t xml:space="preserve">What are the communication channels used for OH&amp;S communication?
What official languages are spoken at the site?
</t>
    </r>
    <r>
      <rPr>
        <sz val="8"/>
        <rFont val="Meiryo UI"/>
        <family val="3"/>
        <charset val="128"/>
      </rPr>
      <t>安全衛生に関する周知において、コミュニケーションのチャネル（手段・方法）は何ですか？
事業所での公式な言語は何ですか？</t>
    </r>
    <rPh sb="113" eb="115">
      <t>アンゼン</t>
    </rPh>
    <rPh sb="115" eb="117">
      <t>エイセイ</t>
    </rPh>
    <rPh sb="118" eb="119">
      <t>カン</t>
    </rPh>
    <rPh sb="121" eb="123">
      <t>シュウチ</t>
    </rPh>
    <rPh sb="143" eb="145">
      <t>シュダン</t>
    </rPh>
    <rPh sb="146" eb="148">
      <t>ホウホウ</t>
    </rPh>
    <rPh sb="150" eb="151">
      <t>ナン</t>
    </rPh>
    <rPh sb="156" eb="159">
      <t>ジギョウショ</t>
    </rPh>
    <rPh sb="161" eb="163">
      <t>コウシキ</t>
    </rPh>
    <rPh sb="164" eb="166">
      <t>ゲンゴ</t>
    </rPh>
    <rPh sb="167" eb="168">
      <t>ナン</t>
    </rPh>
    <phoneticPr fontId="3"/>
  </si>
  <si>
    <r>
      <t xml:space="preserve">Review communication records.
Review communication channels available at the site.
</t>
    </r>
    <r>
      <rPr>
        <sz val="8"/>
        <rFont val="Meiryo UI"/>
        <family val="3"/>
        <charset val="128"/>
      </rPr>
      <t>コミュニケーション記録を確認する。
事業所で利用できるコミュニケーションチャネル（手段）を確認する。</t>
    </r>
    <rPh sb="92" eb="94">
      <t>キロク</t>
    </rPh>
    <rPh sb="95" eb="97">
      <t>カクニン</t>
    </rPh>
    <rPh sb="101" eb="104">
      <t>ジギョウショ</t>
    </rPh>
    <rPh sb="105" eb="107">
      <t>リヨウ</t>
    </rPh>
    <rPh sb="124" eb="126">
      <t>シュダン</t>
    </rPh>
    <rPh sb="128" eb="130">
      <t>カクニン</t>
    </rPh>
    <phoneticPr fontId="3"/>
  </si>
  <si>
    <r>
      <t xml:space="preserve">There is no difference among the language used by teammate working in the plant and the language used in the communication record. (or Multiple forms of communication are used and language differences are accounted for.)
</t>
    </r>
    <r>
      <rPr>
        <sz val="8"/>
        <rFont val="Meiryo UI"/>
        <family val="3"/>
        <charset val="128"/>
      </rPr>
      <t>拠点で働いている人の使用言語とコミュニケーション記録の言語に齟齬がない。</t>
    </r>
    <r>
      <rPr>
        <sz val="8"/>
        <rFont val="BridgestoneType"/>
        <family val="2"/>
      </rPr>
      <t xml:space="preserve"> (</t>
    </r>
    <r>
      <rPr>
        <sz val="8"/>
        <rFont val="Meiryo UI"/>
        <family val="3"/>
        <charset val="128"/>
      </rPr>
      <t>または、様々なコミュニケーションの様式がある際、言語の違いが考慮されている。</t>
    </r>
    <r>
      <rPr>
        <sz val="8"/>
        <rFont val="BridgestoneType"/>
        <family val="2"/>
      </rPr>
      <t>)</t>
    </r>
  </si>
  <si>
    <r>
      <t xml:space="preserve">Evidence indicates that the SBU injury and fire reporting process has been communicated to the relevant people on site. 
</t>
    </r>
    <r>
      <rPr>
        <sz val="8"/>
        <rFont val="Meiryo UI"/>
        <family val="3"/>
        <charset val="128"/>
      </rPr>
      <t>労働災害・出火事故連絡の手順は、事業所の関係者に周知され、エビデンスがある。</t>
    </r>
    <phoneticPr fontId="3"/>
  </si>
  <si>
    <r>
      <t xml:space="preserve">Incident Management
</t>
    </r>
    <r>
      <rPr>
        <sz val="8"/>
        <rFont val="Meiryo UI"/>
        <family val="3"/>
        <charset val="128"/>
      </rPr>
      <t>インシデント管理</t>
    </r>
    <rPh sb="26" eb="28">
      <t>カンリ</t>
    </rPh>
    <phoneticPr fontId="3"/>
  </si>
  <si>
    <r>
      <t xml:space="preserve">Has the Injury and Fire and Near-miss Reporting Process been communicated to the correct person?
</t>
    </r>
    <r>
      <rPr>
        <sz val="8"/>
        <rFont val="Meiryo UI"/>
        <family val="3"/>
        <charset val="128"/>
      </rPr>
      <t>労働災害・出火事故、ヒヤリの連絡手順は、周知されているか？</t>
    </r>
    <phoneticPr fontId="3"/>
  </si>
  <si>
    <r>
      <t xml:space="preserve">Who is involved in injury and fire reporting and how is it ensured that they understand their role? 
</t>
    </r>
    <r>
      <rPr>
        <sz val="8"/>
        <rFont val="Meiryo UI"/>
        <family val="3"/>
        <charset val="128"/>
      </rPr>
      <t>労働災害・出火事故連絡において、対応者は誰ですか？また、彼らに自身の役割をどのように理解させていますか？</t>
    </r>
  </si>
  <si>
    <r>
      <t xml:space="preserve">Review Roles and Responsibility documentation for Injury and Fire Report
</t>
    </r>
    <r>
      <rPr>
        <sz val="8"/>
        <rFont val="Meiryo UI"/>
        <family val="3"/>
        <charset val="128"/>
      </rPr>
      <t>労働災害・出火事故連絡に関する役割と責任の文書を確認する。</t>
    </r>
  </si>
  <si>
    <r>
      <t xml:space="preserve">The respondent can explain what needs to be reported and by whom. 
</t>
    </r>
    <r>
      <rPr>
        <sz val="8"/>
        <rFont val="Meiryo UI"/>
        <family val="3"/>
        <charset val="128"/>
      </rPr>
      <t>回答者は、報告すべき事項と報告者について説明できる。</t>
    </r>
    <rPh sb="67" eb="69">
      <t>カイトウ</t>
    </rPh>
    <rPh sb="69" eb="70">
      <t>シャ</t>
    </rPh>
    <rPh sb="72" eb="74">
      <t>ホウコク</t>
    </rPh>
    <rPh sb="77" eb="79">
      <t>ジコウ</t>
    </rPh>
    <rPh sb="80" eb="83">
      <t>ホウコクシャ</t>
    </rPh>
    <rPh sb="87" eb="89">
      <t>セツメイ</t>
    </rPh>
    <phoneticPr fontId="3"/>
  </si>
  <si>
    <r>
      <t xml:space="preserve">Incidents (industrial accidents, fire accidents, near misses/hidden dangers reports and recurrence preventions) local procedure exists and teammates know how to report Near-Misses / Hidden Dangers. 
</t>
    </r>
    <r>
      <rPr>
        <sz val="8"/>
        <rFont val="Meiryo UI"/>
        <family val="3"/>
        <charset val="128"/>
      </rPr>
      <t>自拠点において発生したインシデント（労働災害、出火事故、ヒヤリおよび潜在的危険源の報告、類災報告）標準があり、チームメートはそれらを報告する方法を把握している。</t>
    </r>
    <rPh sb="243" eb="247">
      <t>ルイサイホウコク</t>
    </rPh>
    <phoneticPr fontId="3"/>
  </si>
  <si>
    <r>
      <t xml:space="preserve">Incident Management
</t>
    </r>
    <r>
      <rPr>
        <sz val="8"/>
        <rFont val="Meiryo UI"/>
        <family val="3"/>
        <charset val="128"/>
      </rPr>
      <t>インシデント管理</t>
    </r>
    <phoneticPr fontId="3"/>
  </si>
  <si>
    <r>
      <t xml:space="preserve">Is the procedure for reporting to management Near-Misses / Hidden Dangers known by the employees?
</t>
    </r>
    <r>
      <rPr>
        <sz val="8"/>
        <rFont val="Meiryo UI"/>
        <family val="3"/>
        <charset val="128"/>
      </rPr>
      <t>ヒヤリおよび潜在的危険源を上司に報告する手順を従業員は理解しているか？</t>
    </r>
    <rPh sb="111" eb="113">
      <t>ジョウシ</t>
    </rPh>
    <phoneticPr fontId="3"/>
  </si>
  <si>
    <r>
      <t xml:space="preserve">How would you report a Near-Miss or Hidden Danger?
</t>
    </r>
    <r>
      <rPr>
        <sz val="8"/>
        <rFont val="Meiryo UI"/>
        <family val="3"/>
        <charset val="128"/>
      </rPr>
      <t>ヒヤリおよび潜在的危険源をどのように報告するか？</t>
    </r>
  </si>
  <si>
    <r>
      <t xml:space="preserve">Talk  to &gt;3 Teammates to verify if they are aware of the procedure to report a Near-Miss or a Hidden Danger in their work site
</t>
    </r>
    <r>
      <rPr>
        <sz val="8"/>
        <rFont val="Meiryo UI"/>
        <family val="3"/>
        <charset val="128"/>
      </rPr>
      <t>３人の技能員と話し、彼らがヒヤリおよび潜在的危険源の報告手順を理解している。</t>
    </r>
  </si>
  <si>
    <r>
      <t>The</t>
    </r>
    <r>
      <rPr>
        <sz val="8"/>
        <color rgb="FFFF0000"/>
        <rFont val="BridgestoneType"/>
        <family val="2"/>
      </rPr>
      <t xml:space="preserve"> </t>
    </r>
    <r>
      <rPr>
        <sz val="8"/>
        <rFont val="BridgestoneType"/>
        <family val="2"/>
      </rPr>
      <t xml:space="preserve">respondent can explain the procedure to report a Near-Miss or Hidden Danger.
</t>
    </r>
    <r>
      <rPr>
        <sz val="8"/>
        <rFont val="Meiryo UI"/>
        <family val="3"/>
        <charset val="128"/>
      </rPr>
      <t>回答者は、ヒヤリ及び潜在的危険源についての報告手順を説明できる。</t>
    </r>
    <phoneticPr fontId="3"/>
  </si>
  <si>
    <r>
      <t xml:space="preserve">Changes are managed by an appointed MOC coordinator, a reviewer and change approver who evaluate the legal compliance of a proposed change structurally. 
</t>
    </r>
    <r>
      <rPr>
        <sz val="8"/>
        <rFont val="Meiryo UI"/>
        <family val="3"/>
        <charset val="128"/>
      </rPr>
      <t>変更は、任命された変更管理起案者・審議者および法令順守評価を行う変更承認者により管理されている。</t>
    </r>
    <phoneticPr fontId="3"/>
  </si>
  <si>
    <r>
      <t xml:space="preserve">Management of Change
</t>
    </r>
    <r>
      <rPr>
        <sz val="8"/>
        <rFont val="Meiryo UI"/>
        <family val="3"/>
        <charset val="128"/>
      </rPr>
      <t>変更管理</t>
    </r>
    <rPh sb="21" eb="23">
      <t>ヘンコウ</t>
    </rPh>
    <rPh sb="23" eb="25">
      <t>カンリ</t>
    </rPh>
    <phoneticPr fontId="3"/>
  </si>
  <si>
    <r>
      <t xml:space="preserve">Change &amp; Emergency planning
</t>
    </r>
    <r>
      <rPr>
        <sz val="8"/>
        <rFont val="Meiryo UI"/>
        <family val="3"/>
        <charset val="128"/>
      </rPr>
      <t>変更管理</t>
    </r>
    <r>
      <rPr>
        <sz val="8"/>
        <rFont val="BridgestoneType"/>
        <family val="2"/>
      </rPr>
      <t xml:space="preserve"> &amp; </t>
    </r>
    <r>
      <rPr>
        <sz val="8"/>
        <rFont val="Meiryo UI"/>
        <family val="3"/>
        <charset val="128"/>
      </rPr>
      <t>緊急事態準備</t>
    </r>
    <phoneticPr fontId="3"/>
  </si>
  <si>
    <r>
      <t xml:space="preserve">Has an MOC Coordinator, an MOC reviewer and final approver been defined with clear roles an responsibilities defined?
</t>
    </r>
    <r>
      <rPr>
        <sz val="8"/>
        <rFont val="Meiryo UI"/>
        <family val="3"/>
        <charset val="128"/>
      </rPr>
      <t>変更管理における起案者・審議者・最終承認者は明確になっており、役割と責任が定義（明文化）されているか？</t>
    </r>
    <rPh sb="118" eb="120">
      <t>ヘンコウ</t>
    </rPh>
    <rPh sb="120" eb="122">
      <t>カンリ</t>
    </rPh>
    <rPh sb="126" eb="129">
      <t>キアンシャ</t>
    </rPh>
    <rPh sb="130" eb="132">
      <t>シンギ</t>
    </rPh>
    <rPh sb="132" eb="133">
      <t>シャ</t>
    </rPh>
    <rPh sb="134" eb="136">
      <t>サイシュウ</t>
    </rPh>
    <rPh sb="136" eb="138">
      <t>ショウニン</t>
    </rPh>
    <rPh sb="138" eb="139">
      <t>シャ</t>
    </rPh>
    <rPh sb="140" eb="142">
      <t>メイカク</t>
    </rPh>
    <rPh sb="149" eb="151">
      <t>ヤクワリ</t>
    </rPh>
    <rPh sb="152" eb="154">
      <t>セキニン</t>
    </rPh>
    <rPh sb="155" eb="157">
      <t>テイギ</t>
    </rPh>
    <rPh sb="158" eb="161">
      <t>メイブンカ</t>
    </rPh>
    <phoneticPr fontId="3"/>
  </si>
  <si>
    <r>
      <t xml:space="preserve">MOC coordinator 
</t>
    </r>
    <r>
      <rPr>
        <sz val="8"/>
        <rFont val="Meiryo UI"/>
        <family val="3"/>
        <charset val="128"/>
      </rPr>
      <t>変更管理起案者</t>
    </r>
    <rPh sb="17" eb="19">
      <t>ヘンコウ</t>
    </rPh>
    <rPh sb="19" eb="21">
      <t>カンリ</t>
    </rPh>
    <rPh sb="21" eb="24">
      <t>キアンシャ</t>
    </rPh>
    <phoneticPr fontId="3"/>
  </si>
  <si>
    <r>
      <t xml:space="preserve">What are in your view are the responsibilities of MOC coordinator, MOC reviewer and final approver in the change management process? 
</t>
    </r>
    <r>
      <rPr>
        <sz val="8"/>
        <rFont val="Meiryo UI"/>
        <family val="3"/>
        <charset val="128"/>
      </rPr>
      <t>変更管理において、変更の起案者、審議者、承認者の責任は、何だと認識していますか？</t>
    </r>
    <rPh sb="134" eb="136">
      <t>ヘンコウ</t>
    </rPh>
    <rPh sb="136" eb="138">
      <t>カンリ</t>
    </rPh>
    <rPh sb="143" eb="145">
      <t>ヘンコウ</t>
    </rPh>
    <rPh sb="146" eb="149">
      <t>キアンシャ</t>
    </rPh>
    <rPh sb="150" eb="152">
      <t>シンギ</t>
    </rPh>
    <rPh sb="152" eb="153">
      <t>シャ</t>
    </rPh>
    <rPh sb="154" eb="157">
      <t>ショウニンシャ</t>
    </rPh>
    <rPh sb="158" eb="160">
      <t>セキニン</t>
    </rPh>
    <rPh sb="162" eb="163">
      <t>ナニ</t>
    </rPh>
    <rPh sb="165" eb="167">
      <t>ニンシキ</t>
    </rPh>
    <phoneticPr fontId="3"/>
  </si>
  <si>
    <r>
      <t xml:space="preserve">Review Roles and Responsibility documentation for MOC
</t>
    </r>
    <r>
      <rPr>
        <sz val="8"/>
        <rFont val="Meiryo UI"/>
        <family val="3"/>
        <charset val="128"/>
      </rPr>
      <t>変更管理に関する役割と責任の文書を確認する。</t>
    </r>
    <rPh sb="54" eb="56">
      <t>ヘンコウ</t>
    </rPh>
    <rPh sb="56" eb="58">
      <t>カンリ</t>
    </rPh>
    <rPh sb="59" eb="60">
      <t>カン</t>
    </rPh>
    <rPh sb="62" eb="64">
      <t>ヤクワリ</t>
    </rPh>
    <rPh sb="65" eb="67">
      <t>セキニン</t>
    </rPh>
    <rPh sb="68" eb="70">
      <t>ブンショ</t>
    </rPh>
    <rPh sb="71" eb="73">
      <t>カクニン</t>
    </rPh>
    <phoneticPr fontId="3"/>
  </si>
  <si>
    <r>
      <t xml:space="preserve">An MOC Coordinator, an MOC reviewer and final approver been appointed.
Clear roles and responsibilities are defined for each.
</t>
    </r>
    <r>
      <rPr>
        <sz val="8"/>
        <rFont val="Meiryo UI"/>
        <family val="3"/>
        <charset val="128"/>
      </rPr>
      <t>変更の起案者、審議者、承認者が任命されている。また、それぞれの役割・責任が定義されている。</t>
    </r>
  </si>
  <si>
    <r>
      <t xml:space="preserve">Are proposed changes evaluated in a structured manner that considers the legal compliance?
</t>
    </r>
    <r>
      <rPr>
        <sz val="8"/>
        <rFont val="Meiryo UI"/>
        <family val="3"/>
        <charset val="128"/>
      </rPr>
      <t>起案された変更案は、法令順守の確認を含む標準化された手順に従い、評価（審議）されているか？</t>
    </r>
    <rPh sb="91" eb="93">
      <t>キアン</t>
    </rPh>
    <rPh sb="96" eb="98">
      <t>ヘンコウ</t>
    </rPh>
    <rPh sb="98" eb="99">
      <t>アン</t>
    </rPh>
    <rPh sb="101" eb="103">
      <t>ホウレイ</t>
    </rPh>
    <rPh sb="106" eb="108">
      <t>カクニン</t>
    </rPh>
    <rPh sb="109" eb="110">
      <t>フク</t>
    </rPh>
    <rPh sb="111" eb="114">
      <t>ヒョウジュンカ</t>
    </rPh>
    <rPh sb="117" eb="119">
      <t>テジュン</t>
    </rPh>
    <rPh sb="120" eb="121">
      <t>シタガ</t>
    </rPh>
    <rPh sb="123" eb="125">
      <t>ヒョウカ</t>
    </rPh>
    <rPh sb="126" eb="128">
      <t>シンギ</t>
    </rPh>
    <phoneticPr fontId="3"/>
  </si>
  <si>
    <r>
      <t xml:space="preserve">What is the process that should be followed when a change occurs?
</t>
    </r>
    <r>
      <rPr>
        <sz val="8"/>
        <rFont val="Meiryo UI"/>
        <family val="3"/>
        <charset val="128"/>
      </rPr>
      <t>変更発生時、順守されるべき手順は何ですか？</t>
    </r>
    <rPh sb="66" eb="68">
      <t>ヘンコウ</t>
    </rPh>
    <rPh sb="68" eb="70">
      <t>ハッセイ</t>
    </rPh>
    <rPh sb="70" eb="71">
      <t>ジ</t>
    </rPh>
    <rPh sb="72" eb="74">
      <t>ジュンシュ</t>
    </rPh>
    <rPh sb="79" eb="81">
      <t>テジュン</t>
    </rPh>
    <rPh sb="82" eb="83">
      <t>ナン</t>
    </rPh>
    <phoneticPr fontId="3"/>
  </si>
  <si>
    <r>
      <t xml:space="preserve">Review process for MOC and examples of situations where MOC should have occurred.
</t>
    </r>
    <r>
      <rPr>
        <sz val="8"/>
        <rFont val="Meiryo UI"/>
        <family val="3"/>
        <charset val="128"/>
      </rPr>
      <t>変更管理の手順と変更の履歴を確認する。</t>
    </r>
    <rPh sb="82" eb="86">
      <t>ヘンコウカンリ</t>
    </rPh>
    <rPh sb="87" eb="89">
      <t>テジュン</t>
    </rPh>
    <rPh sb="90" eb="92">
      <t>ヘンコウ</t>
    </rPh>
    <rPh sb="93" eb="95">
      <t>リレキ</t>
    </rPh>
    <rPh sb="96" eb="98">
      <t>カクニン</t>
    </rPh>
    <phoneticPr fontId="3"/>
  </si>
  <si>
    <r>
      <t xml:space="preserve">There is a defined process for MOC, that includes a section for legal compliance, and the process is being followed.
</t>
    </r>
    <r>
      <rPr>
        <sz val="8"/>
        <rFont val="Meiryo UI"/>
        <family val="3"/>
        <charset val="128"/>
      </rPr>
      <t>変更管理が規定された手順があり、法令確認のステップが含まれ、それらが順守されている。</t>
    </r>
    <rPh sb="151" eb="153">
      <t>ジュンシュ</t>
    </rPh>
    <phoneticPr fontId="5"/>
  </si>
  <si>
    <t>OFI: 
Solar project no evidence to confirm law</t>
  </si>
  <si>
    <r>
      <t>People performing service and/or maintenance activities are aware of the LOTO standard and have been provided with locks and tags as required. 
LOTO</t>
    </r>
    <r>
      <rPr>
        <sz val="8"/>
        <rFont val="Meiryo UI"/>
        <family val="3"/>
        <charset val="128"/>
      </rPr>
      <t>実施者（サービス＆メンテナンス）は、</t>
    </r>
    <r>
      <rPr>
        <sz val="8"/>
        <rFont val="BridgestoneType"/>
        <family val="2"/>
      </rPr>
      <t>LOTO</t>
    </r>
    <r>
      <rPr>
        <sz val="8"/>
        <rFont val="Meiryo UI"/>
        <family val="3"/>
        <charset val="128"/>
      </rPr>
      <t>標準を認識している。また、キーとタグは、要求に基づき配布されている。</t>
    </r>
    <rPh sb="148" eb="151">
      <t>ジッシシャ</t>
    </rPh>
    <rPh sb="170" eb="172">
      <t>ヒョウジュン</t>
    </rPh>
    <rPh sb="173" eb="175">
      <t>ニンシキ</t>
    </rPh>
    <rPh sb="190" eb="192">
      <t>ヨウキュウ</t>
    </rPh>
    <rPh sb="193" eb="194">
      <t>モト</t>
    </rPh>
    <rPh sb="196" eb="198">
      <t>ハイフ</t>
    </rPh>
    <phoneticPr fontId="3"/>
  </si>
  <si>
    <r>
      <t>LOTO Standard
LOTO</t>
    </r>
    <r>
      <rPr>
        <sz val="8"/>
        <rFont val="Meiryo UI"/>
        <family val="3"/>
        <charset val="128"/>
      </rPr>
      <t>標準</t>
    </r>
    <rPh sb="18" eb="20">
      <t>ヒョウジュン</t>
    </rPh>
    <phoneticPr fontId="3"/>
  </si>
  <si>
    <r>
      <t xml:space="preserve">Have the required people been given locks and tags?
</t>
    </r>
    <r>
      <rPr>
        <sz val="8"/>
        <rFont val="Meiryo UI"/>
        <family val="3"/>
        <charset val="128"/>
      </rPr>
      <t>キーとタグは、（</t>
    </r>
    <r>
      <rPr>
        <sz val="8"/>
        <rFont val="BridgestoneType"/>
        <family val="2"/>
      </rPr>
      <t>LOTO</t>
    </r>
    <r>
      <rPr>
        <sz val="8"/>
        <rFont val="Meiryo UI"/>
        <family val="3"/>
        <charset val="128"/>
      </rPr>
      <t>の実行が）要求される人に配布されているか？</t>
    </r>
    <rPh sb="65" eb="67">
      <t>ジッコウ</t>
    </rPh>
    <rPh sb="69" eb="71">
      <t>ヨウキュウ</t>
    </rPh>
    <rPh sb="74" eb="75">
      <t>ヒト</t>
    </rPh>
    <rPh sb="76" eb="78">
      <t>ハイフ</t>
    </rPh>
    <phoneticPr fontId="3"/>
  </si>
  <si>
    <r>
      <t xml:space="preserve">To whom have you distributed locks and tags for LOTO?
</t>
    </r>
    <r>
      <rPr>
        <sz val="8"/>
        <rFont val="Meiryo UI"/>
        <family val="3"/>
        <charset val="128"/>
      </rPr>
      <t>どなたに</t>
    </r>
    <r>
      <rPr>
        <sz val="8"/>
        <rFont val="BridgestoneType"/>
        <family val="2"/>
      </rPr>
      <t>LOTO</t>
    </r>
    <r>
      <rPr>
        <sz val="8"/>
        <rFont val="Meiryo UI"/>
        <family val="3"/>
        <charset val="128"/>
      </rPr>
      <t>キーとタグを渡していますか？</t>
    </r>
    <phoneticPr fontId="5"/>
  </si>
  <si>
    <r>
      <t xml:space="preserve">Identify on the shop floor if required service providers and maintenance resources have locks and tags
</t>
    </r>
    <r>
      <rPr>
        <sz val="8"/>
        <rFont val="Meiryo UI"/>
        <family val="3"/>
        <charset val="128"/>
      </rPr>
      <t>現場モニタリングにおいて、作業や保全で必要な技能員がキーとタグを持っているか。</t>
    </r>
    <rPh sb="103" eb="105">
      <t>ゲンバ</t>
    </rPh>
    <rPh sb="122" eb="124">
      <t>ヒツヨウ</t>
    </rPh>
    <rPh sb="125" eb="128">
      <t>ギノウイン</t>
    </rPh>
    <rPh sb="135" eb="136">
      <t>モ</t>
    </rPh>
    <phoneticPr fontId="3"/>
  </si>
  <si>
    <r>
      <t xml:space="preserve">Locks have been allocated to all relevant factory floor teammates and management. (at minimum for those  performing service and maintenance tasks where an exposure to unexpected energization could result in injury)
</t>
    </r>
    <r>
      <rPr>
        <sz val="8"/>
        <rFont val="Meiryo UI"/>
        <family val="3"/>
        <charset val="128"/>
      </rPr>
      <t>キーは、全ての必要な技能員と管理者に配布されている。（最低限、</t>
    </r>
    <r>
      <rPr>
        <sz val="8"/>
        <rFont val="BridgestoneType"/>
        <family val="2"/>
      </rPr>
      <t>LOTO</t>
    </r>
    <r>
      <rPr>
        <sz val="8"/>
        <rFont val="Meiryo UI"/>
        <family val="3"/>
        <charset val="128"/>
      </rPr>
      <t>せずに設備が稼働した場合に被災するリスクに曝される現場作業および保全作業の従事者）</t>
    </r>
    <rPh sb="253" eb="255">
      <t>セツビ</t>
    </rPh>
    <rPh sb="256" eb="258">
      <t>カドウ</t>
    </rPh>
    <rPh sb="260" eb="262">
      <t>バアイ</t>
    </rPh>
    <rPh sb="263" eb="265">
      <t>ヒサイ</t>
    </rPh>
    <rPh sb="271" eb="272">
      <t>サラ</t>
    </rPh>
    <phoneticPr fontId="5"/>
  </si>
  <si>
    <t>OFI:
Electric lock panel (breaker) of MM is provided as center. PM task at P8 has no lock for breaker.</t>
  </si>
  <si>
    <r>
      <t xml:space="preserve">Integration
</t>
    </r>
    <r>
      <rPr>
        <sz val="8"/>
        <rFont val="Meiryo UI"/>
        <family val="3"/>
        <charset val="128"/>
      </rPr>
      <t>関連付け</t>
    </r>
    <phoneticPr fontId="3"/>
  </si>
  <si>
    <r>
      <t xml:space="preserve">Are the required people educated in the LOTO standard?
</t>
    </r>
    <r>
      <rPr>
        <sz val="8"/>
        <rFont val="Meiryo UI"/>
        <family val="3"/>
        <charset val="128"/>
      </rPr>
      <t>（</t>
    </r>
    <r>
      <rPr>
        <sz val="8"/>
        <rFont val="BridgestoneType"/>
        <family val="2"/>
      </rPr>
      <t>LOTO</t>
    </r>
    <r>
      <rPr>
        <sz val="8"/>
        <rFont val="Meiryo UI"/>
        <family val="3"/>
        <charset val="128"/>
      </rPr>
      <t>の実行が）要求される人は、</t>
    </r>
    <r>
      <rPr>
        <sz val="8"/>
        <rFont val="BridgestoneType"/>
        <family val="2"/>
      </rPr>
      <t>LOTO</t>
    </r>
    <r>
      <rPr>
        <sz val="8"/>
        <rFont val="Meiryo UI"/>
        <family val="3"/>
        <charset val="128"/>
      </rPr>
      <t>標準を教育されているか？</t>
    </r>
    <rPh sb="42" eb="44">
      <t>ジッコウ</t>
    </rPh>
    <rPh sb="46" eb="48">
      <t>ヨウキュウ</t>
    </rPh>
    <rPh sb="51" eb="52">
      <t>ヒト</t>
    </rPh>
    <rPh sb="57" eb="59">
      <t>シュウチ</t>
    </rPh>
    <rPh sb="80" eb="82">
      <t>キョウイク</t>
    </rPh>
    <phoneticPr fontId="3"/>
  </si>
  <si>
    <r>
      <t xml:space="preserve">Production and Maintenance SV
</t>
    </r>
    <r>
      <rPr>
        <sz val="8"/>
        <rFont val="Meiryo UI"/>
        <family val="3"/>
        <charset val="128"/>
      </rPr>
      <t>製造職長
保全職長</t>
    </r>
    <rPh sb="30" eb="32">
      <t>セイゾウ</t>
    </rPh>
    <rPh sb="32" eb="34">
      <t>ショクチョウ</t>
    </rPh>
    <rPh sb="35" eb="37">
      <t>ホゼン</t>
    </rPh>
    <rPh sb="37" eb="39">
      <t>ショクチョウ</t>
    </rPh>
    <phoneticPr fontId="3"/>
  </si>
  <si>
    <r>
      <rPr>
        <sz val="8"/>
        <color rgb="FFFF0000"/>
        <rFont val="Meiryo UI"/>
        <family val="3"/>
        <charset val="128"/>
      </rPr>
      <t>レ</t>
    </r>
    <phoneticPr fontId="5"/>
  </si>
  <si>
    <r>
      <t xml:space="preserve">Who received LOTO training? And is the frequency of LOTO re-training established and followed?
</t>
    </r>
    <r>
      <rPr>
        <sz val="8"/>
        <rFont val="Meiryo UI"/>
        <family val="3"/>
        <charset val="128"/>
      </rPr>
      <t>誰が</t>
    </r>
    <r>
      <rPr>
        <sz val="8"/>
        <rFont val="BridgestoneType"/>
        <family val="2"/>
      </rPr>
      <t>LOTO</t>
    </r>
    <r>
      <rPr>
        <sz val="8"/>
        <rFont val="Meiryo UI"/>
        <family val="3"/>
        <charset val="128"/>
      </rPr>
      <t>教育を受けていますか？</t>
    </r>
    <r>
      <rPr>
        <sz val="8"/>
        <rFont val="BridgestoneType"/>
        <family val="2"/>
      </rPr>
      <t xml:space="preserve"> </t>
    </r>
    <r>
      <rPr>
        <sz val="8"/>
        <rFont val="Meiryo UI"/>
        <family val="3"/>
        <charset val="128"/>
      </rPr>
      <t>また再教育の頻度が定められ、それに基づいた教育を行っていますか？</t>
    </r>
    <rPh sb="95" eb="96">
      <t>ダレ</t>
    </rPh>
    <rPh sb="101" eb="103">
      <t>キョウイク</t>
    </rPh>
    <rPh sb="104" eb="105">
      <t>ウ</t>
    </rPh>
    <rPh sb="115" eb="116">
      <t>サイ</t>
    </rPh>
    <rPh sb="116" eb="118">
      <t>キョウイク</t>
    </rPh>
    <rPh sb="119" eb="121">
      <t>ヒンド</t>
    </rPh>
    <rPh sb="122" eb="123">
      <t>サダ</t>
    </rPh>
    <rPh sb="130" eb="131">
      <t>モト</t>
    </rPh>
    <rPh sb="134" eb="136">
      <t>キョウイク</t>
    </rPh>
    <rPh sb="137" eb="138">
      <t>オコナ</t>
    </rPh>
    <phoneticPr fontId="3"/>
  </si>
  <si>
    <r>
      <t xml:space="preserve">Review if training materials and attendance indicate a transfer of required competence.
</t>
    </r>
    <r>
      <rPr>
        <sz val="8"/>
        <rFont val="Meiryo UI"/>
        <family val="3"/>
        <charset val="128"/>
      </rPr>
      <t>求められる能力が反映されているか、教育資料と出席状況を確認する。</t>
    </r>
    <phoneticPr fontId="3"/>
  </si>
  <si>
    <r>
      <t>The LOTO standard has been shared with all relevant teammates and they have been trained on this at the appropriate time and frequency.
LOTO</t>
    </r>
    <r>
      <rPr>
        <sz val="8"/>
        <rFont val="Meiryo UI"/>
        <family val="3"/>
        <charset val="128"/>
      </rPr>
      <t>標準は、全ての必要な技能員に周知され、教育が適切なタイミング・頻度で実施されている。</t>
    </r>
    <rPh sb="162" eb="164">
      <t>テキセツ</t>
    </rPh>
    <rPh sb="171" eb="173">
      <t>ヒンド</t>
    </rPh>
    <phoneticPr fontId="5"/>
  </si>
  <si>
    <r>
      <t xml:space="preserve">People on site demonstrate consistent knowledge of the Safety Rules. 
</t>
    </r>
    <r>
      <rPr>
        <sz val="8"/>
        <rFont val="Meiryo UI"/>
        <family val="3"/>
        <charset val="128"/>
      </rPr>
      <t>事業所の従業員は、安全ルールに関する一貫した知識を示している。</t>
    </r>
    <rPh sb="70" eb="73">
      <t>ジギョウショ</t>
    </rPh>
    <rPh sb="74" eb="77">
      <t>ジュウギョウイン</t>
    </rPh>
    <rPh sb="79" eb="81">
      <t>アンゼン</t>
    </rPh>
    <rPh sb="85" eb="86">
      <t>カン</t>
    </rPh>
    <rPh sb="88" eb="90">
      <t>イッカン</t>
    </rPh>
    <rPh sb="92" eb="94">
      <t>チシキ</t>
    </rPh>
    <rPh sb="95" eb="96">
      <t>シメ</t>
    </rPh>
    <phoneticPr fontId="3"/>
  </si>
  <si>
    <r>
      <t xml:space="preserve">Safety Rules
</t>
    </r>
    <r>
      <rPr>
        <sz val="8"/>
        <rFont val="Meiryo UI"/>
        <family val="3"/>
        <charset val="128"/>
      </rPr>
      <t>安全ルール</t>
    </r>
    <rPh sb="13" eb="15">
      <t>アンゼン</t>
    </rPh>
    <phoneticPr fontId="3"/>
  </si>
  <si>
    <r>
      <t xml:space="preserve">Do People on site know the safety rules that are required to be followed? 
</t>
    </r>
    <r>
      <rPr>
        <sz val="8"/>
        <rFont val="Meiryo UI"/>
        <family val="3"/>
        <charset val="128"/>
      </rPr>
      <t>事業所の人たちは、順守が要求される安全ルールを知って（理解して）いますか？</t>
    </r>
    <rPh sb="75" eb="78">
      <t>ジギョウショ</t>
    </rPh>
    <rPh sb="79" eb="80">
      <t>ヒト</t>
    </rPh>
    <rPh sb="84" eb="86">
      <t>ジュンシュ</t>
    </rPh>
    <rPh sb="87" eb="89">
      <t>ヨウキュウ</t>
    </rPh>
    <rPh sb="92" eb="94">
      <t>アンゼン</t>
    </rPh>
    <rPh sb="98" eb="99">
      <t>シ</t>
    </rPh>
    <rPh sb="102" eb="104">
      <t>リカイ</t>
    </rPh>
    <phoneticPr fontId="3"/>
  </si>
  <si>
    <r>
      <t xml:space="preserve">What are the site safety rules applicable to the site?
</t>
    </r>
    <r>
      <rPr>
        <sz val="8"/>
        <rFont val="Meiryo UI"/>
        <family val="3"/>
        <charset val="128"/>
      </rPr>
      <t>事業所で適用されている事業所の安全ルールは、何ですか？</t>
    </r>
    <rPh sb="55" eb="58">
      <t>ジギョウショ</t>
    </rPh>
    <rPh sb="59" eb="61">
      <t>テキヨウ</t>
    </rPh>
    <rPh sb="66" eb="69">
      <t>ジギョウショ</t>
    </rPh>
    <rPh sb="70" eb="72">
      <t>アンゼン</t>
    </rPh>
    <rPh sb="77" eb="78">
      <t>ナン</t>
    </rPh>
    <phoneticPr fontId="3"/>
  </si>
  <si>
    <r>
      <t>Observe in &gt;3 work areas if people demonstrate knowledge of safety rules
3</t>
    </r>
    <r>
      <rPr>
        <sz val="8"/>
        <rFont val="Meiryo UI"/>
        <family val="3"/>
        <charset val="128"/>
      </rPr>
      <t>つ以上の作業場の現場モニタリングにおいて、技能員は、安全ルールを理解し、作業しているか。</t>
    </r>
    <rPh sb="100" eb="102">
      <t>アンゼン</t>
    </rPh>
    <phoneticPr fontId="3"/>
  </si>
  <si>
    <r>
      <t xml:space="preserve">More than three teammates shows understanding of the applicable All Bridgestone Safety Rules in their areas. 
</t>
    </r>
    <r>
      <rPr>
        <sz val="8"/>
        <rFont val="Meiryo UI"/>
        <family val="3"/>
        <charset val="128"/>
      </rPr>
      <t>少なくとも</t>
    </r>
    <r>
      <rPr>
        <sz val="8"/>
        <rFont val="BridgestoneType"/>
        <family val="2"/>
      </rPr>
      <t>3</t>
    </r>
    <r>
      <rPr>
        <sz val="8"/>
        <rFont val="Meiryo UI"/>
        <family val="3"/>
        <charset val="128"/>
      </rPr>
      <t>人の技能員は自職場に適用されるブリヂストン共通安全ルールを理解している。</t>
    </r>
    <rPh sb="110" eb="111">
      <t>スク</t>
    </rPh>
    <rPh sb="116" eb="117">
      <t>ニン</t>
    </rPh>
    <rPh sb="118" eb="121">
      <t>ギノウイン</t>
    </rPh>
    <phoneticPr fontId="3"/>
  </si>
  <si>
    <r>
      <t xml:space="preserve">Work at height requirements have been communicated and both managers and teammates are aware of Work at height training requirements .
</t>
    </r>
    <r>
      <rPr>
        <sz val="8"/>
        <rFont val="Meiryo UI"/>
        <family val="3"/>
        <charset val="128"/>
      </rPr>
      <t>高所作業の要求事項は、周知されている。管理者と作業者は、両者とも高所作業における教育の要求事項を認識している。</t>
    </r>
  </si>
  <si>
    <r>
      <t xml:space="preserve">Work at Height
</t>
    </r>
    <r>
      <rPr>
        <sz val="8"/>
        <rFont val="Meiryo UI"/>
        <family val="3"/>
        <charset val="128"/>
      </rPr>
      <t>高所作業</t>
    </r>
    <rPh sb="15" eb="17">
      <t>コウショ</t>
    </rPh>
    <rPh sb="17" eb="19">
      <t>サギョウ</t>
    </rPh>
    <phoneticPr fontId="3"/>
  </si>
  <si>
    <r>
      <t xml:space="preserve">Have Work at height requirements been communicated to the necessary teammates?
</t>
    </r>
    <r>
      <rPr>
        <sz val="8"/>
        <rFont val="Meiryo UI"/>
        <family val="3"/>
        <charset val="128"/>
      </rPr>
      <t>高所作業の要求事項は、（要求事項の実行が）必要な作業者に周知されていますか？</t>
    </r>
    <phoneticPr fontId="3"/>
  </si>
  <si>
    <r>
      <t xml:space="preserve">Production Foreman
</t>
    </r>
    <r>
      <rPr>
        <sz val="8"/>
        <rFont val="Meiryo UI"/>
        <family val="3"/>
        <charset val="128"/>
      </rPr>
      <t>製造主任</t>
    </r>
    <rPh sb="19" eb="21">
      <t>セイゾウ</t>
    </rPh>
    <rPh sb="21" eb="23">
      <t>シュニン</t>
    </rPh>
    <phoneticPr fontId="3"/>
  </si>
  <si>
    <r>
      <rPr>
        <sz val="8"/>
        <rFont val="Meiryo UI"/>
        <family val="3"/>
        <charset val="128"/>
      </rPr>
      <t>レ</t>
    </r>
    <phoneticPr fontId="5"/>
  </si>
  <si>
    <r>
      <t xml:space="preserve">What are the Work at height requirements applicable to this workplace? How was the communication about Work at height done across site?
</t>
    </r>
    <r>
      <rPr>
        <sz val="8"/>
        <rFont val="Meiryo UI"/>
        <family val="3"/>
        <charset val="128"/>
      </rPr>
      <t>この職場で適用されている高所作業の要求事項は、何ですか？事業所で実施されている高所作業（のルール）について、どのように周知されていますか？</t>
    </r>
  </si>
  <si>
    <r>
      <t xml:space="preserve">Review communication records to see if the Work at height requirements were communicated across site
</t>
    </r>
    <r>
      <rPr>
        <sz val="8"/>
        <rFont val="Meiryo UI"/>
        <family val="3"/>
        <charset val="128"/>
      </rPr>
      <t>コミュニケーション記録を確認し、高所作業の要求事項が事業所全体に周知されているか、確認する。</t>
    </r>
  </si>
  <si>
    <r>
      <t xml:space="preserve">Production foreman could explain the work at height requirement and training and/or communication records shows that Work at height requirements have been communicated with teammates.
</t>
    </r>
    <r>
      <rPr>
        <sz val="8"/>
        <rFont val="Meiryo UI"/>
        <family val="3"/>
        <charset val="128"/>
      </rPr>
      <t>製造主任は高所作業における要求事項を説明することが出来るとともに、それを教育記録やコミュニケーション記録（テスト記録）等にて、高所作業の要求事項が周知している。</t>
    </r>
    <rPh sb="184" eb="188">
      <t>セイゾウシュニン</t>
    </rPh>
    <rPh sb="189" eb="193">
      <t>コウショサギョウ</t>
    </rPh>
    <rPh sb="197" eb="201">
      <t>ヨウキュウジコウ</t>
    </rPh>
    <rPh sb="202" eb="204">
      <t>セツメイ</t>
    </rPh>
    <rPh sb="209" eb="211">
      <t>デキ</t>
    </rPh>
    <phoneticPr fontId="5"/>
  </si>
  <si>
    <r>
      <t xml:space="preserve">Can teammates say Work at height requirements(What must not be done &amp; What must be done) of All Bridgestone safety rules?
</t>
    </r>
    <r>
      <rPr>
        <sz val="8"/>
        <rFont val="Meiryo UI"/>
        <family val="3"/>
        <charset val="128"/>
      </rPr>
      <t>技能員は、</t>
    </r>
    <r>
      <rPr>
        <sz val="8"/>
        <rFont val="BridgestoneType"/>
        <family val="2"/>
      </rPr>
      <t>BS</t>
    </r>
    <r>
      <rPr>
        <sz val="8"/>
        <rFont val="Meiryo UI"/>
        <family val="3"/>
        <charset val="128"/>
      </rPr>
      <t>共通安全ルール</t>
    </r>
    <r>
      <rPr>
        <sz val="8"/>
        <rFont val="BridgestoneType"/>
        <family val="2"/>
      </rPr>
      <t>”</t>
    </r>
    <r>
      <rPr>
        <sz val="8"/>
        <rFont val="Meiryo UI"/>
        <family val="3"/>
        <charset val="128"/>
      </rPr>
      <t>高所作業</t>
    </r>
    <r>
      <rPr>
        <sz val="8"/>
        <rFont val="BridgestoneType"/>
        <family val="2"/>
      </rPr>
      <t>”</t>
    </r>
    <r>
      <rPr>
        <sz val="8"/>
        <rFont val="Meiryo UI"/>
        <family val="3"/>
        <charset val="128"/>
      </rPr>
      <t>の順守事項・禁止事項を言えるか</t>
    </r>
  </si>
  <si>
    <r>
      <t>What are Work at height rules(What must not be done &amp; What must be done) defined in the All Bridgestone safety rules?
BS</t>
    </r>
    <r>
      <rPr>
        <sz val="8"/>
        <rFont val="Meiryo UI"/>
        <family val="3"/>
        <charset val="128"/>
      </rPr>
      <t>共通安全ルール</t>
    </r>
    <r>
      <rPr>
        <sz val="8"/>
        <rFont val="BridgestoneType"/>
        <family val="2"/>
      </rPr>
      <t>”</t>
    </r>
    <r>
      <rPr>
        <sz val="8"/>
        <rFont val="Meiryo UI"/>
        <family val="3"/>
        <charset val="128"/>
      </rPr>
      <t>高所作業</t>
    </r>
    <r>
      <rPr>
        <sz val="8"/>
        <rFont val="BridgestoneType"/>
        <family val="2"/>
      </rPr>
      <t>”</t>
    </r>
    <r>
      <rPr>
        <sz val="8"/>
        <rFont val="Meiryo UI"/>
        <family val="3"/>
        <charset val="128"/>
      </rPr>
      <t>の順守事項・禁止事項は何ですか？</t>
    </r>
  </si>
  <si>
    <r>
      <t xml:space="preserve">Observe Work at height activities at the shop floor.
</t>
    </r>
    <r>
      <rPr>
        <sz val="8"/>
        <rFont val="Meiryo UI"/>
        <family val="3"/>
        <charset val="128"/>
      </rPr>
      <t>現場で高所作業をモニタリングする。</t>
    </r>
  </si>
  <si>
    <r>
      <t xml:space="preserve">More than three teammates is capable of answering All BS safety rules on Work at height operations. 
</t>
    </r>
    <r>
      <rPr>
        <sz val="8"/>
        <rFont val="Meiryo UI"/>
        <family val="3"/>
        <charset val="128"/>
      </rPr>
      <t>少なくとも</t>
    </r>
    <r>
      <rPr>
        <sz val="8"/>
        <rFont val="BridgestoneType"/>
        <family val="2"/>
      </rPr>
      <t>3</t>
    </r>
    <r>
      <rPr>
        <sz val="8"/>
        <rFont val="Meiryo UI"/>
        <family val="3"/>
        <charset val="128"/>
      </rPr>
      <t>人の技能員は高所作業における安全ルールを回答できる。</t>
    </r>
    <rPh sb="101" eb="102">
      <t>スク</t>
    </rPh>
    <rPh sb="107" eb="108">
      <t>ニン</t>
    </rPh>
    <rPh sb="109" eb="112">
      <t>ギノウイン</t>
    </rPh>
    <phoneticPr fontId="3"/>
  </si>
  <si>
    <r>
      <t xml:space="preserve">Rules governing the use of mobile equipment have been communicated and both managers and teammates are aware of the training requirements for mobile equipment.
</t>
    </r>
    <r>
      <rPr>
        <sz val="8"/>
        <rFont val="Meiryo UI"/>
        <family val="3"/>
        <charset val="128"/>
      </rPr>
      <t>動力車使用を管理するルールは、周知されている。管理者と作業者は、両者とも動力車における教育の要求事項を認識している。</t>
    </r>
  </si>
  <si>
    <r>
      <t xml:space="preserve">Mobile Equipment
</t>
    </r>
    <r>
      <rPr>
        <sz val="8"/>
        <rFont val="Meiryo UI"/>
        <family val="3"/>
        <charset val="128"/>
      </rPr>
      <t>動力車</t>
    </r>
    <rPh sb="17" eb="19">
      <t>ドウリョク</t>
    </rPh>
    <rPh sb="19" eb="20">
      <t>シャ</t>
    </rPh>
    <phoneticPr fontId="3"/>
  </si>
  <si>
    <r>
      <t>Have you communicated with drivers about requirements on mobile equipment</t>
    </r>
    <r>
      <rPr>
        <strike/>
        <sz val="8"/>
        <rFont val="BridgestoneType"/>
        <family val="2"/>
      </rPr>
      <t xml:space="preserve">
</t>
    </r>
    <r>
      <rPr>
        <sz val="8"/>
        <rFont val="Meiryo UI"/>
        <family val="3"/>
        <charset val="128"/>
      </rPr>
      <t>動力車の運転に関する要求事項は必要な作業者に周知されていますか？</t>
    </r>
    <phoneticPr fontId="5"/>
  </si>
  <si>
    <r>
      <t xml:space="preserve">Production Supervisor
</t>
    </r>
    <r>
      <rPr>
        <sz val="8"/>
        <rFont val="Meiryo UI"/>
        <family val="3"/>
        <charset val="128"/>
      </rPr>
      <t>製造職長</t>
    </r>
    <rPh sb="22" eb="24">
      <t>セイゾウ</t>
    </rPh>
    <rPh sb="24" eb="26">
      <t>ショクチョウ</t>
    </rPh>
    <phoneticPr fontId="3"/>
  </si>
  <si>
    <r>
      <t xml:space="preserve">What are the training requirements for mobile equipment?
</t>
    </r>
    <r>
      <rPr>
        <sz val="8"/>
        <rFont val="Meiryo UI"/>
        <family val="3"/>
        <charset val="128"/>
      </rPr>
      <t>動力車に要求される教育は何ですか？</t>
    </r>
    <rPh sb="57" eb="59">
      <t>ドウリョク</t>
    </rPh>
    <rPh sb="59" eb="60">
      <t>シャ</t>
    </rPh>
    <phoneticPr fontId="3"/>
  </si>
  <si>
    <r>
      <t xml:space="preserve">Observe mobile equipment work at the shop floor and review training requirements with teammates
</t>
    </r>
    <r>
      <rPr>
        <sz val="8"/>
        <rFont val="Meiryo UI"/>
        <family val="3"/>
        <charset val="128"/>
      </rPr>
      <t>現場で動力車作業をモニタリングし、技能員に要求される訓練を確認する。</t>
    </r>
  </si>
  <si>
    <r>
      <t xml:space="preserve">Review if training materials and attendance indicate a transfer of required competence.
</t>
    </r>
    <r>
      <rPr>
        <sz val="8"/>
        <rFont val="Meiryo UI"/>
        <family val="3"/>
        <charset val="128"/>
      </rPr>
      <t>求められる能力が反映されているか、教育資料と出席状況を確認する。</t>
    </r>
  </si>
  <si>
    <r>
      <t xml:space="preserve">Management is capable of show the training records for managed forklift drivers, and records demonstrate a transfer of competence/understanding.
</t>
    </r>
    <r>
      <rPr>
        <sz val="8"/>
        <rFont val="Meiryo UI"/>
        <family val="3"/>
        <charset val="128"/>
      </rPr>
      <t>管理者は、教育記録（テスト記録）等にて、管理している技能員への教育履歴を示すことができる。</t>
    </r>
    <phoneticPr fontId="5"/>
  </si>
  <si>
    <r>
      <t xml:space="preserve">The need for housekeeping and removal of unnecessary items in the workplace has been communicated.
Visual standard postings are visible in work areas, and the site is utilizing the 3S checklist.
</t>
    </r>
    <r>
      <rPr>
        <sz val="8"/>
        <rFont val="Meiryo UI"/>
        <family val="3"/>
        <charset val="128"/>
      </rPr>
      <t xml:space="preserve">職場における整理と清掃の必要性は、周知されている。
</t>
    </r>
    <r>
      <rPr>
        <sz val="8"/>
        <rFont val="BridgestoneType"/>
        <family val="2"/>
      </rPr>
      <t>3S</t>
    </r>
    <r>
      <rPr>
        <sz val="8"/>
        <rFont val="Meiryo UI"/>
        <family val="3"/>
        <charset val="128"/>
      </rPr>
      <t>ビジュアル標準とチェックリストが整備され、機能している。</t>
    </r>
    <rPh sb="228" eb="230">
      <t>ヒョウジュン</t>
    </rPh>
    <rPh sb="239" eb="241">
      <t>セイビ</t>
    </rPh>
    <rPh sb="244" eb="246">
      <t>キノウ</t>
    </rPh>
    <phoneticPr fontId="5"/>
  </si>
  <si>
    <t>3S</t>
  </si>
  <si>
    <r>
      <t>Has the need for 3S(Select &amp; remove, Sort, Keep clean) in the work place been properly communicated?</t>
    </r>
    <r>
      <rPr>
        <sz val="8"/>
        <rFont val="Meiryo UI"/>
        <family val="3"/>
        <charset val="128"/>
      </rPr>
      <t>　
作業場所における</t>
    </r>
    <r>
      <rPr>
        <sz val="8"/>
        <rFont val="BridgestoneType"/>
        <family val="2"/>
      </rPr>
      <t>3S(</t>
    </r>
    <r>
      <rPr>
        <sz val="8"/>
        <rFont val="Meiryo UI"/>
        <family val="3"/>
        <charset val="128"/>
      </rPr>
      <t>整理・整頓・清掃）の必要性は、周知されているか？</t>
    </r>
    <phoneticPr fontId="5"/>
  </si>
  <si>
    <r>
      <t xml:space="preserve">Production and Maintenance Supervisor
</t>
    </r>
    <r>
      <rPr>
        <sz val="8"/>
        <rFont val="Meiryo UI"/>
        <family val="3"/>
        <charset val="128"/>
      </rPr>
      <t>製造職長</t>
    </r>
    <r>
      <rPr>
        <sz val="8"/>
        <rFont val="BridgestoneType"/>
        <family val="2"/>
      </rPr>
      <t>/</t>
    </r>
    <r>
      <rPr>
        <sz val="8"/>
        <rFont val="Meiryo UI"/>
        <family val="3"/>
        <charset val="128"/>
      </rPr>
      <t>保全職長</t>
    </r>
    <rPh sb="37" eb="39">
      <t>セイゾウ</t>
    </rPh>
    <rPh sb="39" eb="41">
      <t>ショクチョウ</t>
    </rPh>
    <rPh sb="43" eb="45">
      <t>ホゼン</t>
    </rPh>
    <rPh sb="44" eb="46">
      <t>ショクチョウ</t>
    </rPh>
    <phoneticPr fontId="3"/>
  </si>
  <si>
    <r>
      <t xml:space="preserve">How do you ensure that people are aware of the need to remove unnecessary items? 
</t>
    </r>
    <r>
      <rPr>
        <sz val="8"/>
        <rFont val="Meiryo UI"/>
        <family val="3"/>
        <charset val="128"/>
      </rPr>
      <t>あなたは、どのように、技能員が不要物を廃棄する必要性を理解させていますか？</t>
    </r>
    <rPh sb="93" eb="96">
      <t>ギノウイン</t>
    </rPh>
    <rPh sb="97" eb="99">
      <t>フヨウ</t>
    </rPh>
    <rPh sb="99" eb="100">
      <t>ブツ</t>
    </rPh>
    <rPh sb="101" eb="103">
      <t>ハイキ</t>
    </rPh>
    <rPh sb="105" eb="108">
      <t>ヒツヨウセイ</t>
    </rPh>
    <rPh sb="109" eb="111">
      <t>リカイ</t>
    </rPh>
    <phoneticPr fontId="3"/>
  </si>
  <si>
    <r>
      <t xml:space="preserve">Review communication records to see if 3S is communicated across site
Check line boards for 3S standards
</t>
    </r>
    <r>
      <rPr>
        <sz val="8"/>
        <rFont val="Meiryo UI"/>
        <family val="3"/>
        <charset val="128"/>
      </rPr>
      <t>コミュニケーション記録を確認し、</t>
    </r>
    <r>
      <rPr>
        <sz val="8"/>
        <rFont val="BridgestoneType"/>
        <family val="2"/>
      </rPr>
      <t>3S</t>
    </r>
    <r>
      <rPr>
        <sz val="8"/>
        <rFont val="Meiryo UI"/>
        <family val="3"/>
        <charset val="128"/>
      </rPr>
      <t>が事業所全体に周知されているか、確認する。
工程掲示板の</t>
    </r>
    <r>
      <rPr>
        <sz val="8"/>
        <rFont val="BridgestoneType"/>
        <family val="2"/>
      </rPr>
      <t>3S</t>
    </r>
    <r>
      <rPr>
        <sz val="8"/>
        <rFont val="Meiryo UI"/>
        <family val="3"/>
        <charset val="128"/>
      </rPr>
      <t>標準を確認する。</t>
    </r>
    <rPh sb="114" eb="116">
      <t>キロク</t>
    </rPh>
    <rPh sb="117" eb="119">
      <t>カクニン</t>
    </rPh>
    <rPh sb="124" eb="127">
      <t>ジギョウショ</t>
    </rPh>
    <rPh sb="127" eb="129">
      <t>ゼンタイ</t>
    </rPh>
    <rPh sb="130" eb="132">
      <t>シュウチ</t>
    </rPh>
    <rPh sb="139" eb="141">
      <t>カクニン</t>
    </rPh>
    <rPh sb="145" eb="147">
      <t>コウテイ</t>
    </rPh>
    <rPh sb="147" eb="150">
      <t>ケイジバン</t>
    </rPh>
    <rPh sb="153" eb="155">
      <t>ヒョウジュン</t>
    </rPh>
    <rPh sb="156" eb="158">
      <t>カクニン</t>
    </rPh>
    <phoneticPr fontId="3"/>
  </si>
  <si>
    <r>
      <t xml:space="preserve">The respondent can give at least one method used to implement 3S on site. 
</t>
    </r>
    <r>
      <rPr>
        <sz val="8"/>
        <rFont val="Meiryo UI"/>
        <family val="3"/>
        <charset val="128"/>
      </rPr>
      <t>回答者は、現場の</t>
    </r>
    <r>
      <rPr>
        <sz val="8"/>
        <rFont val="BridgestoneType"/>
        <family val="2"/>
      </rPr>
      <t>3S</t>
    </r>
    <r>
      <rPr>
        <sz val="8"/>
        <rFont val="Meiryo UI"/>
        <family val="3"/>
        <charset val="128"/>
      </rPr>
      <t>実施方法を少なくとも１つ答えることができる。</t>
    </r>
    <rPh sb="75" eb="77">
      <t>カイトウ</t>
    </rPh>
    <rPh sb="77" eb="78">
      <t>シャ</t>
    </rPh>
    <rPh sb="80" eb="82">
      <t>ゲンバ</t>
    </rPh>
    <rPh sb="85" eb="87">
      <t>ジッシ</t>
    </rPh>
    <rPh sb="87" eb="89">
      <t>ホウホウ</t>
    </rPh>
    <rPh sb="90" eb="91">
      <t>スク</t>
    </rPh>
    <rPh sb="97" eb="98">
      <t>コタ</t>
    </rPh>
    <phoneticPr fontId="3"/>
  </si>
  <si>
    <r>
      <t xml:space="preserve">Is basic 3S being carried out and prepared 3S (visual) standard posted throughout the site?
And 3S (visual) standard are reviewed/revised appropriately?
</t>
    </r>
    <r>
      <rPr>
        <sz val="8"/>
        <rFont val="Meiryo UI"/>
        <family val="3"/>
        <charset val="128"/>
      </rPr>
      <t>基本的な</t>
    </r>
    <r>
      <rPr>
        <sz val="8"/>
        <rFont val="BridgestoneType"/>
        <family val="2"/>
      </rPr>
      <t>3S</t>
    </r>
    <r>
      <rPr>
        <sz val="8"/>
        <rFont val="Meiryo UI"/>
        <family val="3"/>
        <charset val="128"/>
      </rPr>
      <t>は、決められた</t>
    </r>
    <r>
      <rPr>
        <sz val="8"/>
        <rFont val="BridgestoneType"/>
        <family val="2"/>
      </rPr>
      <t>3S</t>
    </r>
    <r>
      <rPr>
        <sz val="8"/>
        <rFont val="Meiryo UI"/>
        <family val="3"/>
        <charset val="128"/>
      </rPr>
      <t xml:space="preserve">標準やビジュアル標準に基づき、事業所で実行されているか？
</t>
    </r>
    <r>
      <rPr>
        <sz val="8"/>
        <rFont val="BridgestoneType"/>
        <family val="2"/>
      </rPr>
      <t>3S</t>
    </r>
    <r>
      <rPr>
        <sz val="8"/>
        <rFont val="Meiryo UI"/>
        <family val="3"/>
        <charset val="128"/>
      </rPr>
      <t>標準や</t>
    </r>
    <r>
      <rPr>
        <sz val="8"/>
        <rFont val="BridgestoneType"/>
        <family val="2"/>
      </rPr>
      <t>3S</t>
    </r>
    <r>
      <rPr>
        <sz val="8"/>
        <rFont val="Meiryo UI"/>
        <family val="3"/>
        <charset val="128"/>
      </rPr>
      <t>ビジュアル標準は全てのエリアで作成され、適宜更新されていますか？</t>
    </r>
    <rPh sb="161" eb="162">
      <t>キ</t>
    </rPh>
    <rPh sb="168" eb="170">
      <t>ヒョウジュン</t>
    </rPh>
    <rPh sb="176" eb="178">
      <t>ヒョウジュン</t>
    </rPh>
    <rPh sb="179" eb="180">
      <t>モト</t>
    </rPh>
    <rPh sb="199" eb="201">
      <t>ヒョウジュン</t>
    </rPh>
    <rPh sb="209" eb="211">
      <t>ヒョウジュン</t>
    </rPh>
    <rPh sb="212" eb="213">
      <t>スベ</t>
    </rPh>
    <rPh sb="219" eb="221">
      <t>サクセイ</t>
    </rPh>
    <rPh sb="224" eb="226">
      <t>テキギ</t>
    </rPh>
    <rPh sb="226" eb="228">
      <t>コウシン</t>
    </rPh>
    <phoneticPr fontId="5"/>
  </si>
  <si>
    <r>
      <t xml:space="preserve">Production and
Maintenance Supervisor
</t>
    </r>
    <r>
      <rPr>
        <sz val="8"/>
        <rFont val="Meiryo UI"/>
        <family val="3"/>
        <charset val="128"/>
      </rPr>
      <t>製造職長</t>
    </r>
    <r>
      <rPr>
        <sz val="8"/>
        <rFont val="BridgestoneType"/>
        <family val="2"/>
      </rPr>
      <t>/</t>
    </r>
    <r>
      <rPr>
        <sz val="8"/>
        <rFont val="Meiryo UI"/>
        <family val="3"/>
        <charset val="128"/>
      </rPr>
      <t xml:space="preserve">保全職長
</t>
    </r>
    <r>
      <rPr>
        <sz val="8"/>
        <rFont val="BridgestoneType"/>
        <family val="2"/>
      </rPr>
      <t xml:space="preserve">Teammate and Maint Staff
</t>
    </r>
    <r>
      <rPr>
        <sz val="8"/>
        <rFont val="Meiryo UI"/>
        <family val="3"/>
        <charset val="128"/>
      </rPr>
      <t>技能員</t>
    </r>
    <r>
      <rPr>
        <sz val="8"/>
        <rFont val="BridgestoneType"/>
        <family val="2"/>
      </rPr>
      <t>/</t>
    </r>
    <r>
      <rPr>
        <sz val="8"/>
        <rFont val="Meiryo UI"/>
        <family val="3"/>
        <charset val="128"/>
      </rPr>
      <t>保全員</t>
    </r>
    <rPh sb="38" eb="40">
      <t>セイゾウ</t>
    </rPh>
    <rPh sb="40" eb="42">
      <t>ショクチョウ</t>
    </rPh>
    <rPh sb="43" eb="47">
      <t>ホゼンショクチョウ</t>
    </rPh>
    <rPh sb="77" eb="80">
      <t>ホゼンイン</t>
    </rPh>
    <phoneticPr fontId="5"/>
  </si>
  <si>
    <r>
      <t xml:space="preserve">Conduct a site tour to review 3S visual standards at &gt;3 work areas
</t>
    </r>
    <r>
      <rPr>
        <sz val="8"/>
        <rFont val="Meiryo UI"/>
        <family val="3"/>
        <charset val="128"/>
      </rPr>
      <t>現場巡回時、</t>
    </r>
    <r>
      <rPr>
        <sz val="8"/>
        <rFont val="BridgestoneType"/>
        <family val="2"/>
      </rPr>
      <t>3</t>
    </r>
    <r>
      <rPr>
        <sz val="8"/>
        <rFont val="Meiryo UI"/>
        <family val="3"/>
        <charset val="128"/>
      </rPr>
      <t>つ以上の作業場で、</t>
    </r>
    <r>
      <rPr>
        <sz val="8"/>
        <rFont val="BridgestoneType"/>
        <family val="2"/>
      </rPr>
      <t>3S</t>
    </r>
    <r>
      <rPr>
        <sz val="8"/>
        <rFont val="Meiryo UI"/>
        <family val="3"/>
        <charset val="128"/>
      </rPr>
      <t>標準を確認する。</t>
    </r>
    <rPh sb="67" eb="69">
      <t>ゲンバ</t>
    </rPh>
    <rPh sb="69" eb="71">
      <t>ジュンカイ</t>
    </rPh>
    <rPh sb="71" eb="72">
      <t>ジ</t>
    </rPh>
    <rPh sb="75" eb="77">
      <t>イジョウ</t>
    </rPh>
    <rPh sb="78" eb="80">
      <t>サギョウ</t>
    </rPh>
    <rPh sb="80" eb="81">
      <t>バ</t>
    </rPh>
    <rPh sb="85" eb="87">
      <t>ヒョウジュン</t>
    </rPh>
    <rPh sb="88" eb="90">
      <t>カクニン</t>
    </rPh>
    <phoneticPr fontId="3"/>
  </si>
  <si>
    <r>
      <t>3S checklist (3S standard, 3S visual standard, self checklist etc.)
3S</t>
    </r>
    <r>
      <rPr>
        <sz val="8"/>
        <rFont val="Meiryo UI"/>
        <family val="3"/>
        <charset val="128"/>
      </rPr>
      <t>チェックリスト（</t>
    </r>
    <r>
      <rPr>
        <sz val="8"/>
        <rFont val="BridgestoneType"/>
        <family val="2"/>
      </rPr>
      <t>3S</t>
    </r>
    <r>
      <rPr>
        <sz val="8"/>
        <rFont val="Meiryo UI"/>
        <family val="3"/>
        <charset val="128"/>
      </rPr>
      <t>標準、</t>
    </r>
    <r>
      <rPr>
        <sz val="8"/>
        <rFont val="BridgestoneType"/>
        <family val="2"/>
      </rPr>
      <t>3S</t>
    </r>
    <r>
      <rPr>
        <sz val="8"/>
        <rFont val="Meiryo UI"/>
        <family val="3"/>
        <charset val="128"/>
      </rPr>
      <t>ビジュアル標準、セルフチェックシート）</t>
    </r>
    <rPh sb="90" eb="92">
      <t>ヒョウジュン</t>
    </rPh>
    <phoneticPr fontId="5"/>
  </si>
  <si>
    <r>
      <t>3S Documents (3S standard/3S visual standard) are displayed in work areas, and 3S checklist is prepared/standardized
3S</t>
    </r>
    <r>
      <rPr>
        <sz val="8"/>
        <rFont val="Meiryo UI"/>
        <family val="3"/>
        <charset val="128"/>
      </rPr>
      <t>文書は現場に掲示されており（</t>
    </r>
    <r>
      <rPr>
        <sz val="8"/>
        <rFont val="BridgestoneType"/>
        <family val="2"/>
      </rPr>
      <t>3S</t>
    </r>
    <r>
      <rPr>
        <sz val="8"/>
        <rFont val="Meiryo UI"/>
        <family val="3"/>
        <charset val="128"/>
      </rPr>
      <t>標準</t>
    </r>
    <r>
      <rPr>
        <sz val="8"/>
        <rFont val="BridgestoneType"/>
        <family val="2"/>
      </rPr>
      <t>/3S</t>
    </r>
    <r>
      <rPr>
        <sz val="8"/>
        <rFont val="Meiryo UI"/>
        <family val="3"/>
        <charset val="128"/>
      </rPr>
      <t>ビジュアル標準）、また</t>
    </r>
    <r>
      <rPr>
        <sz val="8"/>
        <rFont val="BridgestoneType"/>
        <family val="2"/>
      </rPr>
      <t>3S</t>
    </r>
    <r>
      <rPr>
        <sz val="8"/>
        <rFont val="Meiryo UI"/>
        <family val="3"/>
        <charset val="128"/>
      </rPr>
      <t>チェックリストが準備</t>
    </r>
    <r>
      <rPr>
        <sz val="8"/>
        <rFont val="BridgestoneType"/>
        <family val="2"/>
      </rPr>
      <t>/</t>
    </r>
    <r>
      <rPr>
        <sz val="8"/>
        <rFont val="Meiryo UI"/>
        <family val="3"/>
        <charset val="128"/>
      </rPr>
      <t>標準化されている。</t>
    </r>
    <rPh sb="145" eb="147">
      <t>ヒョウジュン</t>
    </rPh>
    <phoneticPr fontId="5"/>
  </si>
  <si>
    <t xml:space="preserve">OFI: 
P7 Building bladder painting room room don't have 3S std. </t>
  </si>
  <si>
    <r>
      <t xml:space="preserve">Management team prepares an annual 3S plan.
</t>
    </r>
    <r>
      <rPr>
        <sz val="8"/>
        <rFont val="Meiryo UI"/>
        <family val="3"/>
        <charset val="128"/>
      </rPr>
      <t>マネジメントチームは</t>
    </r>
    <r>
      <rPr>
        <sz val="8"/>
        <rFont val="BridgestoneType"/>
        <family val="2"/>
      </rPr>
      <t>3S</t>
    </r>
    <r>
      <rPr>
        <sz val="8"/>
        <rFont val="Meiryo UI"/>
        <family val="3"/>
        <charset val="128"/>
      </rPr>
      <t>計画を準備している。</t>
    </r>
    <phoneticPr fontId="5"/>
  </si>
  <si>
    <t>3S</t>
    <phoneticPr fontId="5"/>
  </si>
  <si>
    <r>
      <t xml:space="preserve">Have you created an annual 3S activity plan?
</t>
    </r>
    <r>
      <rPr>
        <sz val="8"/>
        <rFont val="Meiryo UI"/>
        <family val="3"/>
        <charset val="128"/>
      </rPr>
      <t>年間の</t>
    </r>
    <r>
      <rPr>
        <sz val="8"/>
        <rFont val="BridgestoneType"/>
        <family val="2"/>
      </rPr>
      <t>3S</t>
    </r>
    <r>
      <rPr>
        <sz val="8"/>
        <rFont val="Meiryo UI"/>
        <family val="3"/>
        <charset val="128"/>
      </rPr>
      <t>活動の計画を作成しているか？</t>
    </r>
    <phoneticPr fontId="5"/>
  </si>
  <si>
    <r>
      <t xml:space="preserve">Safety Manager
</t>
    </r>
    <r>
      <rPr>
        <sz val="8"/>
        <rFont val="Meiryo UI"/>
        <family val="3"/>
        <charset val="128"/>
      </rPr>
      <t>安全担当課長</t>
    </r>
    <rPh sb="15" eb="21">
      <t>アンゼンタントウカチョウ</t>
    </rPh>
    <phoneticPr fontId="5"/>
  </si>
  <si>
    <r>
      <t>Have you created an annual 3S activity plan</t>
    </r>
    <r>
      <rPr>
        <sz val="8"/>
        <rFont val="Meiryo UI"/>
        <family val="3"/>
        <charset val="128"/>
      </rPr>
      <t>？
年間の</t>
    </r>
    <r>
      <rPr>
        <sz val="8"/>
        <rFont val="BridgestoneType"/>
        <family val="2"/>
      </rPr>
      <t>3S</t>
    </r>
    <r>
      <rPr>
        <sz val="8"/>
        <rFont val="Meiryo UI"/>
        <family val="3"/>
        <charset val="128"/>
      </rPr>
      <t>活動の計画を作成しているか？</t>
    </r>
    <rPh sb="45" eb="47">
      <t>ネンカン</t>
    </rPh>
    <rPh sb="50" eb="52">
      <t>カツドウ</t>
    </rPh>
    <rPh sb="53" eb="55">
      <t>ケイカク</t>
    </rPh>
    <rPh sb="56" eb="58">
      <t>サクセイ</t>
    </rPh>
    <phoneticPr fontId="5"/>
  </si>
  <si>
    <r>
      <t>Confirm the annual 3S plan.
3S</t>
    </r>
    <r>
      <rPr>
        <sz val="8"/>
        <rFont val="Meiryo UI"/>
        <family val="3"/>
        <charset val="128"/>
      </rPr>
      <t>の年間計画を確認する。</t>
    </r>
    <phoneticPr fontId="5"/>
  </si>
  <si>
    <r>
      <t xml:space="preserve">An annual 3S plan has been prepared.
</t>
    </r>
    <r>
      <rPr>
        <sz val="8"/>
        <rFont val="Meiryo UI"/>
        <family val="3"/>
        <charset val="128"/>
      </rPr>
      <t>年間の</t>
    </r>
    <r>
      <rPr>
        <sz val="8"/>
        <rFont val="BridgestoneType"/>
        <family val="2"/>
      </rPr>
      <t>3S</t>
    </r>
    <r>
      <rPr>
        <sz val="8"/>
        <rFont val="Meiryo UI"/>
        <family val="3"/>
        <charset val="128"/>
      </rPr>
      <t>計画が作成されている。</t>
    </r>
    <rPh sb="37" eb="39">
      <t>ネンカン</t>
    </rPh>
    <rPh sb="42" eb="44">
      <t>ケイカク</t>
    </rPh>
    <rPh sb="45" eb="47">
      <t>サクセイ</t>
    </rPh>
    <phoneticPr fontId="5"/>
  </si>
  <si>
    <r>
      <t xml:space="preserve">Regulations regarding crane and hoist operations are known and used to establish a standard for crane and hoist safety for the facility.
</t>
    </r>
    <r>
      <rPr>
        <sz val="8"/>
        <rFont val="Meiryo UI"/>
        <family val="3"/>
        <charset val="128"/>
      </rPr>
      <t>クレーン・ホイスト作業に関する法令要求が周知されている。また、事業所におけるクレーン・ホイスト安全標準に反映されている。</t>
    </r>
  </si>
  <si>
    <r>
      <t xml:space="preserve">Crane and Hoist
</t>
    </r>
    <r>
      <rPr>
        <sz val="8"/>
        <rFont val="Meiryo UI"/>
        <family val="3"/>
        <charset val="128"/>
      </rPr>
      <t>クレーン・ホイスト</t>
    </r>
    <phoneticPr fontId="3"/>
  </si>
  <si>
    <r>
      <t xml:space="preserve">Are the regulations concerning crane and hoist operations known?
</t>
    </r>
    <r>
      <rPr>
        <sz val="8"/>
        <rFont val="Meiryo UI"/>
        <family val="3"/>
        <charset val="128"/>
      </rPr>
      <t>クレーン・ホイストに関する法令要求は、理解されているか？</t>
    </r>
  </si>
  <si>
    <r>
      <t xml:space="preserve">Production SV
</t>
    </r>
    <r>
      <rPr>
        <sz val="8"/>
        <rFont val="Meiryo UI"/>
        <family val="3"/>
        <charset val="128"/>
      </rPr>
      <t>製造職長</t>
    </r>
    <phoneticPr fontId="3"/>
  </si>
  <si>
    <r>
      <t xml:space="preserve">What methods do you use to identify and ensure compliance to crane and hoist relevant safety rules ? 
</t>
    </r>
    <r>
      <rPr>
        <sz val="8"/>
        <rFont val="Meiryo UI"/>
        <family val="3"/>
        <charset val="128"/>
      </rPr>
      <t>クレーン・ホイストの安全法令について、どのような方法で特定・順守確認を行っていますか？</t>
    </r>
    <rPh sb="112" eb="114">
      <t>アンゼン</t>
    </rPh>
    <rPh sb="114" eb="116">
      <t>ホウレイ</t>
    </rPh>
    <rPh sb="126" eb="128">
      <t>ホウホウ</t>
    </rPh>
    <rPh sb="129" eb="131">
      <t>トクテイ</t>
    </rPh>
    <rPh sb="132" eb="134">
      <t>ジュンシュ</t>
    </rPh>
    <rPh sb="134" eb="136">
      <t>カクニン</t>
    </rPh>
    <rPh sb="137" eb="138">
      <t>オコナ</t>
    </rPh>
    <phoneticPr fontId="3"/>
  </si>
  <si>
    <r>
      <t xml:space="preserve">Review safety standard for Crane and Hoist operation
</t>
    </r>
    <r>
      <rPr>
        <sz val="8"/>
        <rFont val="Meiryo UI"/>
        <family val="3"/>
        <charset val="128"/>
      </rPr>
      <t>クレーン・ホイスト作業の安全標準を確認する。</t>
    </r>
    <rPh sb="62" eb="64">
      <t>サギョウ</t>
    </rPh>
    <rPh sb="65" eb="67">
      <t>アンゼン</t>
    </rPh>
    <rPh sb="67" eb="69">
      <t>ヒョウジュン</t>
    </rPh>
    <rPh sb="70" eb="72">
      <t>カクニン</t>
    </rPh>
    <phoneticPr fontId="3"/>
  </si>
  <si>
    <r>
      <t xml:space="preserve">More than three respondents can explain the regulations and who give at least one method for ensuring compliance. 
</t>
    </r>
    <r>
      <rPr>
        <sz val="8"/>
        <rFont val="Meiryo UI"/>
        <family val="3"/>
        <charset val="128"/>
      </rPr>
      <t>少なくとも</t>
    </r>
    <r>
      <rPr>
        <sz val="8"/>
        <rFont val="BridgestoneType"/>
        <family val="2"/>
      </rPr>
      <t>3</t>
    </r>
    <r>
      <rPr>
        <sz val="8"/>
        <rFont val="Meiryo UI"/>
        <family val="3"/>
        <charset val="128"/>
      </rPr>
      <t>人の回答者が、法令要求を説明できる。また、それを保証する方法を少なくとも１つ以上提示できる。</t>
    </r>
    <rPh sb="115" eb="116">
      <t>スク</t>
    </rPh>
    <rPh sb="121" eb="122">
      <t>ニン</t>
    </rPh>
    <rPh sb="157" eb="159">
      <t>イジョウ</t>
    </rPh>
    <phoneticPr fontId="5"/>
  </si>
  <si>
    <r>
      <t xml:space="preserve">Is there an established crane and hoist safety standard that complies with legal requirements?
</t>
    </r>
    <r>
      <rPr>
        <sz val="8"/>
        <rFont val="Meiryo UI"/>
        <family val="3"/>
        <charset val="128"/>
      </rPr>
      <t>作成されているクレーン・ホイスト標準は、法令要求を順守しているか？</t>
    </r>
    <rPh sb="95" eb="97">
      <t>サクセイ</t>
    </rPh>
    <rPh sb="111" eb="113">
      <t>ヒョウジュン</t>
    </rPh>
    <rPh sb="120" eb="122">
      <t>ジュンシュ</t>
    </rPh>
    <phoneticPr fontId="3"/>
  </si>
  <si>
    <r>
      <t xml:space="preserve">What is the current safety standard for crane and hoist operation at the site? 
</t>
    </r>
    <r>
      <rPr>
        <sz val="8"/>
        <rFont val="Meiryo UI"/>
        <family val="3"/>
        <charset val="128"/>
      </rPr>
      <t>事業所における、現在のクレーン・ホイスト安全標準は何ですか？</t>
    </r>
    <rPh sb="80" eb="83">
      <t>ジギョウショ</t>
    </rPh>
    <rPh sb="88" eb="90">
      <t>ゲンザイ</t>
    </rPh>
    <rPh sb="100" eb="102">
      <t>アンゼン</t>
    </rPh>
    <rPh sb="102" eb="104">
      <t>ヒョウジュン</t>
    </rPh>
    <rPh sb="105" eb="106">
      <t>ナン</t>
    </rPh>
    <phoneticPr fontId="3"/>
  </si>
  <si>
    <r>
      <t xml:space="preserve">There is a crane and hoist safety standard that highlights the legal requirements. 
</t>
    </r>
    <r>
      <rPr>
        <sz val="8"/>
        <rFont val="Meiryo UI"/>
        <family val="3"/>
        <charset val="128"/>
      </rPr>
      <t>クレーン・ホイストの標準は、法令要求を含んでいる。</t>
    </r>
  </si>
  <si>
    <r>
      <t xml:space="preserve">Do you conduct the safety training session based on the established crane and hoist safety standard that complies with legal requirements?
</t>
    </r>
    <r>
      <rPr>
        <sz val="8"/>
        <rFont val="Meiryo UI"/>
        <family val="3"/>
        <charset val="128"/>
      </rPr>
      <t>法令要求を織り込んだクレーン・ホイスト標準は、クレーン作業者に教育されていますか？</t>
    </r>
  </si>
  <si>
    <r>
      <t xml:space="preserve">Do you conduct the safety training session based on the established crane and hoist safety standard that complies with legal requirements?
</t>
    </r>
    <r>
      <rPr>
        <sz val="8"/>
        <rFont val="Meiryo UI"/>
        <family val="3"/>
        <charset val="128"/>
      </rPr>
      <t>法令要求を織り込んだクレーン・ホイスト標準は、クレーン作業者に教育していますか？</t>
    </r>
    <phoneticPr fontId="5"/>
  </si>
  <si>
    <r>
      <t xml:space="preserve">Observe Crane and Hoist activities at the shop floor.
</t>
    </r>
    <r>
      <rPr>
        <sz val="8"/>
        <rFont val="Meiryo UI"/>
        <family val="3"/>
        <charset val="128"/>
      </rPr>
      <t>現場でクレーン・ホイスト作業を確認する。</t>
    </r>
    <rPh sb="54" eb="56">
      <t>ゲンバ</t>
    </rPh>
    <rPh sb="66" eb="68">
      <t>サギョウ</t>
    </rPh>
    <rPh sb="69" eb="71">
      <t>カクニン</t>
    </rPh>
    <phoneticPr fontId="3"/>
  </si>
  <si>
    <r>
      <t xml:space="preserve">There is a safety training session based on the established crane and hoist safety standard that complies with legal requirements is conducted.
All teammates observed were operating cranes and hoists in accordance to the standard.
</t>
    </r>
    <r>
      <rPr>
        <sz val="8"/>
        <rFont val="Meiryo UI"/>
        <family val="3"/>
        <charset val="128"/>
      </rPr>
      <t>法令要求を織り込んだクレーン・ホイスト標準は、クレーン作業者に教育されている。また現場確認ですべての技能員が法令要求を遵守していることが確認できる。</t>
    </r>
    <rPh sb="272" eb="276">
      <t>ゲンバカクニン</t>
    </rPh>
    <rPh sb="281" eb="284">
      <t>ギノウイン</t>
    </rPh>
    <rPh sb="285" eb="289">
      <t>ホウレイヨウキュウ</t>
    </rPh>
    <rPh sb="290" eb="292">
      <t>ジュンシュ</t>
    </rPh>
    <rPh sb="299" eb="301">
      <t>カクニン</t>
    </rPh>
    <phoneticPr fontId="5"/>
  </si>
  <si>
    <r>
      <t xml:space="preserve">The need for compliance towards the KY standard has been communicated by management.
</t>
    </r>
    <r>
      <rPr>
        <sz val="8"/>
        <rFont val="Meiryo UI"/>
        <family val="3"/>
        <charset val="128"/>
      </rPr>
      <t>管理者は、</t>
    </r>
    <r>
      <rPr>
        <sz val="8"/>
        <rFont val="BridgestoneType"/>
        <family val="2"/>
      </rPr>
      <t>KY</t>
    </r>
    <r>
      <rPr>
        <sz val="8"/>
        <rFont val="Meiryo UI"/>
        <family val="3"/>
        <charset val="128"/>
      </rPr>
      <t>標準順守の必要性を周知している。</t>
    </r>
    <rPh sb="85" eb="88">
      <t>カンリシャ</t>
    </rPh>
    <rPh sb="92" eb="94">
      <t>ヒョウジュン</t>
    </rPh>
    <rPh sb="94" eb="96">
      <t>ジュンシュ</t>
    </rPh>
    <rPh sb="97" eb="100">
      <t>ヒツヨウセイ</t>
    </rPh>
    <rPh sb="101" eb="103">
      <t>シュウチ</t>
    </rPh>
    <phoneticPr fontId="3"/>
  </si>
  <si>
    <t>KY</t>
    <phoneticPr fontId="3"/>
  </si>
  <si>
    <r>
      <t xml:space="preserve">Has the importance of the KY process been communicated to the teammates by management?
</t>
    </r>
    <r>
      <rPr>
        <sz val="8"/>
        <rFont val="Meiryo UI"/>
        <family val="3"/>
        <charset val="128"/>
      </rPr>
      <t>管理者（課長以上）は、作業者に、</t>
    </r>
    <r>
      <rPr>
        <sz val="8"/>
        <rFont val="BridgestoneType"/>
        <family val="2"/>
      </rPr>
      <t>KY</t>
    </r>
    <r>
      <rPr>
        <sz val="8"/>
        <rFont val="Meiryo UI"/>
        <family val="3"/>
        <charset val="128"/>
      </rPr>
      <t>手順（</t>
    </r>
    <r>
      <rPr>
        <sz val="8"/>
        <rFont val="BridgestoneType"/>
        <family val="2"/>
      </rPr>
      <t>4</t>
    </r>
    <r>
      <rPr>
        <sz val="8"/>
        <rFont val="Meiryo UI"/>
        <family val="3"/>
        <charset val="128"/>
      </rPr>
      <t>ラウンド）の重要性を周知しているか？</t>
    </r>
    <phoneticPr fontId="5"/>
  </si>
  <si>
    <r>
      <t xml:space="preserve">Production Manager
</t>
    </r>
    <r>
      <rPr>
        <sz val="8"/>
        <rFont val="Meiryo UI"/>
        <family val="3"/>
        <charset val="128"/>
      </rPr>
      <t>製造課長</t>
    </r>
    <rPh sb="21" eb="23">
      <t>カチョウ</t>
    </rPh>
    <phoneticPr fontId="3"/>
  </si>
  <si>
    <r>
      <t xml:space="preserve">How was the communication about KY done across site?
</t>
    </r>
    <r>
      <rPr>
        <sz val="8"/>
        <rFont val="Meiryo UI"/>
        <family val="3"/>
        <charset val="128"/>
      </rPr>
      <t>事業所で実施される</t>
    </r>
    <r>
      <rPr>
        <sz val="8"/>
        <rFont val="BridgestoneType"/>
        <family val="2"/>
      </rPr>
      <t>KY</t>
    </r>
    <r>
      <rPr>
        <sz val="8"/>
        <rFont val="Meiryo UI"/>
        <family val="3"/>
        <charset val="128"/>
      </rPr>
      <t>（の手順）について、どのように周知されていますか？</t>
    </r>
    <rPh sb="53" eb="56">
      <t>ジギョウショ</t>
    </rPh>
    <rPh sb="57" eb="59">
      <t>ジッシ</t>
    </rPh>
    <rPh sb="66" eb="68">
      <t>テジュン</t>
    </rPh>
    <rPh sb="79" eb="81">
      <t>シュウチ</t>
    </rPh>
    <phoneticPr fontId="3"/>
  </si>
  <si>
    <r>
      <t xml:space="preserve">Review communication records to see if the need to comply with the KY standard was communicated. 
</t>
    </r>
    <r>
      <rPr>
        <sz val="8"/>
        <rFont val="Meiryo UI"/>
        <family val="3"/>
        <charset val="128"/>
      </rPr>
      <t>コミュニケーション記録を確認し、</t>
    </r>
    <r>
      <rPr>
        <sz val="8"/>
        <rFont val="BridgestoneType"/>
        <family val="2"/>
      </rPr>
      <t>KY</t>
    </r>
    <r>
      <rPr>
        <sz val="8"/>
        <rFont val="Meiryo UI"/>
        <family val="3"/>
        <charset val="128"/>
      </rPr>
      <t>標準順守の必要性の周知を確認する。</t>
    </r>
    <rPh sb="107" eb="109">
      <t>キロク</t>
    </rPh>
    <rPh sb="110" eb="112">
      <t>カクニン</t>
    </rPh>
    <rPh sb="116" eb="118">
      <t>ヒョウジュン</t>
    </rPh>
    <rPh sb="118" eb="120">
      <t>ジュンシュ</t>
    </rPh>
    <rPh sb="121" eb="124">
      <t>ヒツヨウセイ</t>
    </rPh>
    <rPh sb="125" eb="127">
      <t>シュウチ</t>
    </rPh>
    <rPh sb="128" eb="130">
      <t>カクニン</t>
    </rPh>
    <phoneticPr fontId="3"/>
  </si>
  <si>
    <r>
      <t xml:space="preserve">There is evidence of a defined KY process that been communicated with all staff at least once in the past year.
</t>
    </r>
    <r>
      <rPr>
        <sz val="8"/>
        <rFont val="Meiryo UI"/>
        <family val="3"/>
        <charset val="128"/>
      </rPr>
      <t>少なくとも過去</t>
    </r>
    <r>
      <rPr>
        <sz val="8"/>
        <rFont val="BridgestoneType"/>
        <family val="2"/>
      </rPr>
      <t>1</t>
    </r>
    <r>
      <rPr>
        <sz val="8"/>
        <rFont val="Meiryo UI"/>
        <family val="3"/>
        <charset val="128"/>
      </rPr>
      <t>回、規定された</t>
    </r>
    <r>
      <rPr>
        <sz val="8"/>
        <rFont val="BridgestoneType"/>
        <family val="2"/>
      </rPr>
      <t>KY</t>
    </r>
    <r>
      <rPr>
        <sz val="8"/>
        <rFont val="Meiryo UI"/>
        <family val="3"/>
        <charset val="128"/>
      </rPr>
      <t>の手順を全従業員へ周知した記録がある。</t>
    </r>
    <rPh sb="112" eb="113">
      <t>スク</t>
    </rPh>
    <rPh sb="117" eb="119">
      <t>カコ</t>
    </rPh>
    <rPh sb="120" eb="121">
      <t>カイ</t>
    </rPh>
    <rPh sb="122" eb="124">
      <t>キテイ</t>
    </rPh>
    <rPh sb="130" eb="132">
      <t>テジュン</t>
    </rPh>
    <rPh sb="133" eb="134">
      <t>ゼン</t>
    </rPh>
    <rPh sb="134" eb="137">
      <t>ジュウギョウイン</t>
    </rPh>
    <rPh sb="138" eb="140">
      <t>シュウチ</t>
    </rPh>
    <rPh sb="142" eb="144">
      <t>キロク</t>
    </rPh>
    <phoneticPr fontId="3"/>
  </si>
  <si>
    <r>
      <t xml:space="preserve">Managements identified what risk assessment it is required to undertake by regulation and knows to what extent these have been performed.
</t>
    </r>
    <r>
      <rPr>
        <sz val="8"/>
        <rFont val="Meiryo UI"/>
        <family val="3"/>
        <charset val="128"/>
      </rPr>
      <t>管理者は、法令で実施が要求される</t>
    </r>
    <r>
      <rPr>
        <sz val="8"/>
        <rFont val="BridgestoneType"/>
        <family val="2"/>
      </rPr>
      <t>RA</t>
    </r>
    <r>
      <rPr>
        <sz val="8"/>
        <rFont val="Meiryo UI"/>
        <family val="3"/>
        <charset val="128"/>
      </rPr>
      <t>を特定し、どの程度実施されたか把握している。</t>
    </r>
    <rPh sb="138" eb="141">
      <t>カンリシャ</t>
    </rPh>
    <phoneticPr fontId="5"/>
  </si>
  <si>
    <r>
      <t xml:space="preserve">Risk Assessment
</t>
    </r>
    <r>
      <rPr>
        <sz val="8"/>
        <rFont val="Meiryo UI"/>
        <family val="3"/>
        <charset val="128"/>
      </rPr>
      <t>リスクアセスメント</t>
    </r>
    <phoneticPr fontId="3"/>
  </si>
  <si>
    <r>
      <t>Have the regulations and/or expectations concerning risk assessments been identified?
RA</t>
    </r>
    <r>
      <rPr>
        <sz val="8"/>
        <rFont val="Meiryo UI"/>
        <family val="3"/>
        <charset val="128"/>
      </rPr>
      <t>に関する法令要求は、特定されているか？</t>
    </r>
    <phoneticPr fontId="5"/>
  </si>
  <si>
    <r>
      <t xml:space="preserve">What are the regulations and/or expectations regarding Risk Assessments? How does the site ensure compliance? 
</t>
    </r>
    <r>
      <rPr>
        <sz val="8"/>
        <rFont val="Meiryo UI"/>
        <family val="3"/>
        <charset val="128"/>
      </rPr>
      <t>実施された</t>
    </r>
    <r>
      <rPr>
        <sz val="8"/>
        <rFont val="BridgestoneType"/>
        <family val="2"/>
      </rPr>
      <t>RA</t>
    </r>
    <r>
      <rPr>
        <sz val="8"/>
        <rFont val="Meiryo UI"/>
        <family val="3"/>
        <charset val="128"/>
      </rPr>
      <t>は、対応されるべき法的要件をどの程度カバーしていますか？</t>
    </r>
    <phoneticPr fontId="5"/>
  </si>
  <si>
    <r>
      <t xml:space="preserve">The respondent can indicate what risk assessments are required by regulation and/or Bridgestone expectation and to what extend each of these is done. 
</t>
    </r>
    <r>
      <rPr>
        <sz val="8"/>
        <rFont val="Meiryo UI"/>
        <family val="3"/>
        <charset val="128"/>
      </rPr>
      <t>回答者は、どのような</t>
    </r>
    <r>
      <rPr>
        <sz val="8"/>
        <rFont val="BridgestoneType"/>
        <family val="2"/>
      </rPr>
      <t>RA</t>
    </r>
    <r>
      <rPr>
        <sz val="8"/>
        <rFont val="Meiryo UI"/>
        <family val="3"/>
        <charset val="128"/>
      </rPr>
      <t>が法令で法的に必要であり、どの程度実行されているか提示できる。</t>
    </r>
    <phoneticPr fontId="5"/>
  </si>
  <si>
    <r>
      <t>Have the</t>
    </r>
    <r>
      <rPr>
        <sz val="8"/>
        <rFont val="Meiryo UI"/>
        <family val="3"/>
        <charset val="128"/>
      </rPr>
      <t>　</t>
    </r>
    <r>
      <rPr>
        <sz val="8"/>
        <rFont val="BridgestoneType"/>
        <family val="2"/>
      </rPr>
      <t>risk assessments been performed or is there a plan to complete?
RA</t>
    </r>
    <r>
      <rPr>
        <sz val="8"/>
        <rFont val="Meiryo UI"/>
        <family val="3"/>
        <charset val="128"/>
      </rPr>
      <t>は、実行されているか？または、計画があるか？</t>
    </r>
  </si>
  <si>
    <r>
      <t xml:space="preserve">Production Foreman
</t>
    </r>
    <r>
      <rPr>
        <sz val="8"/>
        <rFont val="Meiryo UI"/>
        <family val="3"/>
        <charset val="128"/>
      </rPr>
      <t>製造主任</t>
    </r>
    <rPh sb="21" eb="23">
      <t>シュニン</t>
    </rPh>
    <phoneticPr fontId="3"/>
  </si>
  <si>
    <r>
      <t xml:space="preserve">When was the last risk assessment performed at the site?
</t>
    </r>
    <r>
      <rPr>
        <sz val="8"/>
        <rFont val="Meiryo UI"/>
        <family val="3"/>
        <charset val="128"/>
      </rPr>
      <t>事業所において、いつ直近の</t>
    </r>
    <r>
      <rPr>
        <sz val="8"/>
        <rFont val="BridgestoneType"/>
        <family val="2"/>
      </rPr>
      <t>RA</t>
    </r>
    <r>
      <rPr>
        <sz val="8"/>
        <rFont val="Meiryo UI"/>
        <family val="3"/>
        <charset val="128"/>
      </rPr>
      <t>が実施されましたか？</t>
    </r>
  </si>
  <si>
    <r>
      <t xml:space="preserve">Review the last risk assessment report
</t>
    </r>
    <r>
      <rPr>
        <sz val="8"/>
        <rFont val="Meiryo UI"/>
        <family val="3"/>
        <charset val="128"/>
      </rPr>
      <t>直近の</t>
    </r>
    <r>
      <rPr>
        <sz val="8"/>
        <rFont val="BridgestoneType"/>
        <family val="2"/>
      </rPr>
      <t>RA</t>
    </r>
    <r>
      <rPr>
        <sz val="8"/>
        <rFont val="Meiryo UI"/>
        <family val="3"/>
        <charset val="128"/>
      </rPr>
      <t>実施記録を確認する。</t>
    </r>
  </si>
  <si>
    <r>
      <t xml:space="preserve">There is evidence that the required risk assessments have been done or there is a plan to complete.
</t>
    </r>
    <r>
      <rPr>
        <sz val="8"/>
        <rFont val="Meiryo UI"/>
        <family val="3"/>
        <charset val="128"/>
      </rPr>
      <t>要求される</t>
    </r>
    <r>
      <rPr>
        <sz val="8"/>
        <rFont val="BridgestoneType"/>
        <family val="2"/>
      </rPr>
      <t>RA</t>
    </r>
    <r>
      <rPr>
        <sz val="8"/>
        <rFont val="Meiryo UI"/>
        <family val="3"/>
        <charset val="128"/>
      </rPr>
      <t>が実施された記録または完了計画がある。</t>
    </r>
  </si>
  <si>
    <r>
      <t xml:space="preserve">Contractor employees who perform construction/works in BS have required skills and certification(E.g. crane and hoist).
</t>
    </r>
    <r>
      <rPr>
        <sz val="8"/>
        <rFont val="Meiryo UI"/>
        <family val="3"/>
        <charset val="128"/>
      </rPr>
      <t>工事</t>
    </r>
    <r>
      <rPr>
        <sz val="8"/>
        <rFont val="BridgestoneType"/>
        <family val="2"/>
      </rPr>
      <t>/</t>
    </r>
    <r>
      <rPr>
        <sz val="8"/>
        <rFont val="Meiryo UI"/>
        <family val="3"/>
        <charset val="128"/>
      </rPr>
      <t>作業を行う協力会社の従業員は、工事</t>
    </r>
    <r>
      <rPr>
        <sz val="8"/>
        <rFont val="BridgestoneType"/>
        <family val="2"/>
      </rPr>
      <t>/</t>
    </r>
    <r>
      <rPr>
        <sz val="8"/>
        <rFont val="Meiryo UI"/>
        <family val="3"/>
        <charset val="128"/>
      </rPr>
      <t>作業に必要な能力・法的資格</t>
    </r>
    <r>
      <rPr>
        <sz val="8"/>
        <rFont val="BridgestoneType"/>
        <family val="2"/>
      </rPr>
      <t>(</t>
    </r>
    <r>
      <rPr>
        <sz val="8"/>
        <rFont val="Meiryo UI"/>
        <family val="3"/>
        <charset val="128"/>
      </rPr>
      <t>例：クレーン・ホイスト）を有している。</t>
    </r>
  </si>
  <si>
    <r>
      <t xml:space="preserve">Contractor management
</t>
    </r>
    <r>
      <rPr>
        <sz val="8"/>
        <rFont val="Meiryo UI"/>
        <family val="3"/>
        <charset val="128"/>
      </rPr>
      <t>協力会社の安全管理</t>
    </r>
    <phoneticPr fontId="3"/>
  </si>
  <si>
    <r>
      <t xml:space="preserve">Do contractor employees who perform construction/works in BS have required skills and certification(E.g. crane and hoist)?
</t>
    </r>
    <r>
      <rPr>
        <sz val="8"/>
        <rFont val="Meiryo UI"/>
        <family val="3"/>
        <charset val="128"/>
      </rPr>
      <t>工事</t>
    </r>
    <r>
      <rPr>
        <sz val="8"/>
        <rFont val="BridgestoneType"/>
        <family val="2"/>
      </rPr>
      <t>/</t>
    </r>
    <r>
      <rPr>
        <sz val="8"/>
        <rFont val="Meiryo UI"/>
        <family val="3"/>
        <charset val="128"/>
      </rPr>
      <t>作業を行う協力会社の従業員は、工事</t>
    </r>
    <r>
      <rPr>
        <sz val="8"/>
        <rFont val="BridgestoneType"/>
        <family val="2"/>
      </rPr>
      <t>/</t>
    </r>
    <r>
      <rPr>
        <sz val="8"/>
        <rFont val="Meiryo UI"/>
        <family val="3"/>
        <charset val="128"/>
      </rPr>
      <t>作業に必要な能力・法的資格</t>
    </r>
    <r>
      <rPr>
        <sz val="8"/>
        <rFont val="BridgestoneType"/>
        <family val="2"/>
      </rPr>
      <t>(</t>
    </r>
    <r>
      <rPr>
        <sz val="8"/>
        <rFont val="Meiryo UI"/>
        <family val="3"/>
        <charset val="128"/>
      </rPr>
      <t>例：クレーン・ホイスト）を有しているか？</t>
    </r>
    <phoneticPr fontId="5"/>
  </si>
  <si>
    <r>
      <t xml:space="preserve">Maintenance Supervisor
</t>
    </r>
    <r>
      <rPr>
        <sz val="8"/>
        <rFont val="Meiryo UI"/>
        <family val="3"/>
        <charset val="128"/>
      </rPr>
      <t>保全職長</t>
    </r>
    <rPh sb="23" eb="25">
      <t>ホゼン</t>
    </rPh>
    <phoneticPr fontId="3"/>
  </si>
  <si>
    <r>
      <t xml:space="preserve">How to you confirm that contractor employees who perform construction/works in BS have required skills and certification(E.g. crane and hoist)?
</t>
    </r>
    <r>
      <rPr>
        <sz val="8"/>
        <rFont val="Meiryo UI"/>
        <family val="3"/>
        <charset val="128"/>
      </rPr>
      <t>工事</t>
    </r>
    <r>
      <rPr>
        <sz val="8"/>
        <rFont val="BridgestoneType"/>
        <family val="2"/>
      </rPr>
      <t>/</t>
    </r>
    <r>
      <rPr>
        <sz val="8"/>
        <rFont val="Meiryo UI"/>
        <family val="3"/>
        <charset val="128"/>
      </rPr>
      <t>作業を行う協力会社の従業員は、工事</t>
    </r>
    <r>
      <rPr>
        <sz val="8"/>
        <rFont val="BridgestoneType"/>
        <family val="2"/>
      </rPr>
      <t>/</t>
    </r>
    <r>
      <rPr>
        <sz val="8"/>
        <rFont val="Meiryo UI"/>
        <family val="3"/>
        <charset val="128"/>
      </rPr>
      <t>作業に必要な能力・法的資格</t>
    </r>
    <r>
      <rPr>
        <sz val="8"/>
        <rFont val="BridgestoneType"/>
        <family val="2"/>
      </rPr>
      <t>(</t>
    </r>
    <r>
      <rPr>
        <sz val="8"/>
        <rFont val="Meiryo UI"/>
        <family val="3"/>
        <charset val="128"/>
      </rPr>
      <t>例：クレーン・ホイスト）を有していることをどのように確認しているか？</t>
    </r>
  </si>
  <si>
    <r>
      <t xml:space="preserve">Review certifications of contractors.
</t>
    </r>
    <r>
      <rPr>
        <sz val="8"/>
        <rFont val="Meiryo UI"/>
        <family val="3"/>
        <charset val="128"/>
      </rPr>
      <t>協力会社の資格を確認する。</t>
    </r>
  </si>
  <si>
    <r>
      <t xml:space="preserve">It can be confirmed that contractor employees who perform construction/works in BS have required skills and certification(E.g. crane and hoist).
</t>
    </r>
    <r>
      <rPr>
        <sz val="8"/>
        <rFont val="Meiryo UI"/>
        <family val="3"/>
        <charset val="128"/>
      </rPr>
      <t>協力会社の従業員は、工事</t>
    </r>
    <r>
      <rPr>
        <sz val="8"/>
        <rFont val="BridgestoneType"/>
        <family val="2"/>
      </rPr>
      <t>/</t>
    </r>
    <r>
      <rPr>
        <sz val="8"/>
        <rFont val="Meiryo UI"/>
        <family val="3"/>
        <charset val="128"/>
      </rPr>
      <t>作業に必要な能力・法的資格</t>
    </r>
    <r>
      <rPr>
        <sz val="8"/>
        <rFont val="BridgestoneType"/>
        <family val="2"/>
      </rPr>
      <t>(</t>
    </r>
    <r>
      <rPr>
        <sz val="8"/>
        <rFont val="Meiryo UI"/>
        <family val="3"/>
        <charset val="128"/>
      </rPr>
      <t>例：クレーン・ホイスト）を有していることを確認できる。</t>
    </r>
  </si>
  <si>
    <r>
      <t xml:space="preserve">Large Tire Manual Handling Operations are identified. A procedure exists and teammates are aware of it.
</t>
    </r>
    <r>
      <rPr>
        <sz val="8"/>
        <rFont val="Meiryo UI"/>
        <family val="3"/>
        <charset val="128"/>
      </rPr>
      <t>大型タイヤの手動ハンドリング作業が識別され、標準が存在し、従業員はそれを把握している。</t>
    </r>
  </si>
  <si>
    <r>
      <t xml:space="preserve">Large Tire Manual Handling Operation
</t>
    </r>
    <r>
      <rPr>
        <sz val="8"/>
        <rFont val="Meiryo UI"/>
        <family val="3"/>
        <charset val="128"/>
      </rPr>
      <t>大型タイヤハンドリング作業</t>
    </r>
    <phoneticPr fontId="3"/>
  </si>
  <si>
    <r>
      <t xml:space="preserve">Are large tire manual handling operations identified? Is there a procedure for each of these operations?
Has an assessment been completed in each case to determine that manual handling is necessary.
</t>
    </r>
    <r>
      <rPr>
        <sz val="8"/>
        <rFont val="Meiryo UI"/>
        <family val="3"/>
        <charset val="128"/>
      </rPr>
      <t>大型タイヤのハンドリング作業は特定されており、これらの各作業の標準はあるか？
またそれらの作業が必要だと判断した場合に</t>
    </r>
    <r>
      <rPr>
        <sz val="8"/>
        <rFont val="BridgestoneType"/>
        <family val="2"/>
      </rPr>
      <t>RA</t>
    </r>
    <r>
      <rPr>
        <sz val="8"/>
        <rFont val="Meiryo UI"/>
        <family val="3"/>
        <charset val="128"/>
      </rPr>
      <t>は完了しているか？</t>
    </r>
    <phoneticPr fontId="5"/>
  </si>
  <si>
    <r>
      <t xml:space="preserve">How were the large tire handling operations assessed in order to determine that manual handling is necessary? 
Has a working procedure been developed for each large tire manual handling operation?
</t>
    </r>
    <r>
      <rPr>
        <sz val="8"/>
        <rFont val="Meiryo UI"/>
        <family val="3"/>
        <charset val="128"/>
      </rPr>
      <t>大型タイヤの取扱い時、やむを得ず、手動ハンドリングが必要だと判断するため、評価が実施されているか？
大型タイヤの手動操作ごとに作業標準が作成されているか？</t>
    </r>
  </si>
  <si>
    <r>
      <t xml:space="preserve">Review in records for evidence if any feasibility studies, result of risk assessment or other assessment methods were used in order to identify the manual handling of large tires. 
</t>
    </r>
    <r>
      <rPr>
        <sz val="8"/>
        <rFont val="Meiryo UI"/>
        <family val="3"/>
        <charset val="128"/>
      </rPr>
      <t>大型タイヤの手動ハンドリング作業を特定するために、実現可能性調査、リスク評価、その他方法の実施記録を確認する。</t>
    </r>
  </si>
  <si>
    <r>
      <t xml:space="preserve">There is evidence that a RA or other study has been completed for each operation requiring manual handling of large tires, that operations requiring manual handling of large tires are properly identified. A working procedure exists for each.
</t>
    </r>
    <r>
      <rPr>
        <sz val="8"/>
        <rFont val="Meiryo UI"/>
        <family val="3"/>
        <charset val="128"/>
      </rPr>
      <t>大型タイヤの手動ハンドリングを必要とする作業は、適切に識別されており、</t>
    </r>
    <r>
      <rPr>
        <sz val="8"/>
        <rFont val="BridgestoneType"/>
        <family val="2"/>
      </rPr>
      <t>RA</t>
    </r>
    <r>
      <rPr>
        <sz val="8"/>
        <rFont val="Meiryo UI"/>
        <family val="3"/>
        <charset val="128"/>
      </rPr>
      <t>が実施されている。また各作業の作業標準が準備されている。</t>
    </r>
    <rPh sb="280" eb="282">
      <t>ジッシ</t>
    </rPh>
    <phoneticPr fontId="5"/>
  </si>
  <si>
    <t>N/A</t>
  </si>
  <si>
    <r>
      <t xml:space="preserve">Large Tire Manual Handling Operation
</t>
    </r>
    <r>
      <rPr>
        <sz val="8"/>
        <rFont val="Meiryo UI"/>
        <family val="3"/>
        <charset val="128"/>
      </rPr>
      <t>大型タイヤハンドリング作業</t>
    </r>
  </si>
  <si>
    <r>
      <t xml:space="preserve">Has the Large Tire Manual Handling Operation procedure been communicated to the relevant people?
</t>
    </r>
    <r>
      <rPr>
        <sz val="8"/>
        <rFont val="Meiryo UI"/>
        <family val="3"/>
        <charset val="128"/>
      </rPr>
      <t>大型タイヤハンドリング作業の標準は、関係者へコミュニケーション（周知）されているか？</t>
    </r>
  </si>
  <si>
    <r>
      <t xml:space="preserve">Production Supervisor
</t>
    </r>
    <r>
      <rPr>
        <sz val="8"/>
        <rFont val="Meiryo UI"/>
        <family val="3"/>
        <charset val="128"/>
      </rPr>
      <t>製造職長</t>
    </r>
    <rPh sb="22" eb="26">
      <t>セイゾウショクチョウ</t>
    </rPh>
    <phoneticPr fontId="5"/>
  </si>
  <si>
    <r>
      <t xml:space="preserve">Who received Large Tire Manual Handling Operations training?
</t>
    </r>
    <r>
      <rPr>
        <sz val="8"/>
        <rFont val="Meiryo UI"/>
        <family val="3"/>
        <charset val="128"/>
      </rPr>
      <t>誰が大型タイヤの手動ハンドリングに関する教育を受けているか？</t>
    </r>
  </si>
  <si>
    <r>
      <t xml:space="preserve">Review if training materials and attendance indicate a transfer of knowledge regarding Large Tire Manual Handling Operations to the people that require it. 
</t>
    </r>
    <r>
      <rPr>
        <sz val="8"/>
        <rFont val="Meiryo UI"/>
        <family val="3"/>
        <charset val="128"/>
      </rPr>
      <t>教育資料と受講記録を確認し、大型タイヤ手動ハンドリングを行う人々に教育が行われていることを確認する。</t>
    </r>
    <phoneticPr fontId="3"/>
  </si>
  <si>
    <r>
      <t xml:space="preserve">Training records show that all relevant people within the site have been given training on the Large Tire Manual Handling Operations procedure, and that there is confirmation of transfer of knowledge.
</t>
    </r>
    <r>
      <rPr>
        <sz val="8"/>
        <rFont val="Meiryo UI"/>
        <family val="3"/>
        <charset val="128"/>
      </rPr>
      <t>事業所内の全ての関係者が大型タイヤの手動ハンドリング作業手順に関する教育を受けたことを教育記録から確認できる。</t>
    </r>
    <phoneticPr fontId="5"/>
  </si>
  <si>
    <r>
      <t xml:space="preserve">Ergonomics hazards have been identified on site 
</t>
    </r>
    <r>
      <rPr>
        <sz val="8"/>
        <rFont val="Meiryo UI"/>
        <family val="3"/>
        <charset val="128"/>
      </rPr>
      <t>エルゴノミクス（腰痛等の疾病リスク）に関する危険源を含む作業が現場で特定されている。</t>
    </r>
    <rPh sb="75" eb="76">
      <t>フク</t>
    </rPh>
    <rPh sb="77" eb="79">
      <t>サギョウ</t>
    </rPh>
    <phoneticPr fontId="3"/>
  </si>
  <si>
    <r>
      <t xml:space="preserve">Ergonomics
</t>
    </r>
    <r>
      <rPr>
        <sz val="8"/>
        <rFont val="Meiryo UI"/>
        <family val="3"/>
        <charset val="128"/>
      </rPr>
      <t>エルゴノミクス</t>
    </r>
    <phoneticPr fontId="3"/>
  </si>
  <si>
    <r>
      <t xml:space="preserve">Have Ergonomics hazards been identified on site?
</t>
    </r>
    <r>
      <rPr>
        <sz val="8"/>
        <rFont val="Meiryo UI"/>
        <family val="3"/>
        <charset val="128"/>
      </rPr>
      <t>エルゴノミクス（腰痛等の疾病リスク）に関する危険源が現場で特定されているか？</t>
    </r>
  </si>
  <si>
    <r>
      <t xml:space="preserve">Is there a record of Ergonomics hazards identified on site?
</t>
    </r>
    <r>
      <rPr>
        <sz val="8"/>
        <rFont val="Meiryo UI"/>
        <family val="3"/>
        <charset val="128"/>
      </rPr>
      <t>エルゴノミクス（腰痛等の疾病リスク）に関する危険源が現場で特定された記録はあるか？</t>
    </r>
  </si>
  <si>
    <r>
      <t xml:space="preserve">Review evidence of Ergonomic hazards identification on site
</t>
    </r>
    <r>
      <rPr>
        <sz val="8"/>
        <rFont val="Meiryo UI"/>
        <family val="3"/>
        <charset val="128"/>
      </rPr>
      <t>現場で特定されたエルゴノミクス（腰痛等の疾病リスク）に関する危険源の記録を確認する</t>
    </r>
  </si>
  <si>
    <r>
      <t xml:space="preserve">Ergonomic hazards are identified on site.
</t>
    </r>
    <r>
      <rPr>
        <sz val="8"/>
        <rFont val="Meiryo UI"/>
        <family val="3"/>
        <charset val="128"/>
      </rPr>
      <t>エルゴノミクス（腰痛等の疾病リスク）に基づく危険源は、現場で特定されている。</t>
    </r>
  </si>
  <si>
    <r>
      <t>Is there a list of all approved chemicals for the site, along with a corresponding Material Use Form (MUF) and Safety Data Sheet (SDS), and these records are kept according to local regulation.</t>
    </r>
    <r>
      <rPr>
        <sz val="8"/>
        <rFont val="Meiryo UI"/>
        <family val="3"/>
        <charset val="128"/>
      </rPr>
      <t>　</t>
    </r>
    <r>
      <rPr>
        <sz val="8"/>
        <rFont val="BridgestoneType"/>
        <family val="2"/>
      </rPr>
      <t xml:space="preserve">Required employees are aware of Chemical hazards. 
</t>
    </r>
    <r>
      <rPr>
        <sz val="8"/>
        <rFont val="Meiryo UI"/>
        <family val="3"/>
        <charset val="128"/>
      </rPr>
      <t>事業所で承認された全ての化学物質は、リスト化され、対応する原材料取扱基準表および</t>
    </r>
    <r>
      <rPr>
        <sz val="8"/>
        <rFont val="BridgestoneType"/>
        <family val="2"/>
      </rPr>
      <t>SDS</t>
    </r>
    <r>
      <rPr>
        <sz val="8"/>
        <rFont val="Meiryo UI"/>
        <family val="3"/>
        <charset val="128"/>
      </rPr>
      <t>があり、これらの記録は法規にしたがって保持されている。
関連する従業員は、化学物質の危険性を認識している。</t>
    </r>
    <rPh sb="249" eb="251">
      <t>ショウニン</t>
    </rPh>
    <phoneticPr fontId="5"/>
  </si>
  <si>
    <r>
      <t xml:space="preserve">Chemical Management
</t>
    </r>
    <r>
      <rPr>
        <sz val="8"/>
        <rFont val="Meiryo UI"/>
        <family val="3"/>
        <charset val="128"/>
      </rPr>
      <t>化学物質管理</t>
    </r>
    <phoneticPr fontId="3"/>
  </si>
  <si>
    <r>
      <t xml:space="preserve">Are all chemicals used on site (production and non-production chemicals) listed in a list of approved chemicals, and each has a corresponding Material Use Form (MUF) and current and compliant Safety Data Sheet (SDS)?
</t>
    </r>
    <r>
      <rPr>
        <sz val="8"/>
        <rFont val="Meiryo UI"/>
        <family val="3"/>
        <charset val="128"/>
      </rPr>
      <t>事業所で使用される全ての化学物質はリスト化され、対応する原材料取扱基準表および</t>
    </r>
    <r>
      <rPr>
        <sz val="8"/>
        <rFont val="BridgestoneType"/>
        <family val="2"/>
      </rPr>
      <t>SDS</t>
    </r>
    <r>
      <rPr>
        <sz val="8"/>
        <rFont val="Meiryo UI"/>
        <family val="3"/>
        <charset val="128"/>
      </rPr>
      <t>はあるか？</t>
    </r>
  </si>
  <si>
    <r>
      <t xml:space="preserve">Is there a record of all chemicals used on site (production and non-production chemicals)? Is there a Material Use Form (MUF) and Safety Data Sheet (SDS) for each of the Chemicals listed?
</t>
    </r>
    <r>
      <rPr>
        <sz val="8"/>
        <rFont val="Meiryo UI"/>
        <family val="3"/>
        <charset val="128"/>
      </rPr>
      <t>事業所で使用される全ての化学物質の記録はあるか＞記載されている各化学物質の原材料取扱基準表及び</t>
    </r>
    <r>
      <rPr>
        <sz val="8"/>
        <rFont val="BridgestoneType"/>
        <family val="2"/>
      </rPr>
      <t>SDS</t>
    </r>
    <r>
      <rPr>
        <sz val="8"/>
        <rFont val="Meiryo UI"/>
        <family val="3"/>
        <charset val="128"/>
      </rPr>
      <t>はあるか？</t>
    </r>
  </si>
  <si>
    <r>
      <t xml:space="preserve">Review evidence that there is a list of approved chemicals, and all relevant documents (MUF, SDS) are available for each material
</t>
    </r>
    <r>
      <rPr>
        <sz val="8"/>
        <rFont val="Meiryo UI"/>
        <family val="3"/>
        <charset val="128"/>
      </rPr>
      <t>承認された化学物質のリストがあり、関連する全ての文書（原材料取扱基準表、</t>
    </r>
    <r>
      <rPr>
        <sz val="8"/>
        <rFont val="BridgestoneType"/>
        <family val="2"/>
      </rPr>
      <t>SDS</t>
    </r>
    <r>
      <rPr>
        <sz val="8"/>
        <rFont val="Meiryo UI"/>
        <family val="3"/>
        <charset val="128"/>
      </rPr>
      <t>）が各材料に対して存在することを確認する。</t>
    </r>
  </si>
  <si>
    <r>
      <t xml:space="preserve">All chemical materials used on site are listed in the active chemical listing, and relevant documentation (MUF, SDS) is available for each material.
</t>
    </r>
    <r>
      <rPr>
        <sz val="8"/>
        <rFont val="Meiryo UI"/>
        <family val="3"/>
        <charset val="128"/>
      </rPr>
      <t>事業所で使用される全ての化学物質は、承認された化学物質としてリスト化されており、関連する文書（原材料取扱基準表、安全データシート）が管理されている。</t>
    </r>
  </si>
  <si>
    <t>OFI:
Some SDS is missed reagrding communication issue. Also found wrong SDS sharing from Safety team to Production team  ex. WM22 at Mixing section.</t>
  </si>
  <si>
    <r>
      <t xml:space="preserve">Chemical Management
</t>
    </r>
    <r>
      <rPr>
        <sz val="8"/>
        <rFont val="Meiryo UI"/>
        <family val="3"/>
        <charset val="128"/>
      </rPr>
      <t>化学物質管理</t>
    </r>
  </si>
  <si>
    <r>
      <t xml:space="preserve">Are lists of approved chemicals, Material Use Forms and Safety Data Sheets kept according to local regulation?
</t>
    </r>
    <r>
      <rPr>
        <sz val="8"/>
        <rFont val="Meiryo UI"/>
        <family val="3"/>
        <charset val="128"/>
      </rPr>
      <t>認可された化学物質のリスト、原材料取扱基準表、</t>
    </r>
    <r>
      <rPr>
        <sz val="8"/>
        <rFont val="BridgestoneType"/>
        <family val="2"/>
      </rPr>
      <t>SDS</t>
    </r>
    <r>
      <rPr>
        <sz val="8"/>
        <rFont val="Meiryo UI"/>
        <family val="3"/>
        <charset val="128"/>
      </rPr>
      <t>の記録は、法規にしたがって保管されているか？</t>
    </r>
  </si>
  <si>
    <r>
      <t xml:space="preserve">Request proof of local regulation compliance.
</t>
    </r>
    <r>
      <rPr>
        <sz val="8"/>
        <rFont val="Meiryo UI"/>
        <family val="3"/>
        <charset val="128"/>
      </rPr>
      <t>法規への準拠の証明を確認する</t>
    </r>
  </si>
  <si>
    <r>
      <t xml:space="preserve">Check that Chemical Material documents (MUF, SDS) are stored within the required local regulation timeframe
</t>
    </r>
    <r>
      <rPr>
        <sz val="8"/>
        <rFont val="Meiryo UI"/>
        <family val="3"/>
        <charset val="128"/>
      </rPr>
      <t>化学物質に関する書類（原材料取扱基準表、</t>
    </r>
    <r>
      <rPr>
        <sz val="8"/>
        <rFont val="BridgestoneType"/>
        <family val="2"/>
      </rPr>
      <t>SDS</t>
    </r>
    <r>
      <rPr>
        <sz val="8"/>
        <rFont val="Meiryo UI"/>
        <family val="3"/>
        <charset val="128"/>
      </rPr>
      <t>）を確認し、法規で規定された期間、保管されていることを確認する。</t>
    </r>
  </si>
  <si>
    <r>
      <t xml:space="preserve">Chemical Material documents are stored within the required timeframe according to local regulations
</t>
    </r>
    <r>
      <rPr>
        <sz val="8"/>
        <rFont val="Meiryo UI"/>
        <family val="3"/>
        <charset val="128"/>
      </rPr>
      <t>化学物質に関連する文書は、法規に従って、必要な期間保存されている。</t>
    </r>
    <phoneticPr fontId="3"/>
  </si>
  <si>
    <r>
      <t xml:space="preserve">Have employees been made aware of the Chemical hazards of their jobs?
</t>
    </r>
    <r>
      <rPr>
        <sz val="8"/>
        <rFont val="Meiryo UI"/>
        <family val="3"/>
        <charset val="128"/>
      </rPr>
      <t>従業員は自身の業務で扱う化学物質の危険性を把握しており、どんな時に危険にさらされるか教育を受けているか？</t>
    </r>
    <phoneticPr fontId="3"/>
  </si>
  <si>
    <r>
      <t xml:space="preserve">Are you aware of the Chemical hazards of your job?
</t>
    </r>
    <r>
      <rPr>
        <sz val="8"/>
        <rFont val="Meiryo UI"/>
        <family val="3"/>
        <charset val="128"/>
      </rPr>
      <t>あなたは業務で取り扱う化学物資の危険性を知っているか？</t>
    </r>
    <phoneticPr fontId="5"/>
  </si>
  <si>
    <r>
      <t xml:space="preserve">Respondent/teammates are aware of the Chemical hazards in the area of their jobs
</t>
    </r>
    <r>
      <rPr>
        <sz val="8"/>
        <rFont val="Meiryo UI"/>
        <family val="3"/>
        <charset val="128"/>
      </rPr>
      <t>回答者は、自身の業務における化学物質の危険性を認識している。</t>
    </r>
    <phoneticPr fontId="3"/>
  </si>
  <si>
    <r>
      <t xml:space="preserve">General safety management for maintenance requirements have been communicated and both maintenance managers and staffs are aware of General safety management for maintenance.
</t>
    </r>
    <r>
      <rPr>
        <sz val="8"/>
        <rFont val="Meiryo UI"/>
        <family val="3"/>
        <charset val="128"/>
      </rPr>
      <t>設備課長と保全員は、両者とも保全業務における要求事項を認識している。</t>
    </r>
    <rPh sb="180" eb="183">
      <t>ホゼンイン</t>
    </rPh>
    <rPh sb="185" eb="187">
      <t>リョウシャ</t>
    </rPh>
    <rPh sb="189" eb="191">
      <t>ホゼン</t>
    </rPh>
    <rPh sb="191" eb="193">
      <t>ギョウム</t>
    </rPh>
    <rPh sb="197" eb="201">
      <t>ヨウキュウジコウ</t>
    </rPh>
    <rPh sb="202" eb="204">
      <t>ニンシキ</t>
    </rPh>
    <phoneticPr fontId="3"/>
  </si>
  <si>
    <r>
      <t xml:space="preserve">General safety management for maintenance
</t>
    </r>
    <r>
      <rPr>
        <sz val="8"/>
        <rFont val="Meiryo UI"/>
        <family val="3"/>
        <charset val="128"/>
      </rPr>
      <t>一般保全安全管理</t>
    </r>
    <rPh sb="42" eb="50">
      <t>イッパンホゼンアンゼンカンリ</t>
    </rPh>
    <phoneticPr fontId="3"/>
  </si>
  <si>
    <r>
      <t>Is SBU/site local maintenance safety management procedure trained to maintenance staff?
SBU</t>
    </r>
    <r>
      <rPr>
        <sz val="8"/>
        <rFont val="Meiryo UI"/>
        <family val="3"/>
        <charset val="128"/>
      </rPr>
      <t>または工場保全安全管理要領</t>
    </r>
    <r>
      <rPr>
        <sz val="8"/>
        <rFont val="BridgestoneType"/>
        <family val="2"/>
      </rPr>
      <t>/</t>
    </r>
    <r>
      <rPr>
        <sz val="8"/>
        <rFont val="Meiryo UI"/>
        <family val="3"/>
        <charset val="128"/>
      </rPr>
      <t>手順は、保全員に教育していますか。</t>
    </r>
    <rPh sb="94" eb="96">
      <t>コウジョウ</t>
    </rPh>
    <rPh sb="96" eb="104">
      <t>ホゼンアンゼンカンリヨウリョウ</t>
    </rPh>
    <rPh sb="105" eb="107">
      <t>テジュン</t>
    </rPh>
    <rPh sb="109" eb="112">
      <t>ホゼンイン</t>
    </rPh>
    <rPh sb="113" eb="115">
      <t>キョウイク</t>
    </rPh>
    <phoneticPr fontId="3"/>
  </si>
  <si>
    <r>
      <t xml:space="preserve">Maintenance Supervisor
</t>
    </r>
    <r>
      <rPr>
        <sz val="8"/>
        <rFont val="Meiryo UI"/>
        <family val="3"/>
        <charset val="128"/>
      </rPr>
      <t>保全職長</t>
    </r>
    <rPh sb="23" eb="27">
      <t>ホゼンショクチョウ</t>
    </rPh>
    <phoneticPr fontId="3"/>
  </si>
  <si>
    <r>
      <rPr>
        <sz val="8"/>
        <rFont val="Meiryo UI"/>
        <family val="3"/>
        <charset val="128"/>
      </rPr>
      <t xml:space="preserve">保全安全の標準に関する教育や周知をいつ、どのような内容で行いましたか？
</t>
    </r>
    <r>
      <rPr>
        <sz val="8"/>
        <rFont val="BridgestoneType"/>
        <family val="2"/>
      </rPr>
      <t>When and with what content did you provide education and awareness regarding maintenance safety standards?</t>
    </r>
    <rPh sb="1" eb="2">
      <t>ゼン</t>
    </rPh>
    <rPh sb="2" eb="4">
      <t>アンゼン</t>
    </rPh>
    <phoneticPr fontId="5"/>
  </si>
  <si>
    <r>
      <t xml:space="preserve">Training records and content that demonstrates all maintenance team members have received appropriate training.
</t>
    </r>
    <r>
      <rPr>
        <sz val="8"/>
        <rFont val="Meiryo UI"/>
        <family val="3"/>
        <charset val="128"/>
      </rPr>
      <t>全ての保全員が、保全安全に関する必要な教育を受けた記録を確認する。</t>
    </r>
    <phoneticPr fontId="3"/>
  </si>
  <si>
    <r>
      <t xml:space="preserve">There is the training record for maintenance technicians.
</t>
    </r>
    <r>
      <rPr>
        <sz val="8"/>
        <rFont val="Meiryo UI"/>
        <family val="3"/>
        <charset val="128"/>
      </rPr>
      <t>保全員に対する教育記録がある。</t>
    </r>
    <rPh sb="58" eb="61">
      <t>ホゼンイン</t>
    </rPh>
    <rPh sb="62" eb="63">
      <t>タイ</t>
    </rPh>
    <rPh sb="65" eb="67">
      <t>キョウイク</t>
    </rPh>
    <rPh sb="67" eb="69">
      <t>キロク</t>
    </rPh>
    <phoneticPr fontId="5"/>
  </si>
  <si>
    <r>
      <t xml:space="preserve">Teammates understand the fire risks.
</t>
    </r>
    <r>
      <rPr>
        <sz val="8"/>
        <rFont val="Meiryo UI"/>
        <family val="3"/>
        <charset val="128"/>
      </rPr>
      <t>技能員は、火災に関するリスクを理解している。</t>
    </r>
    <rPh sb="37" eb="40">
      <t>ギノウイン</t>
    </rPh>
    <rPh sb="42" eb="44">
      <t>カサイ</t>
    </rPh>
    <rPh sb="45" eb="46">
      <t>カン</t>
    </rPh>
    <rPh sb="52" eb="54">
      <t>リカイ</t>
    </rPh>
    <phoneticPr fontId="5"/>
  </si>
  <si>
    <r>
      <t xml:space="preserve">Fire Risk Assessment
</t>
    </r>
    <r>
      <rPr>
        <sz val="8"/>
        <rFont val="Meiryo UI"/>
        <family val="3"/>
        <charset val="128"/>
      </rPr>
      <t>火災</t>
    </r>
    <r>
      <rPr>
        <sz val="8"/>
        <rFont val="BridgestoneType"/>
        <family val="2"/>
      </rPr>
      <t>RA</t>
    </r>
    <rPh sb="21" eb="23">
      <t>カサイ</t>
    </rPh>
    <phoneticPr fontId="5"/>
  </si>
  <si>
    <r>
      <t xml:space="preserve">Are you aware of fire risks in your job position/services?
</t>
    </r>
    <r>
      <rPr>
        <sz val="8"/>
        <rFont val="Meiryo UI"/>
        <family val="3"/>
        <charset val="128"/>
      </rPr>
      <t>自工程の火災リスクを認識しているか？</t>
    </r>
    <phoneticPr fontId="5"/>
  </si>
  <si>
    <r>
      <t xml:space="preserve">Teammate
</t>
    </r>
    <r>
      <rPr>
        <sz val="8"/>
        <rFont val="Meiryo UI"/>
        <family val="3"/>
        <charset val="128"/>
      </rPr>
      <t>技能員</t>
    </r>
    <rPh sb="9" eb="12">
      <t>ギノウイン</t>
    </rPh>
    <phoneticPr fontId="5"/>
  </si>
  <si>
    <r>
      <t xml:space="preserve">Do you remember the event situation of fire accident which occurred in your department? What are the most highest fire risks do you think in your job positions or in your services?
</t>
    </r>
    <r>
      <rPr>
        <sz val="8"/>
        <rFont val="Meiryo UI"/>
        <family val="3"/>
        <charset val="128"/>
      </rPr>
      <t>自工程で発生した火災発生状況や自工程の火災リスクを知っているか？</t>
    </r>
    <phoneticPr fontId="5"/>
  </si>
  <si>
    <r>
      <t xml:space="preserve">Interview to &gt;3 Teammates to verify.
</t>
    </r>
    <r>
      <rPr>
        <sz val="8"/>
        <rFont val="Meiryo UI"/>
        <family val="3"/>
        <charset val="128"/>
      </rPr>
      <t>少なくとも</t>
    </r>
    <r>
      <rPr>
        <sz val="8"/>
        <rFont val="BridgestoneType"/>
        <family val="2"/>
      </rPr>
      <t>3</t>
    </r>
    <r>
      <rPr>
        <sz val="8"/>
        <rFont val="Meiryo UI"/>
        <family val="3"/>
        <charset val="128"/>
      </rPr>
      <t>人以上の技能員と話して確認する</t>
    </r>
    <phoneticPr fontId="5"/>
  </si>
  <si>
    <r>
      <rPr>
        <sz val="8"/>
        <rFont val="Meiryo UI"/>
        <family val="3"/>
        <charset val="128"/>
      </rPr>
      <t>－</t>
    </r>
  </si>
  <si>
    <r>
      <t>All respondents can answer 2 more than fire risks.
2</t>
    </r>
    <r>
      <rPr>
        <sz val="8"/>
        <rFont val="Meiryo UI"/>
        <family val="3"/>
        <charset val="128"/>
      </rPr>
      <t>つ以上の火災リスクを全員が回答できる</t>
    </r>
  </si>
  <si>
    <r>
      <t xml:space="preserve">The flammable materials are listed and these list are frequently and properly maintained.
</t>
    </r>
    <r>
      <rPr>
        <sz val="8"/>
        <rFont val="Meiryo UI"/>
        <family val="3"/>
        <charset val="128"/>
      </rPr>
      <t>火災の原因となる危険物がリスト化され、それらのリストが適切な方法・頻度で更新されている。</t>
    </r>
    <rPh sb="117" eb="119">
      <t>テキセツ</t>
    </rPh>
    <rPh sb="120" eb="122">
      <t>ホウホウ</t>
    </rPh>
    <rPh sb="123" eb="125">
      <t>ヒンド</t>
    </rPh>
    <rPh sb="126" eb="128">
      <t>コウシン</t>
    </rPh>
    <phoneticPr fontId="5"/>
  </si>
  <si>
    <r>
      <t xml:space="preserve">Flammable Materials Management
</t>
    </r>
    <r>
      <rPr>
        <sz val="8"/>
        <rFont val="Meiryo UI"/>
        <family val="3"/>
        <charset val="128"/>
      </rPr>
      <t>危険物管理</t>
    </r>
    <rPh sb="31" eb="36">
      <t>キケンブツカンリ</t>
    </rPh>
    <phoneticPr fontId="5"/>
  </si>
  <si>
    <r>
      <t xml:space="preserve">Are you aware of laws and regulations regarding flammable materials?
</t>
    </r>
    <r>
      <rPr>
        <sz val="8"/>
        <rFont val="Meiryo UI"/>
        <family val="3"/>
        <charset val="128"/>
      </rPr>
      <t>危険物に関する法令を理解しているか？</t>
    </r>
    <phoneticPr fontId="5"/>
  </si>
  <si>
    <r>
      <t xml:space="preserve">Production Supervisor
</t>
    </r>
    <r>
      <rPr>
        <sz val="8"/>
        <rFont val="Meiryo UI"/>
        <family val="3"/>
        <charset val="128"/>
      </rPr>
      <t>製造職長</t>
    </r>
    <r>
      <rPr>
        <sz val="8"/>
        <rFont val="BridgestoneType"/>
        <family val="2"/>
      </rPr>
      <t>/</t>
    </r>
    <r>
      <rPr>
        <sz val="8"/>
        <rFont val="Meiryo UI"/>
        <family val="3"/>
        <charset val="128"/>
      </rPr>
      <t>主任</t>
    </r>
    <rPh sb="22" eb="26">
      <t>セイゾウショクチョウ</t>
    </rPh>
    <rPh sb="27" eb="29">
      <t>シュニン</t>
    </rPh>
    <phoneticPr fontId="5"/>
  </si>
  <si>
    <r>
      <rPr>
        <sz val="8"/>
        <color rgb="FFFF0000"/>
        <rFont val="Meiryo UI"/>
        <family val="3"/>
        <charset val="128"/>
      </rPr>
      <t>レ</t>
    </r>
    <phoneticPr fontId="3"/>
  </si>
  <si>
    <r>
      <t xml:space="preserve">What/Where/How the flammable materials stored in your own process?
</t>
    </r>
    <r>
      <rPr>
        <sz val="8"/>
        <rFont val="Meiryo UI"/>
        <family val="3"/>
        <charset val="128"/>
      </rPr>
      <t>自工程で扱う危険物はどこで、何を、どのようにして管理していますか？</t>
    </r>
    <phoneticPr fontId="5"/>
  </si>
  <si>
    <r>
      <t xml:space="preserve">Check the flammable material list/management method.
</t>
    </r>
    <r>
      <rPr>
        <sz val="8"/>
        <rFont val="Meiryo UI"/>
        <family val="3"/>
        <charset val="128"/>
      </rPr>
      <t>危険物のリストとその管理方法に関する文書を確認する。</t>
    </r>
    <phoneticPr fontId="5"/>
  </si>
  <si>
    <r>
      <t xml:space="preserve">The flammable material list is updated on the basis of defined frequency and methods.
</t>
    </r>
    <r>
      <rPr>
        <sz val="8"/>
        <rFont val="Meiryo UI"/>
        <family val="3"/>
        <charset val="128"/>
      </rPr>
      <t>火災の原因となる危険物を含めたリストが決められた頻度・方法によって更新されている</t>
    </r>
    <phoneticPr fontId="5"/>
  </si>
  <si>
    <r>
      <t xml:space="preserve">When conducting hot work, the required control measures are correctly recognized.
</t>
    </r>
    <r>
      <rPr>
        <sz val="8"/>
        <rFont val="Meiryo UI"/>
        <family val="3"/>
        <charset val="128"/>
      </rPr>
      <t>火気工事の際に必要となる処置を理解している。</t>
    </r>
    <rPh sb="82" eb="86">
      <t>カキコウジ</t>
    </rPh>
    <rPh sb="87" eb="88">
      <t>サイ</t>
    </rPh>
    <rPh sb="89" eb="91">
      <t>ヒツヨウ</t>
    </rPh>
    <rPh sb="94" eb="96">
      <t>ショチ</t>
    </rPh>
    <rPh sb="97" eb="99">
      <t>リカイ</t>
    </rPh>
    <phoneticPr fontId="5"/>
  </si>
  <si>
    <r>
      <t xml:space="preserve">Hot Work Management
</t>
    </r>
    <r>
      <rPr>
        <sz val="8"/>
        <rFont val="Meiryo UI"/>
        <family val="3"/>
        <charset val="128"/>
      </rPr>
      <t>火気使用</t>
    </r>
    <rPh sb="22" eb="24">
      <t>シヨウ</t>
    </rPh>
    <phoneticPr fontId="3"/>
  </si>
  <si>
    <r>
      <t xml:space="preserve">When conducting hot work, do you review a fire watcher assignment?
</t>
    </r>
    <r>
      <rPr>
        <sz val="8"/>
        <rFont val="Meiryo UI"/>
        <family val="3"/>
        <charset val="128"/>
      </rPr>
      <t>火気使用時に火気監視人の配置条件を把握しているか？</t>
    </r>
    <phoneticPr fontId="5"/>
  </si>
  <si>
    <r>
      <t xml:space="preserve">Maintenance Supervisor
</t>
    </r>
    <r>
      <rPr>
        <sz val="8"/>
        <rFont val="Meiryo UI"/>
        <family val="3"/>
        <charset val="128"/>
      </rPr>
      <t>保全職長</t>
    </r>
    <r>
      <rPr>
        <sz val="8"/>
        <rFont val="BridgestoneType"/>
        <family val="2"/>
      </rPr>
      <t>/</t>
    </r>
    <r>
      <rPr>
        <sz val="8"/>
        <rFont val="Meiryo UI"/>
        <family val="3"/>
        <charset val="128"/>
      </rPr>
      <t>主任</t>
    </r>
    <rPh sb="23" eb="27">
      <t>ホゼンショクチョウ</t>
    </rPh>
    <rPh sb="28" eb="30">
      <t>シュニン</t>
    </rPh>
    <phoneticPr fontId="5"/>
  </si>
  <si>
    <r>
      <t xml:space="preserve">Do you assign the fire watcher correctly when </t>
    </r>
    <r>
      <rPr>
        <strike/>
        <sz val="8"/>
        <rFont val="BridgestoneType"/>
        <family val="2"/>
      </rPr>
      <t>using fire</t>
    </r>
    <r>
      <rPr>
        <sz val="8"/>
        <rFont val="BridgestoneType"/>
        <family val="2"/>
      </rPr>
      <t xml:space="preserve"> performing hot work?
</t>
    </r>
    <r>
      <rPr>
        <sz val="8"/>
        <rFont val="Meiryo UI"/>
        <family val="3"/>
        <charset val="128"/>
      </rPr>
      <t>火気使用時に火気監視人を配置していますか？</t>
    </r>
    <phoneticPr fontId="5"/>
  </si>
  <si>
    <r>
      <t xml:space="preserve">If construction is underway with hot work, check on-site.
</t>
    </r>
    <r>
      <rPr>
        <sz val="8"/>
        <rFont val="Meiryo UI"/>
        <family val="3"/>
        <charset val="128"/>
      </rPr>
      <t>火気工事があれば、現場を確認する</t>
    </r>
    <phoneticPr fontId="5"/>
  </si>
  <si>
    <r>
      <t xml:space="preserve">Be able to answer the monitor assignment status.
</t>
    </r>
    <r>
      <rPr>
        <sz val="8"/>
        <rFont val="Meiryo UI"/>
        <family val="3"/>
        <charset val="128"/>
      </rPr>
      <t>監視人の配置状況を回答できる</t>
    </r>
    <phoneticPr fontId="5"/>
  </si>
  <si>
    <r>
      <t xml:space="preserve">The fire extinguishing equipment is properly managed and operated.
</t>
    </r>
    <r>
      <rPr>
        <sz val="8"/>
        <rFont val="Meiryo UI"/>
        <family val="3"/>
        <charset val="128"/>
      </rPr>
      <t>消火設備の管理と運用が適切に行われている。</t>
    </r>
    <rPh sb="67" eb="71">
      <t>ショウカセツビ</t>
    </rPh>
    <rPh sb="72" eb="74">
      <t>カンリ</t>
    </rPh>
    <rPh sb="75" eb="77">
      <t>ウンヨウ</t>
    </rPh>
    <rPh sb="78" eb="80">
      <t>テキセツ</t>
    </rPh>
    <rPh sb="81" eb="82">
      <t>オコナ</t>
    </rPh>
    <phoneticPr fontId="5"/>
  </si>
  <si>
    <r>
      <t xml:space="preserve">Fire Fighting
</t>
    </r>
    <r>
      <rPr>
        <sz val="8"/>
        <rFont val="Meiryo UI"/>
        <family val="3"/>
        <charset val="128"/>
      </rPr>
      <t>消火設備</t>
    </r>
    <rPh sb="14" eb="18">
      <t>ショウカセツビ</t>
    </rPh>
    <phoneticPr fontId="5"/>
  </si>
  <si>
    <r>
      <t xml:space="preserve">Do you perform the periodic inspection of the fire extinguishing equipment in accordance with laws and regulations?
</t>
    </r>
    <r>
      <rPr>
        <sz val="8"/>
        <rFont val="Meiryo UI"/>
        <family val="3"/>
        <charset val="128"/>
      </rPr>
      <t>消火設備の定期点検を国・地域の要求事項に従い実施しているか？</t>
    </r>
    <phoneticPr fontId="5"/>
  </si>
  <si>
    <r>
      <t xml:space="preserve">D.P. Manager
</t>
    </r>
    <r>
      <rPr>
        <sz val="8"/>
        <rFont val="Meiryo UI"/>
        <family val="3"/>
        <charset val="128"/>
      </rPr>
      <t>防災担当課長</t>
    </r>
    <rPh sb="13" eb="19">
      <t>ボウサイタントウカチョウ</t>
    </rPh>
    <phoneticPr fontId="5"/>
  </si>
  <si>
    <r>
      <t xml:space="preserve">Have the fire equipment been periodically inspected?
</t>
    </r>
    <r>
      <rPr>
        <sz val="8"/>
        <rFont val="Meiryo UI"/>
        <family val="3"/>
        <charset val="128"/>
      </rPr>
      <t>消防設備（火災報知器、消火器、消火栓）の点検を行っていますか？</t>
    </r>
  </si>
  <si>
    <r>
      <t xml:space="preserve">Confirm inspection records.
</t>
    </r>
    <r>
      <rPr>
        <sz val="8"/>
        <rFont val="Meiryo UI"/>
        <family val="3"/>
        <charset val="128"/>
      </rPr>
      <t>点検結果を確認する。</t>
    </r>
    <phoneticPr fontId="5"/>
  </si>
  <si>
    <r>
      <t xml:space="preserve">They can answer the status of the fire extinguishing equipment (inspection results).
</t>
    </r>
    <r>
      <rPr>
        <sz val="8"/>
        <rFont val="Meiryo UI"/>
        <family val="3"/>
        <charset val="128"/>
      </rPr>
      <t>適切に点検が行われていることが確認できる</t>
    </r>
    <phoneticPr fontId="5"/>
  </si>
  <si>
    <t>OFI:
Inspection and result provided. 
However at Genba found 2 of fire extinguishers in RM warehouse (P1 area) was not inspected. 
The latest inspection is Nov,24</t>
  </si>
  <si>
    <r>
      <t xml:space="preserve">Mixing MUST 11 is deployed and educated in sites.
</t>
    </r>
    <r>
      <rPr>
        <sz val="8"/>
        <rFont val="Meiryo UI"/>
        <family val="3"/>
        <charset val="128"/>
      </rPr>
      <t>精練</t>
    </r>
    <r>
      <rPr>
        <sz val="8"/>
        <rFont val="BridgestoneType"/>
        <family val="2"/>
      </rPr>
      <t>MUST11</t>
    </r>
    <r>
      <rPr>
        <sz val="8"/>
        <rFont val="Meiryo UI"/>
        <family val="3"/>
        <charset val="128"/>
      </rPr>
      <t>の内容が工場内で展開され、適切な教育が実施されている。</t>
    </r>
    <rPh sb="50" eb="52">
      <t>セイレン</t>
    </rPh>
    <rPh sb="59" eb="61">
      <t>ナイヨウ</t>
    </rPh>
    <rPh sb="62" eb="65">
      <t>コウジョウナイ</t>
    </rPh>
    <rPh sb="66" eb="68">
      <t>テンカイ</t>
    </rPh>
    <rPh sb="71" eb="73">
      <t>テキセツ</t>
    </rPh>
    <rPh sb="74" eb="76">
      <t>キョウイク</t>
    </rPh>
    <rPh sb="77" eb="79">
      <t>ジッシ</t>
    </rPh>
    <phoneticPr fontId="5"/>
  </si>
  <si>
    <r>
      <t xml:space="preserve">Mixing MUST-11
</t>
    </r>
    <r>
      <rPr>
        <sz val="8"/>
        <rFont val="Meiryo UI"/>
        <family val="3"/>
        <charset val="128"/>
      </rPr>
      <t>精練</t>
    </r>
    <r>
      <rPr>
        <sz val="8"/>
        <rFont val="BridgestoneType"/>
        <family val="2"/>
      </rPr>
      <t>MUST11</t>
    </r>
    <rPh sb="15" eb="17">
      <t>セイレン</t>
    </rPh>
    <phoneticPr fontId="5"/>
  </si>
  <si>
    <r>
      <t>Is Mixing MUST11 deployed to mixing department and maintenance department? 
MUST11</t>
    </r>
    <r>
      <rPr>
        <sz val="8"/>
        <rFont val="Meiryo UI"/>
        <family val="3"/>
        <charset val="128"/>
      </rPr>
      <t>が工場内で展開されているか？</t>
    </r>
    <phoneticPr fontId="5"/>
  </si>
  <si>
    <r>
      <t xml:space="preserve">Teammate (Mixing), Maintenance Staff
</t>
    </r>
    <r>
      <rPr>
        <sz val="8"/>
        <rFont val="Meiryo UI"/>
        <family val="3"/>
        <charset val="128"/>
      </rPr>
      <t>技能員（精練）、保全員</t>
    </r>
    <rPh sb="37" eb="40">
      <t>ギノウイン</t>
    </rPh>
    <rPh sb="41" eb="43">
      <t>セイレン</t>
    </rPh>
    <rPh sb="45" eb="48">
      <t>ホゼンイン</t>
    </rPh>
    <phoneticPr fontId="5"/>
  </si>
  <si>
    <r>
      <t>What tasks and inspection items related to MUST 11 have you been educated?
MUST11</t>
    </r>
    <r>
      <rPr>
        <sz val="8"/>
        <rFont val="Meiryo UI"/>
        <family val="3"/>
        <charset val="128"/>
      </rPr>
      <t>に関連した教育ではどのような作業、点検項目があることを教育されましたか？</t>
    </r>
    <phoneticPr fontId="5"/>
  </si>
  <si>
    <r>
      <t xml:space="preserve">Talk  to &gt;3 Teammates to verify.
</t>
    </r>
    <r>
      <rPr>
        <sz val="8"/>
        <rFont val="Meiryo UI"/>
        <family val="3"/>
        <charset val="128"/>
      </rPr>
      <t>少なくとも</t>
    </r>
    <r>
      <rPr>
        <sz val="8"/>
        <rFont val="BridgestoneType"/>
        <family val="2"/>
      </rPr>
      <t>3</t>
    </r>
    <r>
      <rPr>
        <sz val="8"/>
        <rFont val="Meiryo UI"/>
        <family val="3"/>
        <charset val="128"/>
      </rPr>
      <t>人上の技能員と話して確認する</t>
    </r>
    <phoneticPr fontId="5"/>
  </si>
  <si>
    <r>
      <t xml:space="preserve">Confirm  training records.
</t>
    </r>
    <r>
      <rPr>
        <sz val="8"/>
        <rFont val="Meiryo UI"/>
        <family val="3"/>
        <charset val="128"/>
      </rPr>
      <t>教育記録を確認する。</t>
    </r>
    <phoneticPr fontId="5"/>
  </si>
  <si>
    <r>
      <t xml:space="preserve">Everyone can explain the check/maintenance works associated with MUST11.
</t>
    </r>
    <r>
      <rPr>
        <sz val="8"/>
        <rFont val="Meiryo UI"/>
        <family val="3"/>
        <charset val="128"/>
      </rPr>
      <t>全員が</t>
    </r>
    <r>
      <rPr>
        <sz val="8"/>
        <rFont val="BridgestoneType"/>
        <family val="2"/>
      </rPr>
      <t>MUST11</t>
    </r>
    <r>
      <rPr>
        <sz val="8"/>
        <rFont val="Meiryo UI"/>
        <family val="3"/>
        <charset val="128"/>
      </rPr>
      <t>に関連する確認・点検作業について説明できる</t>
    </r>
    <phoneticPr fontId="5"/>
  </si>
  <si>
    <r>
      <t xml:space="preserve">The evacuation drill are conducted for all employees working in the site.
</t>
    </r>
    <r>
      <rPr>
        <sz val="8"/>
        <rFont val="Meiryo UI"/>
        <family val="3"/>
        <charset val="128"/>
      </rPr>
      <t>事業所の全従業員を対象とした避難訓練を実施している。</t>
    </r>
    <rPh sb="88" eb="92">
      <t>ヒナンクンレン</t>
    </rPh>
    <rPh sb="93" eb="95">
      <t>ジッシ</t>
    </rPh>
    <phoneticPr fontId="5"/>
  </si>
  <si>
    <r>
      <t xml:space="preserve">Disaster Prevention General
</t>
    </r>
    <r>
      <rPr>
        <sz val="8"/>
        <rFont val="Meiryo UI"/>
        <family val="3"/>
        <charset val="128"/>
      </rPr>
      <t>一般事項</t>
    </r>
    <rPh sb="28" eb="32">
      <t>イッパンジコウ</t>
    </rPh>
    <phoneticPr fontId="5"/>
  </si>
  <si>
    <r>
      <t xml:space="preserve">Have employees experienced evacuation routes and procedures during evacuation drills?
</t>
    </r>
    <r>
      <rPr>
        <sz val="8"/>
        <rFont val="Meiryo UI"/>
        <family val="3"/>
        <charset val="128"/>
      </rPr>
      <t>従業員へ避難訓練で避難ルートおよび手順を経験しているか？</t>
    </r>
    <phoneticPr fontId="5"/>
  </si>
  <si>
    <r>
      <t xml:space="preserve">Are you involved in evacuation drills once a year for the entire business site?
</t>
    </r>
    <r>
      <rPr>
        <sz val="8"/>
        <rFont val="Meiryo UI"/>
        <family val="3"/>
        <charset val="128"/>
      </rPr>
      <t>年に１回、事業所全体で避難訓練を実施しているか？</t>
    </r>
    <phoneticPr fontId="5"/>
  </si>
  <si>
    <r>
      <t xml:space="preserve">Confirm evacuation drill record.
</t>
    </r>
    <r>
      <rPr>
        <sz val="8"/>
        <rFont val="Meiryo UI"/>
        <family val="3"/>
        <charset val="128"/>
      </rPr>
      <t>避難訓練記録を確認する。</t>
    </r>
    <phoneticPr fontId="5"/>
  </si>
  <si>
    <r>
      <t xml:space="preserve">The evacuation drill are conducted for all persons on site.
</t>
    </r>
    <r>
      <rPr>
        <sz val="8"/>
        <rFont val="Meiryo UI"/>
        <family val="3"/>
        <charset val="128"/>
      </rPr>
      <t>事業所内の全員を対象とした避難訓練を実施している</t>
    </r>
    <phoneticPr fontId="5"/>
  </si>
  <si>
    <r>
      <t xml:space="preserve">Electric systems (wiring/equipment) that have to be checked are listed and updated properly.
</t>
    </r>
    <r>
      <rPr>
        <sz val="8"/>
        <rFont val="Meiryo UI"/>
        <family val="3"/>
        <charset val="128"/>
      </rPr>
      <t>電気配線</t>
    </r>
    <r>
      <rPr>
        <sz val="8"/>
        <rFont val="BridgestoneType"/>
        <family val="2"/>
      </rPr>
      <t>/</t>
    </r>
    <r>
      <rPr>
        <sz val="8"/>
        <rFont val="Meiryo UI"/>
        <family val="3"/>
        <charset val="128"/>
      </rPr>
      <t>機器の確認箇所がリスト化され、適切な頻度で更新されている。</t>
    </r>
    <rPh sb="93" eb="97">
      <t>デンキハイセン</t>
    </rPh>
    <rPh sb="98" eb="100">
      <t>キキ</t>
    </rPh>
    <rPh sb="101" eb="105">
      <t>カクニンカショ</t>
    </rPh>
    <rPh sb="109" eb="110">
      <t>カ</t>
    </rPh>
    <rPh sb="113" eb="115">
      <t>テキセツ</t>
    </rPh>
    <rPh sb="116" eb="118">
      <t>ヒンド</t>
    </rPh>
    <rPh sb="119" eb="121">
      <t>コウシン</t>
    </rPh>
    <phoneticPr fontId="5"/>
  </si>
  <si>
    <r>
      <t xml:space="preserve">Electric system
</t>
    </r>
    <r>
      <rPr>
        <sz val="8"/>
        <rFont val="Meiryo UI"/>
        <family val="3"/>
        <charset val="128"/>
      </rPr>
      <t>電気配線</t>
    </r>
    <rPh sb="16" eb="20">
      <t>デンキハイセン</t>
    </rPh>
    <phoneticPr fontId="5"/>
  </si>
  <si>
    <r>
      <t xml:space="preserve">Do you standardize the inspection points and maintenance plan for electrical wiring?
</t>
    </r>
    <r>
      <rPr>
        <sz val="8"/>
        <rFont val="Meiryo UI"/>
        <family val="3"/>
        <charset val="128"/>
      </rPr>
      <t>電気配線の管理箇所や点検計画はあるか？</t>
    </r>
    <phoneticPr fontId="5"/>
  </si>
  <si>
    <r>
      <t xml:space="preserve">D.P. Manager, Maintenance Manager
</t>
    </r>
    <r>
      <rPr>
        <sz val="8"/>
        <rFont val="Meiryo UI"/>
        <family val="3"/>
        <charset val="128"/>
      </rPr>
      <t>防災担当課長、保全課長</t>
    </r>
    <rPh sb="41" eb="43">
      <t>ホゼン</t>
    </rPh>
    <phoneticPr fontId="5"/>
  </si>
  <si>
    <r>
      <t xml:space="preserve">Do you standardize what and how electrical wirings* are inspected based on global standards? (*cables, switch board, individual area's wiring etc.)
</t>
    </r>
    <r>
      <rPr>
        <sz val="8"/>
        <rFont val="Meiryo UI"/>
        <family val="3"/>
        <charset val="128"/>
      </rPr>
      <t>事業所内の電気配線（電線、配電盤、および見えない配線等）について、</t>
    </r>
    <r>
      <rPr>
        <sz val="8"/>
        <rFont val="BridgestoneType"/>
        <family val="2"/>
      </rPr>
      <t>GS</t>
    </r>
    <r>
      <rPr>
        <sz val="8"/>
        <rFont val="Meiryo UI"/>
        <family val="3"/>
        <charset val="128"/>
      </rPr>
      <t>で確認すべきポイントを基にそれらのリスト・年間点検計画を作成していますか？</t>
    </r>
  </si>
  <si>
    <r>
      <t xml:space="preserve">Confirm the working standard that established electric system's maintenance methods/points.
</t>
    </r>
    <r>
      <rPr>
        <sz val="8"/>
        <rFont val="Meiryo UI"/>
        <family val="3"/>
        <charset val="128"/>
      </rPr>
      <t>電気配線の点検方法・点検場所に関する作業標準を確認する。</t>
    </r>
    <phoneticPr fontId="5"/>
  </si>
  <si>
    <r>
      <t xml:space="preserve">They can show documented rules on how to manage and inspect electrical system.
</t>
    </r>
    <r>
      <rPr>
        <sz val="8"/>
        <rFont val="Meiryo UI"/>
        <family val="3"/>
        <charset val="128"/>
      </rPr>
      <t>電気配線の管理や点検方法に関する文書化されたルールを示すことが出来る</t>
    </r>
    <phoneticPr fontId="5"/>
  </si>
  <si>
    <t>Reactive</t>
    <phoneticPr fontId="3"/>
  </si>
  <si>
    <r>
      <t xml:space="preserve">Updating training material or providing additional training is reviewed when accidents occur. 
</t>
    </r>
    <r>
      <rPr>
        <sz val="8"/>
        <rFont val="Meiryo UI"/>
        <family val="3"/>
        <charset val="128"/>
      </rPr>
      <t>災害発生時、教育見直しの必要性、または追加教育の実施について、検討されている。</t>
    </r>
    <rPh sb="95" eb="97">
      <t>サイガイ</t>
    </rPh>
    <rPh sb="97" eb="99">
      <t>ハッセイ</t>
    </rPh>
    <rPh sb="99" eb="100">
      <t>ジ</t>
    </rPh>
    <rPh sb="101" eb="103">
      <t>キョウイク</t>
    </rPh>
    <rPh sb="103" eb="105">
      <t>ミナオ</t>
    </rPh>
    <rPh sb="107" eb="110">
      <t>ヒツヨウセイ</t>
    </rPh>
    <rPh sb="114" eb="116">
      <t>ツイカ</t>
    </rPh>
    <rPh sb="116" eb="118">
      <t>キョウイク</t>
    </rPh>
    <rPh sb="119" eb="121">
      <t>ジッシ</t>
    </rPh>
    <rPh sb="126" eb="128">
      <t>ケントウ</t>
    </rPh>
    <phoneticPr fontId="3"/>
  </si>
  <si>
    <r>
      <t xml:space="preserve">Change &amp; Emergency planning
</t>
    </r>
    <r>
      <rPr>
        <sz val="8"/>
        <rFont val="Meiryo UI"/>
        <family val="3"/>
        <charset val="128"/>
      </rPr>
      <t>変更管理</t>
    </r>
    <r>
      <rPr>
        <sz val="8"/>
        <rFont val="BridgestoneType"/>
        <family val="2"/>
      </rPr>
      <t xml:space="preserve"> &amp; </t>
    </r>
    <r>
      <rPr>
        <sz val="8"/>
        <rFont val="Meiryo UI"/>
        <family val="3"/>
        <charset val="128"/>
      </rPr>
      <t>緊急事態準備</t>
    </r>
  </si>
  <si>
    <r>
      <t xml:space="preserve">Are trainings needs and content reviewed and edited after an accident occurs?
</t>
    </r>
    <r>
      <rPr>
        <sz val="8"/>
        <rFont val="Meiryo UI"/>
        <family val="3"/>
        <charset val="128"/>
      </rPr>
      <t>災害発生後、教育の必要性や内容について、見直し・改訂が実施されているか？</t>
    </r>
    <rPh sb="78" eb="80">
      <t>サイガイ</t>
    </rPh>
    <rPh sb="80" eb="82">
      <t>ハッセイ</t>
    </rPh>
    <rPh sb="82" eb="83">
      <t>ゴ</t>
    </rPh>
    <rPh sb="84" eb="86">
      <t>キョウイク</t>
    </rPh>
    <rPh sb="87" eb="90">
      <t>ヒツヨウセイ</t>
    </rPh>
    <rPh sb="91" eb="93">
      <t>ナイヨウ</t>
    </rPh>
    <rPh sb="98" eb="100">
      <t>ミナオ</t>
    </rPh>
    <rPh sb="102" eb="104">
      <t>カイテイ</t>
    </rPh>
    <rPh sb="105" eb="107">
      <t>ジッシ</t>
    </rPh>
    <phoneticPr fontId="3"/>
  </si>
  <si>
    <r>
      <t xml:space="preserve">When was the last review on the safety training needs? When was the last update on training material? Did it include any feedback based on latest incidents?
</t>
    </r>
    <r>
      <rPr>
        <sz val="8"/>
        <rFont val="Meiryo UI"/>
        <family val="3"/>
        <charset val="128"/>
      </rPr>
      <t>直近で、安全教育の必要性は、いつ見直されましたか？直近で、教育資料は、いつ更新されましたか？また、最近の災害情報が織り込まれていますか？</t>
    </r>
    <phoneticPr fontId="3"/>
  </si>
  <si>
    <r>
      <t xml:space="preserve">Review last safety incident and its action plans
</t>
    </r>
    <r>
      <rPr>
        <sz val="8"/>
        <rFont val="Meiryo UI"/>
        <family val="3"/>
        <charset val="128"/>
      </rPr>
      <t>直近の労働災害、および実行計画を確認する。</t>
    </r>
    <rPh sb="49" eb="51">
      <t>チョッキン</t>
    </rPh>
    <rPh sb="52" eb="54">
      <t>ロウドウ</t>
    </rPh>
    <rPh sb="54" eb="56">
      <t>サイガイ</t>
    </rPh>
    <rPh sb="60" eb="64">
      <t>ジッコウケイカク</t>
    </rPh>
    <rPh sb="65" eb="67">
      <t>カクニン</t>
    </rPh>
    <phoneticPr fontId="3"/>
  </si>
  <si>
    <r>
      <t xml:space="preserve">There is evidence of at least one training that was reviewed after an accident.
</t>
    </r>
    <r>
      <rPr>
        <sz val="8"/>
        <rFont val="Meiryo UI"/>
        <family val="3"/>
        <charset val="128"/>
      </rPr>
      <t>災害後、教育が見直された事例が少なくとも１つ確認できる。</t>
    </r>
    <rPh sb="80" eb="82">
      <t>サイガイ</t>
    </rPh>
    <rPh sb="82" eb="83">
      <t>ゴ</t>
    </rPh>
    <rPh sb="84" eb="86">
      <t>キョウイク</t>
    </rPh>
    <rPh sb="87" eb="89">
      <t>ミナオ</t>
    </rPh>
    <rPh sb="92" eb="94">
      <t>ジレイ</t>
    </rPh>
    <rPh sb="95" eb="96">
      <t>スク</t>
    </rPh>
    <rPh sb="102" eb="104">
      <t>カクニン</t>
    </rPh>
    <phoneticPr fontId="3"/>
  </si>
  <si>
    <r>
      <t xml:space="preserve">The site has a process to communicate the cause of accidents timely as indicated by communication records.
</t>
    </r>
    <r>
      <rPr>
        <sz val="8"/>
        <rFont val="Meiryo UI"/>
        <family val="3"/>
        <charset val="128"/>
      </rPr>
      <t>拠点は、コミュニケーション手順を保持し、タイムリーな災害原因の共有化に使用している。また、そのコミュニケーション記録がある。</t>
    </r>
    <phoneticPr fontId="3"/>
  </si>
  <si>
    <r>
      <t xml:space="preserve">Are the causes of accidents/incidents that have occurred at this site communicated to teammates and is this shown by communication records?
</t>
    </r>
    <r>
      <rPr>
        <sz val="8"/>
        <rFont val="Meiryo UI"/>
        <family val="3"/>
        <charset val="128"/>
      </rPr>
      <t>自工場で発生した災害・事故の原因は従業員に周知され、コミュニケーション記録に記載されているか？</t>
    </r>
    <rPh sb="140" eb="143">
      <t>ジコウジョウ</t>
    </rPh>
    <rPh sb="144" eb="146">
      <t>ハッセイ</t>
    </rPh>
    <phoneticPr fontId="3"/>
  </si>
  <si>
    <r>
      <t xml:space="preserve">Safety Manager/Teammate
</t>
    </r>
    <r>
      <rPr>
        <sz val="8"/>
        <rFont val="Meiryo UI"/>
        <family val="3"/>
        <charset val="128"/>
      </rPr>
      <t>安全担当課長</t>
    </r>
    <r>
      <rPr>
        <sz val="8"/>
        <rFont val="BridgestoneType"/>
        <family val="2"/>
      </rPr>
      <t>/</t>
    </r>
    <r>
      <rPr>
        <sz val="8"/>
        <rFont val="Meiryo UI"/>
        <family val="3"/>
        <charset val="128"/>
      </rPr>
      <t>技能員</t>
    </r>
    <rPh sb="24" eb="30">
      <t>アンゼンタントウカチョウ</t>
    </rPh>
    <phoneticPr fontId="3"/>
  </si>
  <si>
    <r>
      <t xml:space="preserve">When are the addressed new hazards or the causes of incidents communicate(ed) to you if any? 
</t>
    </r>
    <r>
      <rPr>
        <sz val="8"/>
        <rFont val="Meiryo UI"/>
        <family val="3"/>
        <charset val="128"/>
      </rPr>
      <t>あなたは、いつ災害の原因や新たな危険源について、周知され</t>
    </r>
    <r>
      <rPr>
        <sz val="8"/>
        <rFont val="BridgestoneType"/>
        <family val="2"/>
      </rPr>
      <t>/</t>
    </r>
    <r>
      <rPr>
        <sz val="8"/>
        <rFont val="Meiryo UI"/>
        <family val="3"/>
        <charset val="128"/>
      </rPr>
      <t>しましたか（もしあれば）？</t>
    </r>
    <rPh sb="101" eb="103">
      <t>サイガイ</t>
    </rPh>
    <rPh sb="104" eb="106">
      <t>ゲンイン</t>
    </rPh>
    <rPh sb="107" eb="108">
      <t>アラ</t>
    </rPh>
    <rPh sb="110" eb="113">
      <t>キケンゲン</t>
    </rPh>
    <rPh sb="118" eb="120">
      <t>シュウチ</t>
    </rPh>
    <phoneticPr fontId="3"/>
  </si>
  <si>
    <r>
      <t>Talk to teammates from &gt;3 work areas to address latest communicated incident
3</t>
    </r>
    <r>
      <rPr>
        <sz val="8"/>
        <rFont val="Meiryo UI"/>
        <family val="3"/>
        <charset val="128"/>
      </rPr>
      <t>つ以上の作業場で技能員に、最近周知された災害に関してヒアリングする。</t>
    </r>
  </si>
  <si>
    <r>
      <t xml:space="preserve">Review communication records 
</t>
    </r>
    <r>
      <rPr>
        <sz val="8"/>
        <rFont val="Meiryo UI"/>
        <family val="3"/>
        <charset val="128"/>
      </rPr>
      <t>コミュニケーション記録を確認する。</t>
    </r>
    <rPh sb="39" eb="41">
      <t>キロク</t>
    </rPh>
    <rPh sb="42" eb="44">
      <t>カクニン</t>
    </rPh>
    <phoneticPr fontId="3"/>
  </si>
  <si>
    <r>
      <t xml:space="preserve">The respondent indicates that the causes of incidents are communicated to him/her. 
Communication records contains evidence that incidents are communicated properly across site.
</t>
    </r>
    <r>
      <rPr>
        <sz val="8"/>
        <rFont val="Meiryo UI"/>
        <family val="3"/>
        <charset val="128"/>
      </rPr>
      <t>回答者は、災害の原因を周知されており、周知記録には、事業全体に周知されたことが確認できる。</t>
    </r>
  </si>
  <si>
    <r>
      <t xml:space="preserve">Site Safety Manager leader shares the incident or fire reports from other sites. 
</t>
    </r>
    <r>
      <rPr>
        <sz val="8"/>
        <rFont val="Meiryo UI"/>
        <family val="3"/>
        <charset val="128"/>
      </rPr>
      <t>事業所の安全担当課長は他事業所からの災害報告や出火報告の情報を共有化している。</t>
    </r>
    <rPh sb="105" eb="109">
      <t>シュッカホウコク</t>
    </rPh>
    <rPh sb="110" eb="112">
      <t>ジョウホウ</t>
    </rPh>
    <phoneticPr fontId="3"/>
  </si>
  <si>
    <r>
      <t xml:space="preserve">Does the safety leader share incident reports from other sites?
</t>
    </r>
    <r>
      <rPr>
        <sz val="8"/>
        <rFont val="Meiryo UI"/>
        <family val="3"/>
        <charset val="128"/>
      </rPr>
      <t>安全担当課長は、他事業所の災害報告を共有化しているか？</t>
    </r>
  </si>
  <si>
    <r>
      <t>Are you in any way made aware of incident that occurred on other Bridgestone facilities? 
BS</t>
    </r>
    <r>
      <rPr>
        <sz val="8"/>
        <rFont val="Meiryo UI"/>
        <family val="3"/>
        <charset val="128"/>
      </rPr>
      <t>の他事業所で発生した災害に関して、知っていますか？</t>
    </r>
    <phoneticPr fontId="3"/>
  </si>
  <si>
    <r>
      <t xml:space="preserve">Respondent can provide examples of accidents which occurred on other facilities and how that information was obtained. 
There is evidence of incident reports from other sites being shared. 
</t>
    </r>
    <r>
      <rPr>
        <sz val="8"/>
        <rFont val="Meiryo UI"/>
        <family val="3"/>
        <charset val="128"/>
      </rPr>
      <t>回答者は、他事業所で発生した災害事例、また、どのように情報を入手したか説明できる。</t>
    </r>
    <phoneticPr fontId="3"/>
  </si>
  <si>
    <r>
      <t xml:space="preserve">Countermeasures following of incidents (industrial accidents, fire accidents, near misses/hidden dangers reports and recurrence preventions) are implemented. 
</t>
    </r>
    <r>
      <rPr>
        <sz val="8"/>
        <rFont val="Meiryo UI"/>
        <family val="3"/>
        <charset val="128"/>
      </rPr>
      <t>自拠点において発生したインシデント（労働災害、出火事故、ヒヤリおよび潜在的危険源の報告、類災報告）への対策が実施されている。</t>
    </r>
    <rPh sb="159" eb="162">
      <t>ジキョテン</t>
    </rPh>
    <rPh sb="166" eb="168">
      <t>ハッセイ</t>
    </rPh>
    <rPh sb="177" eb="181">
      <t>ロウドウサイガイ</t>
    </rPh>
    <rPh sb="182" eb="186">
      <t>シュッカジコ</t>
    </rPh>
    <rPh sb="203" eb="207">
      <t>ルイサイホウコク</t>
    </rPh>
    <phoneticPr fontId="3"/>
  </si>
  <si>
    <r>
      <t xml:space="preserve">Did you take measures to recently incidents*?
*Refer to “Safety Maturity Assessment Guidelines” (Manufacturing) Appendix 4
</t>
    </r>
    <r>
      <rPr>
        <sz val="8"/>
        <rFont val="Meiryo UI"/>
        <family val="3"/>
        <charset val="128"/>
      </rPr>
      <t xml:space="preserve">発生したインシデント（労働災害、出火事故、ヒヤリ、潜在的危険源、類災報告）に対して対策を実施しているか？
</t>
    </r>
    <r>
      <rPr>
        <sz val="8"/>
        <rFont val="BridgestoneType"/>
        <family val="2"/>
      </rPr>
      <t>*</t>
    </r>
    <r>
      <rPr>
        <sz val="8"/>
        <rFont val="Meiryo UI"/>
        <family val="3"/>
        <charset val="128"/>
      </rPr>
      <t>添付資料</t>
    </r>
    <r>
      <rPr>
        <sz val="8"/>
        <rFont val="BridgestoneType"/>
        <family val="2"/>
      </rPr>
      <t>4</t>
    </r>
    <r>
      <rPr>
        <sz val="8"/>
        <rFont val="Meiryo UI"/>
        <family val="3"/>
        <charset val="128"/>
      </rPr>
      <t>　生産拠点向け安全成熟度評価：システムチェックシート</t>
    </r>
    <r>
      <rPr>
        <sz val="8"/>
        <rFont val="BridgestoneType"/>
        <family val="2"/>
      </rPr>
      <t xml:space="preserve"> </t>
    </r>
    <r>
      <rPr>
        <sz val="8"/>
        <rFont val="Meiryo UI"/>
        <family val="3"/>
        <charset val="128"/>
      </rPr>
      <t>「インシデント管理」</t>
    </r>
    <r>
      <rPr>
        <sz val="8"/>
        <rFont val="BridgestoneType"/>
        <family val="2"/>
      </rPr>
      <t xml:space="preserve"> </t>
    </r>
    <r>
      <rPr>
        <sz val="8"/>
        <rFont val="Meiryo UI"/>
        <family val="3"/>
        <charset val="128"/>
      </rPr>
      <t>補足説明資料を参照</t>
    </r>
    <rPh sb="134" eb="138">
      <t>ロウドウサイガイ</t>
    </rPh>
    <rPh sb="139" eb="143">
      <t>シュッカジコ</t>
    </rPh>
    <rPh sb="148" eb="154">
      <t>センザイテキキケンゲン</t>
    </rPh>
    <rPh sb="155" eb="157">
      <t>ルイサイ</t>
    </rPh>
    <rPh sb="157" eb="159">
      <t>ホウコク</t>
    </rPh>
    <rPh sb="227" eb="229">
      <t>サンショウ</t>
    </rPh>
    <phoneticPr fontId="3"/>
  </si>
  <si>
    <r>
      <t xml:space="preserve">Is there a record of countermeasures implemented after incidents (industrial accidents, fire accidents, near misses, hidden dangers reports and recurrence preventions) identified? 
</t>
    </r>
    <r>
      <rPr>
        <sz val="8"/>
        <rFont val="Meiryo UI"/>
        <family val="3"/>
        <charset val="128"/>
      </rPr>
      <t>インシデント（労働災害、出火事故、ヒヤリ、潜在的危険源、類災報告）発生後、対策が実施された記録はあるか？</t>
    </r>
    <phoneticPr fontId="3"/>
  </si>
  <si>
    <r>
      <t xml:space="preserve">Review the Near-misses reports and action plans to check if the countermeasures were implemented.
</t>
    </r>
    <r>
      <rPr>
        <sz val="8"/>
        <rFont val="Meiryo UI"/>
        <family val="3"/>
        <charset val="128"/>
      </rPr>
      <t>ヒヤリ報告書と対応計画を確認し、対策が実施されていることを確認する。</t>
    </r>
  </si>
  <si>
    <r>
      <t xml:space="preserve">The incident (industrial accidents, fire accidents, near misses/hidden dangers reports and recurrence preventions)  that recently occurred were taken countermeasures based on global standards.
</t>
    </r>
    <r>
      <rPr>
        <sz val="8"/>
        <rFont val="Meiryo UI"/>
        <family val="3"/>
        <charset val="128"/>
      </rPr>
      <t>インシデント（労働災害、出火事故、ヒヤリおよび潜在的危険源の報告、類災報告）の報告を受けて、グローバル標準に基づいた対策が実施されている。</t>
    </r>
    <rPh sb="244" eb="246">
      <t>ヒョウジュン</t>
    </rPh>
    <rPh sb="247" eb="248">
      <t>モト</t>
    </rPh>
    <phoneticPr fontId="3"/>
  </si>
  <si>
    <r>
      <t xml:space="preserve">Change initiators and approvers have been trained to fulfil their duties based on a local process in preparation to change on safety, IH and DP.
</t>
    </r>
    <r>
      <rPr>
        <sz val="8"/>
        <rFont val="Meiryo UI"/>
        <family val="3"/>
        <charset val="128"/>
      </rPr>
      <t>変更の審議者および承認者は、事業所の安全衛生・防災に関わる変更の地区手順に基づき、責務を遂行するために必要な教育を受けている。</t>
    </r>
  </si>
  <si>
    <r>
      <t xml:space="preserve">Have change initiators been adequately trained to fulfil their duties?
</t>
    </r>
    <r>
      <rPr>
        <sz val="8"/>
        <rFont val="Meiryo UI"/>
        <family val="3"/>
        <charset val="128"/>
      </rPr>
      <t>変更管理に関わる人たちは、責務について、適切な教育を受けているか？</t>
    </r>
    <rPh sb="71" eb="73">
      <t>ヘンコウ</t>
    </rPh>
    <rPh sb="73" eb="75">
      <t>カンリ</t>
    </rPh>
    <rPh sb="76" eb="77">
      <t>カカ</t>
    </rPh>
    <rPh sb="79" eb="80">
      <t>ヒト</t>
    </rPh>
    <rPh sb="84" eb="86">
      <t>セキム</t>
    </rPh>
    <rPh sb="91" eb="93">
      <t>テキセツ</t>
    </rPh>
    <rPh sb="94" eb="96">
      <t>キョウイク</t>
    </rPh>
    <rPh sb="97" eb="98">
      <t>ウ</t>
    </rPh>
    <phoneticPr fontId="3"/>
  </si>
  <si>
    <r>
      <t xml:space="preserve">What are the training required for change initiators and approvers?
</t>
    </r>
    <r>
      <rPr>
        <sz val="8"/>
        <rFont val="Meiryo UI"/>
        <family val="3"/>
        <charset val="128"/>
      </rPr>
      <t>変更管理の対応者・承認者に求められる教育は、何ですか？</t>
    </r>
    <rPh sb="68" eb="70">
      <t>ヘンコウ</t>
    </rPh>
    <rPh sb="70" eb="72">
      <t>カンリ</t>
    </rPh>
    <rPh sb="73" eb="75">
      <t>タイオウ</t>
    </rPh>
    <rPh sb="75" eb="76">
      <t>シャ</t>
    </rPh>
    <rPh sb="77" eb="80">
      <t>ショウニンシャ</t>
    </rPh>
    <rPh sb="81" eb="82">
      <t>モト</t>
    </rPh>
    <rPh sb="86" eb="88">
      <t>キョウイク</t>
    </rPh>
    <rPh sb="90" eb="91">
      <t>ナン</t>
    </rPh>
    <phoneticPr fontId="3"/>
  </si>
  <si>
    <r>
      <t xml:space="preserve">Review training records to see if the required training was completed 
</t>
    </r>
    <r>
      <rPr>
        <sz val="8"/>
        <rFont val="Meiryo UI"/>
        <family val="3"/>
        <charset val="128"/>
      </rPr>
      <t>要求される教育が完了しているか、教育記録を確認する。</t>
    </r>
    <rPh sb="71" eb="73">
      <t>ヨウキュウ</t>
    </rPh>
    <rPh sb="76" eb="78">
      <t>キョウイク</t>
    </rPh>
    <rPh sb="79" eb="81">
      <t>カンリョウ</t>
    </rPh>
    <rPh sb="87" eb="89">
      <t>キョウイク</t>
    </rPh>
    <rPh sb="89" eb="91">
      <t>キロク</t>
    </rPh>
    <rPh sb="92" eb="94">
      <t>カクニン</t>
    </rPh>
    <phoneticPr fontId="3"/>
  </si>
  <si>
    <r>
      <t xml:space="preserve">Change initiators and approvers have received MOC training and this is indicated by the records. 
</t>
    </r>
    <r>
      <rPr>
        <sz val="8"/>
        <rFont val="Meiryo UI"/>
        <family val="3"/>
        <charset val="128"/>
      </rPr>
      <t>変更の起案者・審議者・承認者は、変更管理</t>
    </r>
    <r>
      <rPr>
        <sz val="8"/>
        <rFont val="BridgestoneType"/>
        <family val="2"/>
      </rPr>
      <t>(4M</t>
    </r>
    <r>
      <rPr>
        <sz val="8"/>
        <rFont val="Meiryo UI"/>
        <family val="3"/>
        <charset val="128"/>
      </rPr>
      <t>変更）の教育を受けている。また、その記録がある。</t>
    </r>
    <phoneticPr fontId="3"/>
  </si>
  <si>
    <r>
      <t>The LOTO standard(site standard, ECP, work standard, etc.) is reviewed in response to incidents, audit findings, authority guidance and concerns raised by teammates</t>
    </r>
    <r>
      <rPr>
        <sz val="8"/>
        <rFont val="Meiryo UI"/>
        <family val="3"/>
        <charset val="128"/>
      </rPr>
      <t xml:space="preserve">．
</t>
    </r>
    <r>
      <rPr>
        <sz val="8"/>
        <rFont val="BridgestoneType"/>
        <family val="2"/>
      </rPr>
      <t>LOTO</t>
    </r>
    <r>
      <rPr>
        <sz val="8"/>
        <rFont val="Meiryo UI"/>
        <family val="3"/>
        <charset val="128"/>
      </rPr>
      <t>標準（事業所の標準・</t>
    </r>
    <r>
      <rPr>
        <sz val="8"/>
        <rFont val="BridgestoneType"/>
        <family val="2"/>
      </rPr>
      <t>ECP*</t>
    </r>
    <r>
      <rPr>
        <sz val="8"/>
        <rFont val="Meiryo UI"/>
        <family val="3"/>
        <charset val="128"/>
      </rPr>
      <t xml:space="preserve">・作業標準等）は、災害・監査結果・行政指導・従業員からの困り事に基づき、見直しされている。
</t>
    </r>
    <r>
      <rPr>
        <sz val="8"/>
        <rFont val="BridgestoneType"/>
        <family val="2"/>
      </rPr>
      <t>*</t>
    </r>
    <r>
      <rPr>
        <sz val="8"/>
        <rFont val="Meiryo UI"/>
        <family val="3"/>
        <charset val="128"/>
      </rPr>
      <t>動力源遮断手順書</t>
    </r>
    <rPh sb="231" eb="234">
      <t>ドウリョクゲン</t>
    </rPh>
    <phoneticPr fontId="3"/>
  </si>
  <si>
    <r>
      <t xml:space="preserve">Design
</t>
    </r>
    <r>
      <rPr>
        <sz val="8"/>
        <rFont val="Meiryo UI"/>
        <family val="3"/>
        <charset val="128"/>
      </rPr>
      <t>設計</t>
    </r>
    <rPh sb="7" eb="9">
      <t>セッケイ</t>
    </rPh>
    <phoneticPr fontId="3"/>
  </si>
  <si>
    <r>
      <t>Is the LOTO standard reviewed after incidents, audits or when opportunity areas have been identified?
LOTO</t>
    </r>
    <r>
      <rPr>
        <sz val="8"/>
        <rFont val="Meiryo UI"/>
        <family val="3"/>
        <charset val="128"/>
      </rPr>
      <t>標準は、災害、監査、特定された（改善の）機会の後、見直しされていますか？</t>
    </r>
    <phoneticPr fontId="5"/>
  </si>
  <si>
    <r>
      <t xml:space="preserve">When was the last review of LOTO standard/training materials? Was it done based on feedback/action plans from an incident/audit?
</t>
    </r>
    <r>
      <rPr>
        <sz val="8"/>
        <rFont val="Meiryo UI"/>
        <family val="3"/>
        <charset val="128"/>
      </rPr>
      <t>直近で、いつ</t>
    </r>
    <r>
      <rPr>
        <sz val="8"/>
        <rFont val="BridgestoneType"/>
        <family val="2"/>
      </rPr>
      <t>LOTO</t>
    </r>
    <r>
      <rPr>
        <sz val="8"/>
        <rFont val="Meiryo UI"/>
        <family val="3"/>
        <charset val="128"/>
      </rPr>
      <t>標準や</t>
    </r>
    <r>
      <rPr>
        <sz val="8"/>
        <rFont val="BridgestoneType"/>
        <family val="2"/>
      </rPr>
      <t>LOTO</t>
    </r>
    <r>
      <rPr>
        <sz val="8"/>
        <rFont val="Meiryo UI"/>
        <family val="3"/>
        <charset val="128"/>
      </rPr>
      <t>の教育内容は見直されましたか？また、災害または監査の結果・実施計画に基づき、（</t>
    </r>
    <r>
      <rPr>
        <sz val="8"/>
        <rFont val="BridgestoneType"/>
        <family val="2"/>
      </rPr>
      <t>LOTO</t>
    </r>
    <r>
      <rPr>
        <sz val="8"/>
        <rFont val="Meiryo UI"/>
        <family val="3"/>
        <charset val="128"/>
      </rPr>
      <t>標準の）見直しが実施されていますか？</t>
    </r>
    <rPh sb="129" eb="131">
      <t>チョッキン</t>
    </rPh>
    <rPh sb="139" eb="141">
      <t>ヒョウジュン</t>
    </rPh>
    <rPh sb="147" eb="149">
      <t>キョウイク</t>
    </rPh>
    <rPh sb="149" eb="151">
      <t>ナイヨウ</t>
    </rPh>
    <rPh sb="152" eb="154">
      <t>ミナオ</t>
    </rPh>
    <rPh sb="164" eb="166">
      <t>サイガイ</t>
    </rPh>
    <rPh sb="169" eb="171">
      <t>カンサ</t>
    </rPh>
    <rPh sb="172" eb="174">
      <t>ケッカ</t>
    </rPh>
    <rPh sb="175" eb="177">
      <t>ジッシ</t>
    </rPh>
    <rPh sb="177" eb="179">
      <t>ケイカク</t>
    </rPh>
    <rPh sb="180" eb="181">
      <t>モト</t>
    </rPh>
    <rPh sb="189" eb="191">
      <t>ヒョウジュン</t>
    </rPh>
    <rPh sb="193" eb="195">
      <t>ミナオ</t>
    </rPh>
    <rPh sb="197" eb="199">
      <t>ジッシ</t>
    </rPh>
    <phoneticPr fontId="3"/>
  </si>
  <si>
    <r>
      <t xml:space="preserve">Cross check the revision history against such events to verify if updates have been made 
</t>
    </r>
    <r>
      <rPr>
        <sz val="8"/>
        <rFont val="Meiryo UI"/>
        <family val="3"/>
        <charset val="128"/>
      </rPr>
      <t>災害や監査等により更新されているか確認するため、改訂履歴でクロスチェックする。</t>
    </r>
    <rPh sb="90" eb="92">
      <t>サイガイ</t>
    </rPh>
    <rPh sb="93" eb="95">
      <t>カンサ</t>
    </rPh>
    <rPh sb="95" eb="96">
      <t>ナド</t>
    </rPh>
    <rPh sb="99" eb="101">
      <t>コウシン</t>
    </rPh>
    <rPh sb="107" eb="109">
      <t>カクニン</t>
    </rPh>
    <rPh sb="114" eb="116">
      <t>カイテイ</t>
    </rPh>
    <rPh sb="116" eb="118">
      <t>リレキ</t>
    </rPh>
    <phoneticPr fontId="3"/>
  </si>
  <si>
    <r>
      <t>The LOTO standard(site standard, ECP, work standard, etc.) was revised based on incident causes, audit findings, authority guidance and concerns raised by teammates, if necessary</t>
    </r>
    <r>
      <rPr>
        <sz val="8"/>
        <rFont val="Meiryo UI"/>
        <family val="3"/>
        <charset val="128"/>
      </rPr>
      <t>．
災害要因や監査、技能員からの困りごとで、</t>
    </r>
    <r>
      <rPr>
        <sz val="8"/>
        <rFont val="BridgestoneType"/>
        <family val="2"/>
      </rPr>
      <t>LOTO</t>
    </r>
    <r>
      <rPr>
        <sz val="8"/>
        <rFont val="Meiryo UI"/>
        <family val="3"/>
        <charset val="128"/>
      </rPr>
      <t>手順書（事業所の標準・</t>
    </r>
    <r>
      <rPr>
        <sz val="8"/>
        <rFont val="BridgestoneType"/>
        <family val="2"/>
      </rPr>
      <t>ECP*</t>
    </r>
    <r>
      <rPr>
        <sz val="8"/>
        <rFont val="Meiryo UI"/>
        <family val="3"/>
        <charset val="128"/>
      </rPr>
      <t xml:space="preserve">・作業標準等）の改善が必要な場合、手順書が見直しされている
</t>
    </r>
    <r>
      <rPr>
        <sz val="8"/>
        <rFont val="BridgestoneType"/>
        <family val="2"/>
      </rPr>
      <t>*</t>
    </r>
    <r>
      <rPr>
        <sz val="8"/>
        <rFont val="Meiryo UI"/>
        <family val="3"/>
        <charset val="128"/>
      </rPr>
      <t>動力源遮断手順書</t>
    </r>
    <phoneticPr fontId="3"/>
  </si>
  <si>
    <r>
      <t xml:space="preserve">The effectiveness of Site Safety Rules is reviewed in response to incidents, audits and authority's guidance.
</t>
    </r>
    <r>
      <rPr>
        <sz val="8"/>
        <rFont val="Meiryo UI"/>
        <family val="3"/>
        <charset val="128"/>
      </rPr>
      <t>事業所の安全ルールの有効性は、災害・監査や行政指導に基づき、見直しされている。</t>
    </r>
  </si>
  <si>
    <r>
      <t xml:space="preserve">Is the effectiveness of the Site Safety Rules reviewed after incidents, audits or opportunity areas have been identified?
</t>
    </r>
    <r>
      <rPr>
        <sz val="8"/>
        <rFont val="Meiryo UI"/>
        <family val="3"/>
        <charset val="128"/>
      </rPr>
      <t>事業所の安全ルールの有効性は、災害、監査、特定された（改善の）機会の後、見直されていますか？</t>
    </r>
  </si>
  <si>
    <r>
      <t xml:space="preserve">What information is used to determine the effectiveness of Site Safety Rules? 
Are Site Safety Rules reviewed following incidents, audits, etc. where improvements/changes may be needed?
</t>
    </r>
    <r>
      <rPr>
        <sz val="8"/>
        <rFont val="Meiryo UI"/>
        <family val="3"/>
        <charset val="128"/>
      </rPr>
      <t>事業所の安全ルールの有効性は、どのような情報をもとに、判断されていますか？
それらは事故等が発生した後に見直しが図られていますか？</t>
    </r>
    <rPh sb="186" eb="189">
      <t>ジギョウショ</t>
    </rPh>
    <rPh sb="190" eb="192">
      <t>アンゼン</t>
    </rPh>
    <rPh sb="196" eb="199">
      <t>ユウコウセイ</t>
    </rPh>
    <rPh sb="206" eb="208">
      <t>ジョウホウ</t>
    </rPh>
    <rPh sb="213" eb="215">
      <t>ハンダン</t>
    </rPh>
    <rPh sb="228" eb="231">
      <t>ジコトウ</t>
    </rPh>
    <rPh sb="232" eb="234">
      <t>ハッセイ</t>
    </rPh>
    <rPh sb="236" eb="237">
      <t>アト</t>
    </rPh>
    <rPh sb="238" eb="240">
      <t>ミナオ</t>
    </rPh>
    <rPh sb="242" eb="243">
      <t>ハカ</t>
    </rPh>
    <phoneticPr fontId="3"/>
  </si>
  <si>
    <r>
      <t xml:space="preserve">Cross check the revision history against such events to verify if updates have been made 
</t>
    </r>
    <r>
      <rPr>
        <sz val="8"/>
        <rFont val="Meiryo UI"/>
        <family val="3"/>
        <charset val="128"/>
      </rPr>
      <t>災害や監査等により更新されているか確認するため、改訂履歴でクロスチェックする。</t>
    </r>
    <phoneticPr fontId="3"/>
  </si>
  <si>
    <r>
      <t xml:space="preserve">The respondent can clearly indicate how Site Safety Rules are reviewed and improved, as needed following an incident. 
</t>
    </r>
    <r>
      <rPr>
        <sz val="8"/>
        <rFont val="Meiryo UI"/>
        <family val="3"/>
        <charset val="128"/>
      </rPr>
      <t>回答者は、安全ルールがどのように見直され、改善されるか明確に提示できる。</t>
    </r>
    <rPh sb="119" eb="121">
      <t>カイトウ</t>
    </rPh>
    <rPh sb="121" eb="122">
      <t>シャ</t>
    </rPh>
    <rPh sb="124" eb="126">
      <t>アンゼン</t>
    </rPh>
    <rPh sb="135" eb="137">
      <t>ミナオ</t>
    </rPh>
    <rPh sb="140" eb="142">
      <t>カイゼン</t>
    </rPh>
    <rPh sb="146" eb="148">
      <t>メイカク</t>
    </rPh>
    <rPh sb="149" eb="151">
      <t>テイジ</t>
    </rPh>
    <phoneticPr fontId="3"/>
  </si>
  <si>
    <r>
      <t xml:space="preserve">Work at height training and controls are reviewed and improved when incidents involving Work at height have occurred.
</t>
    </r>
    <r>
      <rPr>
        <sz val="8"/>
        <rFont val="Meiryo UI"/>
        <family val="3"/>
        <charset val="128"/>
      </rPr>
      <t>高所作業の教育・作業管理は、高所作業に関する災害が発生した際、見直され、改善されている。</t>
    </r>
  </si>
  <si>
    <r>
      <t xml:space="preserve">Is the Work at height procedure and its trainings reviewed after a Work at height incident has occurred? 
</t>
    </r>
    <r>
      <rPr>
        <sz val="8"/>
        <rFont val="Meiryo UI"/>
        <family val="3"/>
        <charset val="128"/>
      </rPr>
      <t>高所作業の災害後、高所作業手順や教育は、見直されていますか？</t>
    </r>
  </si>
  <si>
    <r>
      <t xml:space="preserve">Is there, in your view, a clear development or review of Work at height safety standards when an Work at height incident has occurred? 
</t>
    </r>
    <r>
      <rPr>
        <sz val="8"/>
        <rFont val="Meiryo UI"/>
        <family val="3"/>
        <charset val="128"/>
      </rPr>
      <t>あなたの考えでは、高所作業における災害が発生した際、高所作業の安全標準が明確に（具体的に）改善されていますか？</t>
    </r>
    <phoneticPr fontId="5"/>
  </si>
  <si>
    <r>
      <t>Talk to teammates from &gt;3 work areas
3</t>
    </r>
    <r>
      <rPr>
        <sz val="8"/>
        <rFont val="Meiryo UI"/>
        <family val="3"/>
        <charset val="128"/>
      </rPr>
      <t>つ以上の作業場で技能員にヒアリングする。</t>
    </r>
  </si>
  <si>
    <r>
      <t xml:space="preserve">A sample of 3 teammates all confirm that Work at height incidents initiate a Work at height process review. 
</t>
    </r>
    <r>
      <rPr>
        <sz val="8"/>
        <rFont val="Meiryo UI"/>
        <family val="3"/>
        <charset val="128"/>
      </rPr>
      <t>少なくとも</t>
    </r>
    <r>
      <rPr>
        <sz val="8"/>
        <rFont val="BridgestoneType"/>
        <family val="2"/>
      </rPr>
      <t>3</t>
    </r>
    <r>
      <rPr>
        <sz val="8"/>
        <rFont val="Meiryo UI"/>
        <family val="3"/>
        <charset val="128"/>
      </rPr>
      <t>人の技能員のサンプルチェックにおいて、高所作業の災害が発生した場合、高所作業手順の見直しにつながっていることを確認できる。</t>
    </r>
  </si>
  <si>
    <r>
      <t xml:space="preserve">The implementation and design of mobile equipment safety controls are reviewed and improved after incidents occur.
</t>
    </r>
    <r>
      <rPr>
        <sz val="8"/>
        <rFont val="Meiryo UI"/>
        <family val="3"/>
        <charset val="128"/>
      </rPr>
      <t>動力車における安全管理の実行・設計は、災害発生時、見直され、改善されている。</t>
    </r>
    <rPh sb="115" eb="117">
      <t>ドウリョク</t>
    </rPh>
    <rPh sb="117" eb="118">
      <t>シャ</t>
    </rPh>
    <rPh sb="122" eb="124">
      <t>アンゼン</t>
    </rPh>
    <rPh sb="124" eb="126">
      <t>カンリ</t>
    </rPh>
    <rPh sb="127" eb="129">
      <t>ジッコウ</t>
    </rPh>
    <rPh sb="130" eb="132">
      <t>セッケイ</t>
    </rPh>
    <rPh sb="134" eb="136">
      <t>サイガイ</t>
    </rPh>
    <rPh sb="136" eb="138">
      <t>ハッセイ</t>
    </rPh>
    <rPh sb="138" eb="139">
      <t>ジ</t>
    </rPh>
    <rPh sb="140" eb="142">
      <t>ミナオ</t>
    </rPh>
    <rPh sb="145" eb="147">
      <t>カイゼン</t>
    </rPh>
    <phoneticPr fontId="3"/>
  </si>
  <si>
    <r>
      <t xml:space="preserve">Is there any accidents on mobile equipment last one year? Is the Mobile Equipment procedure and its trainings reviewed after an incident involving mobile equipment has occurred? 
</t>
    </r>
    <r>
      <rPr>
        <sz val="8"/>
        <rFont val="Meiryo UI"/>
        <family val="3"/>
        <charset val="128"/>
      </rPr>
      <t>過去１年間に動力車の災害は発生しましたか？動力車関連の災害後、動力車作業手順や教育は、見直されていますか？</t>
    </r>
  </si>
  <si>
    <r>
      <t xml:space="preserve">When was the last review of mobile equipment procedure? Was it done based on feedback/action plans from an incident?
</t>
    </r>
    <r>
      <rPr>
        <sz val="8"/>
        <rFont val="Meiryo UI"/>
        <family val="3"/>
        <charset val="128"/>
      </rPr>
      <t>直近で、いつ動力車手順は見直されましたか？また、災害または監査の結果・実施計画に基づき、（動力車手順の）見直しが実施されていますか？</t>
    </r>
    <rPh sb="117" eb="119">
      <t>チョッキン</t>
    </rPh>
    <rPh sb="123" eb="125">
      <t>ドウリョク</t>
    </rPh>
    <rPh sb="125" eb="126">
      <t>シャ</t>
    </rPh>
    <rPh sb="126" eb="128">
      <t>テジュン</t>
    </rPh>
    <rPh sb="129" eb="131">
      <t>ミナオ</t>
    </rPh>
    <rPh sb="162" eb="164">
      <t>ドウリョク</t>
    </rPh>
    <rPh sb="164" eb="165">
      <t>シャ</t>
    </rPh>
    <rPh sb="165" eb="167">
      <t>テジュン</t>
    </rPh>
    <phoneticPr fontId="3"/>
  </si>
  <si>
    <r>
      <t xml:space="preserve">Review the incident log and cross check relevant incidents with the content of the standard 
</t>
    </r>
    <r>
      <rPr>
        <sz val="8"/>
        <rFont val="Meiryo UI"/>
        <family val="3"/>
        <charset val="128"/>
      </rPr>
      <t>災害履歴を確認し、標準の内容と災害が関連しているか、クロスチェックする。</t>
    </r>
    <rPh sb="93" eb="95">
      <t>サイガイ</t>
    </rPh>
    <rPh sb="95" eb="97">
      <t>リレキ</t>
    </rPh>
    <rPh sb="98" eb="100">
      <t>カクニン</t>
    </rPh>
    <rPh sb="102" eb="104">
      <t>ヒョウジュン</t>
    </rPh>
    <rPh sb="105" eb="107">
      <t>ナイヨウ</t>
    </rPh>
    <rPh sb="108" eb="110">
      <t>サイガイ</t>
    </rPh>
    <rPh sb="111" eb="113">
      <t>カンレン</t>
    </rPh>
    <phoneticPr fontId="3"/>
  </si>
  <si>
    <r>
      <t xml:space="preserve">Respondent can give examples of incidents from the previous 12 months and can explain what process improvements have been implemented because of those incidents. 
</t>
    </r>
    <r>
      <rPr>
        <sz val="8"/>
        <rFont val="Meiryo UI"/>
        <family val="3"/>
        <charset val="128"/>
      </rPr>
      <t>回答者は、過去</t>
    </r>
    <r>
      <rPr>
        <sz val="8"/>
        <rFont val="BridgestoneType"/>
        <family val="2"/>
      </rPr>
      <t>1</t>
    </r>
    <r>
      <rPr>
        <sz val="8"/>
        <rFont val="Meiryo UI"/>
        <family val="3"/>
        <charset val="128"/>
      </rPr>
      <t>年間の災害について、事例をあげることができる。また、災害によって、どのような改善が実行されたか説明できる。</t>
    </r>
    <rPh sb="163" eb="165">
      <t>カイトウ</t>
    </rPh>
    <rPh sb="165" eb="166">
      <t>シャ</t>
    </rPh>
    <rPh sb="168" eb="170">
      <t>カコ</t>
    </rPh>
    <rPh sb="171" eb="173">
      <t>ネンカン</t>
    </rPh>
    <rPh sb="174" eb="176">
      <t>サイガイ</t>
    </rPh>
    <rPh sb="181" eb="183">
      <t>ジレイ</t>
    </rPh>
    <rPh sb="197" eb="199">
      <t>サイガイ</t>
    </rPh>
    <rPh sb="209" eb="211">
      <t>カイゼン</t>
    </rPh>
    <rPh sb="212" eb="214">
      <t>ジッコウ</t>
    </rPh>
    <rPh sb="218" eb="220">
      <t>セツメイ</t>
    </rPh>
    <phoneticPr fontId="3"/>
  </si>
  <si>
    <r>
      <t>3S leaders have been appointed and regularly inspect work areas and teams follow-up on the findings/advice from the 3S leader.
3S</t>
    </r>
    <r>
      <rPr>
        <sz val="8"/>
        <rFont val="Meiryo UI"/>
        <family val="3"/>
        <charset val="128"/>
      </rPr>
      <t>実行責任者は、任命され、定期的に作業場をチェックしている。また、作業者が</t>
    </r>
    <r>
      <rPr>
        <sz val="8"/>
        <rFont val="BridgestoneType"/>
        <family val="2"/>
      </rPr>
      <t>3S</t>
    </r>
    <r>
      <rPr>
        <sz val="8"/>
        <rFont val="Meiryo UI"/>
        <family val="3"/>
        <charset val="128"/>
      </rPr>
      <t>実行責任者からの指示・助言を実行している。</t>
    </r>
  </si>
  <si>
    <r>
      <t>Has a 3S leader been appointed in each area?
3S</t>
    </r>
    <r>
      <rPr>
        <sz val="8"/>
        <rFont val="Meiryo UI"/>
        <family val="3"/>
        <charset val="128"/>
      </rPr>
      <t>のエリアごとの責任者は、任命されていますか？</t>
    </r>
    <rPh sb="52" eb="55">
      <t>セキニンシャ</t>
    </rPh>
    <phoneticPr fontId="5"/>
  </si>
  <si>
    <r>
      <t>Observe &gt;3 work areas to see if there are 3S leaders and if teams take them seriously 
3</t>
    </r>
    <r>
      <rPr>
        <sz val="8"/>
        <rFont val="Meiryo UI"/>
        <family val="3"/>
        <charset val="128"/>
      </rPr>
      <t>つ以上の作業場でのモニタリングにおいて、３</t>
    </r>
    <r>
      <rPr>
        <sz val="8"/>
        <rFont val="BridgestoneType"/>
        <family val="2"/>
      </rPr>
      <t>S</t>
    </r>
    <r>
      <rPr>
        <sz val="8"/>
        <rFont val="Meiryo UI"/>
        <family val="3"/>
        <charset val="128"/>
      </rPr>
      <t>リーダー（実行責任者）がいるか、チーム（各工程）は真剣に取り組んでいるか、確認する。</t>
    </r>
  </si>
  <si>
    <r>
      <t xml:space="preserve">There is an officially appointed 3S leader on site. 
</t>
    </r>
    <r>
      <rPr>
        <sz val="8"/>
        <rFont val="Meiryo UI"/>
        <family val="3"/>
        <charset val="128"/>
      </rPr>
      <t>事業所で正式に任命された</t>
    </r>
    <r>
      <rPr>
        <sz val="8"/>
        <rFont val="BridgestoneType"/>
        <family val="2"/>
      </rPr>
      <t>3S</t>
    </r>
    <r>
      <rPr>
        <sz val="8"/>
        <rFont val="Meiryo UI"/>
        <family val="3"/>
        <charset val="128"/>
      </rPr>
      <t>リーダー（実行責任者）がいる。</t>
    </r>
    <phoneticPr fontId="3"/>
  </si>
  <si>
    <r>
      <t>Does the 3S leader inspect work areas and follow up on his/her recommended actions are complete?
3S</t>
    </r>
    <r>
      <rPr>
        <sz val="8"/>
        <rFont val="Meiryo UI"/>
        <family val="3"/>
        <charset val="128"/>
      </rPr>
      <t>実行責任者は、職場内を点検し、推奨事項が完了しているかフォローアップしていますか？</t>
    </r>
    <phoneticPr fontId="5"/>
  </si>
  <si>
    <r>
      <t>Can you share examples of actions defined during 3S inspections done by 3S leader? Were the actions completed?
How often does 3S tours occur on the site (lead by 3S leader)?
3S</t>
    </r>
    <r>
      <rPr>
        <sz val="8"/>
        <rFont val="Meiryo UI"/>
        <family val="3"/>
        <charset val="128"/>
      </rPr>
      <t>実行責任者によって</t>
    </r>
    <r>
      <rPr>
        <sz val="8"/>
        <rFont val="BridgestoneType"/>
        <family val="2"/>
      </rPr>
      <t>3S</t>
    </r>
    <r>
      <rPr>
        <sz val="8"/>
        <rFont val="Meiryo UI"/>
        <family val="3"/>
        <charset val="128"/>
      </rPr>
      <t>点検時に特定された指示事例を教えてください。その指示は対応済ですか？
事業所において、</t>
    </r>
    <r>
      <rPr>
        <sz val="8"/>
        <rFont val="BridgestoneType"/>
        <family val="2"/>
      </rPr>
      <t>3S</t>
    </r>
    <r>
      <rPr>
        <sz val="8"/>
        <rFont val="Meiryo UI"/>
        <family val="3"/>
        <charset val="128"/>
      </rPr>
      <t>実行責任者主導による</t>
    </r>
    <r>
      <rPr>
        <sz val="8"/>
        <rFont val="BridgestoneType"/>
        <family val="2"/>
      </rPr>
      <t>3S</t>
    </r>
    <r>
      <rPr>
        <sz val="8"/>
        <rFont val="Meiryo UI"/>
        <family val="3"/>
        <charset val="128"/>
      </rPr>
      <t>巡回の頻度を教えてください。</t>
    </r>
  </si>
  <si>
    <r>
      <t>Observe &gt;3 work areas to see if action from 3S inspections by leaders were completed
3</t>
    </r>
    <r>
      <rPr>
        <sz val="8"/>
        <rFont val="Meiryo UI"/>
        <family val="3"/>
        <charset val="128"/>
      </rPr>
      <t>つ以上の作業場でのモニタリングにおいて、</t>
    </r>
    <r>
      <rPr>
        <sz val="8"/>
        <rFont val="BridgestoneType"/>
        <family val="2"/>
      </rPr>
      <t>3S</t>
    </r>
    <r>
      <rPr>
        <sz val="8"/>
        <rFont val="Meiryo UI"/>
        <family val="3"/>
        <charset val="128"/>
      </rPr>
      <t>実行責任者による３</t>
    </r>
    <r>
      <rPr>
        <sz val="8"/>
        <rFont val="BridgestoneType"/>
        <family val="2"/>
      </rPr>
      <t>S</t>
    </r>
    <r>
      <rPr>
        <sz val="8"/>
        <rFont val="Meiryo UI"/>
        <family val="3"/>
        <charset val="128"/>
      </rPr>
      <t>点検に基づく対応は、完了しているか、確認する。</t>
    </r>
  </si>
  <si>
    <r>
      <t>There is evidence of 3S inspections and recommended actions to improve 3S. 
3S</t>
    </r>
    <r>
      <rPr>
        <sz val="8"/>
        <rFont val="Meiryo UI"/>
        <family val="3"/>
        <charset val="128"/>
      </rPr>
      <t>点検、改善に向けた推奨事項に関し、記録がある。</t>
    </r>
    <rPh sb="78" eb="80">
      <t>テンケン</t>
    </rPh>
    <rPh sb="81" eb="83">
      <t>カイゼン</t>
    </rPh>
    <rPh sb="84" eb="85">
      <t>ム</t>
    </rPh>
    <rPh sb="87" eb="89">
      <t>スイショウ</t>
    </rPh>
    <rPh sb="89" eb="91">
      <t>ジコウ</t>
    </rPh>
    <rPh sb="92" eb="93">
      <t>カン</t>
    </rPh>
    <rPh sb="95" eb="97">
      <t>キロク</t>
    </rPh>
    <phoneticPr fontId="3"/>
  </si>
  <si>
    <r>
      <t xml:space="preserve">There is a list of licensed and trained crane operators who are aware of past incidents and know how to prevent reoccurrence of these.
</t>
    </r>
    <r>
      <rPr>
        <sz val="8"/>
        <rFont val="Meiryo UI"/>
        <family val="3"/>
        <charset val="128"/>
      </rPr>
      <t>有資格で教育済のクレーン作業者一覧がある。また、クレーン作業者は、過去災害および再発防止方法を理解している。</t>
    </r>
  </si>
  <si>
    <r>
      <t xml:space="preserve">Is there a list of licensed crane operators?
</t>
    </r>
    <r>
      <rPr>
        <sz val="8"/>
        <rFont val="Meiryo UI"/>
        <family val="3"/>
        <charset val="128"/>
      </rPr>
      <t>クレーンの有資格者リストはありますか？</t>
    </r>
    <rPh sb="50" eb="54">
      <t>ユウシカクシャ</t>
    </rPh>
    <phoneticPr fontId="3"/>
  </si>
  <si>
    <r>
      <t xml:space="preserve">Official list of licensed crane operators
</t>
    </r>
    <r>
      <rPr>
        <sz val="8"/>
        <rFont val="Meiryo UI"/>
        <family val="3"/>
        <charset val="128"/>
      </rPr>
      <t>正式なクレーン有資格者リスト</t>
    </r>
    <rPh sb="42" eb="44">
      <t>セイシキ</t>
    </rPh>
    <rPh sb="49" eb="53">
      <t>ユウシカクシャ</t>
    </rPh>
    <phoneticPr fontId="3"/>
  </si>
  <si>
    <r>
      <t xml:space="preserve">There is an official list of licensed crane operators that highlights the expiry dates of their licenses. 
</t>
    </r>
    <r>
      <rPr>
        <sz val="8"/>
        <rFont val="Meiryo UI"/>
        <family val="3"/>
        <charset val="128"/>
      </rPr>
      <t>クレーンの有資格者、および資格の期限に関し、正式なリストがある。</t>
    </r>
    <rPh sb="112" eb="116">
      <t>ユウシカクシャ</t>
    </rPh>
    <rPh sb="120" eb="122">
      <t>シカク</t>
    </rPh>
    <rPh sb="123" eb="125">
      <t>キゲン</t>
    </rPh>
    <rPh sb="126" eb="127">
      <t>カン</t>
    </rPh>
    <rPh sb="129" eb="131">
      <t>セイシキ</t>
    </rPh>
    <phoneticPr fontId="3"/>
  </si>
  <si>
    <r>
      <t xml:space="preserve">Are the crane operators aware of past incidents and know the procedures to avoid these from happening again?
</t>
    </r>
    <r>
      <rPr>
        <sz val="8"/>
        <rFont val="Meiryo UI"/>
        <family val="3"/>
        <charset val="128"/>
      </rPr>
      <t>クレーン操作者は、過去災害を認識していますか？また、再発防止に向けた手順を理解していますか？</t>
    </r>
    <rPh sb="113" eb="115">
      <t>ソウサ</t>
    </rPh>
    <rPh sb="115" eb="116">
      <t>シャ</t>
    </rPh>
    <rPh sb="118" eb="120">
      <t>カコ</t>
    </rPh>
    <rPh sb="120" eb="122">
      <t>サイガイ</t>
    </rPh>
    <rPh sb="123" eb="125">
      <t>ニンシキ</t>
    </rPh>
    <rPh sb="135" eb="137">
      <t>サイハツ</t>
    </rPh>
    <rPh sb="137" eb="139">
      <t>ボウシ</t>
    </rPh>
    <rPh sb="140" eb="141">
      <t>ム</t>
    </rPh>
    <rPh sb="143" eb="145">
      <t>テジュン</t>
    </rPh>
    <rPh sb="146" eb="148">
      <t>リカイ</t>
    </rPh>
    <phoneticPr fontId="3"/>
  </si>
  <si>
    <r>
      <t xml:space="preserve">Have there been any significant incidents which you have been made aware of? 
</t>
    </r>
    <r>
      <rPr>
        <sz val="8"/>
        <rFont val="Meiryo UI"/>
        <family val="3"/>
        <charset val="128"/>
      </rPr>
      <t>あなたが知っている過去発生した重大な災害は何ですか？</t>
    </r>
    <rPh sb="82" eb="83">
      <t>シ</t>
    </rPh>
    <rPh sb="87" eb="89">
      <t>カコ</t>
    </rPh>
    <rPh sb="89" eb="91">
      <t>ハッセイ</t>
    </rPh>
    <rPh sb="93" eb="95">
      <t>ジュウダイ</t>
    </rPh>
    <rPh sb="96" eb="98">
      <t>サイガイ</t>
    </rPh>
    <rPh sb="99" eb="100">
      <t>ナン</t>
    </rPh>
    <phoneticPr fontId="3"/>
  </si>
  <si>
    <r>
      <t>Talk to teammates from &gt;3 work areas about last crane incidents
3</t>
    </r>
    <r>
      <rPr>
        <sz val="8"/>
        <rFont val="Meiryo UI"/>
        <family val="3"/>
        <charset val="128"/>
      </rPr>
      <t>つ以上の作業場で、直近のクレーンに関する災害について、ヒアリングする。</t>
    </r>
  </si>
  <si>
    <r>
      <t xml:space="preserve">Review the incident log for crane operations
</t>
    </r>
    <r>
      <rPr>
        <sz val="8"/>
        <rFont val="Meiryo UI"/>
        <family val="3"/>
        <charset val="128"/>
      </rPr>
      <t>クレーン作業に関する災害履歴を確認する。</t>
    </r>
    <rPh sb="49" eb="51">
      <t>サギョウ</t>
    </rPh>
    <rPh sb="52" eb="53">
      <t>カン</t>
    </rPh>
    <rPh sb="55" eb="57">
      <t>サイガイ</t>
    </rPh>
    <rPh sb="57" eb="59">
      <t>リレキ</t>
    </rPh>
    <rPh sb="60" eb="62">
      <t>カクニン</t>
    </rPh>
    <phoneticPr fontId="3"/>
  </si>
  <si>
    <r>
      <t xml:space="preserve">A minimum of 3 teammates know hoist &amp; crane incidents occurred at the site, and can explain the actions for improvement.
</t>
    </r>
    <r>
      <rPr>
        <sz val="8"/>
        <rFont val="Meiryo UI"/>
        <family val="3"/>
        <charset val="128"/>
      </rPr>
      <t>少なくとも</t>
    </r>
    <r>
      <rPr>
        <sz val="8"/>
        <rFont val="BridgestoneType"/>
        <family val="2"/>
      </rPr>
      <t>3</t>
    </r>
    <r>
      <rPr>
        <sz val="8"/>
        <rFont val="Meiryo UI"/>
        <family val="3"/>
        <charset val="128"/>
      </rPr>
      <t>人の技能員は、過去</t>
    </r>
    <r>
      <rPr>
        <sz val="8"/>
        <rFont val="BridgestoneType"/>
        <family val="2"/>
      </rPr>
      <t>1</t>
    </r>
    <r>
      <rPr>
        <sz val="8"/>
        <rFont val="Meiryo UI"/>
        <family val="3"/>
        <charset val="128"/>
      </rPr>
      <t>年間での、クレーン災害が自工場で発生しているか把握している。また、災害が発生していた場合、改善が実行されたか説明できる。</t>
    </r>
  </si>
  <si>
    <r>
      <t xml:space="preserve">Incident investigation results are used to supplement the risk tracking either by registering the causation as a new risk or adjusting control levels.
</t>
    </r>
    <r>
      <rPr>
        <sz val="8"/>
        <rFont val="Meiryo UI"/>
        <family val="3"/>
        <charset val="128"/>
      </rPr>
      <t>災害調査結果は、原因を新しいリスクとして登録する、もしくは管理レベルを調整することにより、リスク登録の補完に使用されている。</t>
    </r>
  </si>
  <si>
    <r>
      <t xml:space="preserve">Is there a risk tracking on site?
</t>
    </r>
    <r>
      <rPr>
        <sz val="8"/>
        <rFont val="Meiryo UI"/>
        <family val="3"/>
        <charset val="128"/>
      </rPr>
      <t>事業所において、リスク一覧は、ありますか？</t>
    </r>
  </si>
  <si>
    <r>
      <t xml:space="preserve">How is risk tracked at the site?
</t>
    </r>
    <r>
      <rPr>
        <sz val="8"/>
        <rFont val="Meiryo UI"/>
        <family val="3"/>
        <charset val="128"/>
      </rPr>
      <t>事業所におけるリスクは、どのように進捗管理されていますか？</t>
    </r>
    <rPh sb="33" eb="36">
      <t>ジギョウショ</t>
    </rPh>
    <rPh sb="50" eb="52">
      <t>シンチョク</t>
    </rPh>
    <rPh sb="52" eb="54">
      <t>カンリ</t>
    </rPh>
    <phoneticPr fontId="3"/>
  </si>
  <si>
    <r>
      <t>Observe &gt;3 work areas to see how risk is tracked and displayed
3</t>
    </r>
    <r>
      <rPr>
        <sz val="8"/>
        <rFont val="Meiryo UI"/>
        <family val="3"/>
        <charset val="128"/>
      </rPr>
      <t>つ以上の作業場で、リスクの追跡（管理）と掲示を確認する。</t>
    </r>
    <rPh sb="65" eb="67">
      <t>イジョウ</t>
    </rPh>
    <rPh sb="68" eb="71">
      <t>サギョウバ</t>
    </rPh>
    <rPh sb="77" eb="79">
      <t>ツイセキ</t>
    </rPh>
    <rPh sb="80" eb="82">
      <t>カンリ</t>
    </rPh>
    <rPh sb="84" eb="86">
      <t>ケイジ</t>
    </rPh>
    <rPh sb="87" eb="89">
      <t>カクニン</t>
    </rPh>
    <phoneticPr fontId="3"/>
  </si>
  <si>
    <r>
      <t xml:space="preserve">There is a risk tracking that lists specific risks on site.
</t>
    </r>
    <r>
      <rPr>
        <sz val="8"/>
        <rFont val="Meiryo UI"/>
        <family val="3"/>
        <charset val="128"/>
      </rPr>
      <t>現場のリスクを登録したリストがある。</t>
    </r>
  </si>
  <si>
    <r>
      <t xml:space="preserve">Are new risks added to the risk tracking or safety controls adjusted after incident investigations?
</t>
    </r>
    <r>
      <rPr>
        <sz val="8"/>
        <rFont val="Meiryo UI"/>
        <family val="3"/>
        <charset val="128"/>
      </rPr>
      <t>災害調査後、新たなリスクがリスク一覧に追加されますか？また、安全管理（方法）は見直されますか？</t>
    </r>
  </si>
  <si>
    <r>
      <t xml:space="preserve">What methods do you use to ensure that the risk record and H&amp;S controls are up-to-date with any incident investigation results?
</t>
    </r>
    <r>
      <rPr>
        <sz val="8"/>
        <rFont val="Meiryo UI"/>
        <family val="3"/>
        <charset val="128"/>
      </rPr>
      <t>リスク記録と、その安全衛生管理は災害調査結果をもとに、どんな方法で（どのように）更新されていますか？</t>
    </r>
  </si>
  <si>
    <r>
      <t xml:space="preserve">Review the incident log and cross check relevant incidents with the content of the standard 
</t>
    </r>
    <r>
      <rPr>
        <sz val="8"/>
        <rFont val="Meiryo UI"/>
        <family val="3"/>
        <charset val="128"/>
      </rPr>
      <t>災害履歴を確認し、標準の内容と災害が関連しているか、クロスチェックする。</t>
    </r>
    <phoneticPr fontId="3"/>
  </si>
  <si>
    <r>
      <t xml:space="preserve">The respondent can provide at least one method and connected example of how the causes of incidents are used to supplement risk records. 
</t>
    </r>
    <r>
      <rPr>
        <sz val="8"/>
        <rFont val="Meiryo UI"/>
        <family val="3"/>
        <charset val="128"/>
      </rPr>
      <t>回答者は、災害の原因がどのようにリスク記録に反映されるかの方法と事例を、少なくとも１つ提示できる。</t>
    </r>
  </si>
  <si>
    <r>
      <t>KY is conducted by everyone on site.
KY</t>
    </r>
    <r>
      <rPr>
        <sz val="8"/>
        <rFont val="Meiryo UI"/>
        <family val="3"/>
        <charset val="128"/>
      </rPr>
      <t>は、事業所の全員に実施されている。</t>
    </r>
    <rPh sb="41" eb="44">
      <t>ジギョウショ</t>
    </rPh>
    <rPh sb="45" eb="47">
      <t>ゼンイン</t>
    </rPh>
    <rPh sb="48" eb="50">
      <t>ジッシ</t>
    </rPh>
    <phoneticPr fontId="3"/>
  </si>
  <si>
    <r>
      <t>Is KYT are conducted by all employee on site?
KYT</t>
    </r>
    <r>
      <rPr>
        <sz val="8"/>
        <rFont val="Meiryo UI"/>
        <family val="3"/>
        <charset val="128"/>
      </rPr>
      <t>は、事業所の全ての従業員が実施しているか？</t>
    </r>
    <rPh sb="51" eb="54">
      <t>ジギョウショ</t>
    </rPh>
    <rPh sb="55" eb="56">
      <t>ゼン</t>
    </rPh>
    <rPh sb="58" eb="61">
      <t>ジュウギョウイン</t>
    </rPh>
    <rPh sb="62" eb="64">
      <t>ジッシ</t>
    </rPh>
    <phoneticPr fontId="3"/>
  </si>
  <si>
    <r>
      <t xml:space="preserve">Production Foreman
</t>
    </r>
    <r>
      <rPr>
        <sz val="8"/>
        <rFont val="Meiryo UI"/>
        <family val="3"/>
        <charset val="128"/>
      </rPr>
      <t>製造主任</t>
    </r>
    <rPh sb="19" eb="23">
      <t>セイゾウシュニン</t>
    </rPh>
    <phoneticPr fontId="3"/>
  </si>
  <si>
    <r>
      <t xml:space="preserve">Who are involved in KYT? 
</t>
    </r>
    <r>
      <rPr>
        <sz val="8"/>
        <rFont val="Meiryo UI"/>
        <family val="3"/>
        <charset val="128"/>
      </rPr>
      <t>誰が</t>
    </r>
    <r>
      <rPr>
        <sz val="8"/>
        <rFont val="BridgestoneType"/>
        <family val="2"/>
      </rPr>
      <t>KYT</t>
    </r>
    <r>
      <rPr>
        <sz val="8"/>
        <rFont val="Meiryo UI"/>
        <family val="3"/>
        <charset val="128"/>
      </rPr>
      <t>に参加しますか？</t>
    </r>
  </si>
  <si>
    <r>
      <t>Review KYT execution records
KYT</t>
    </r>
    <r>
      <rPr>
        <sz val="8"/>
        <rFont val="Meiryo UI"/>
        <family val="3"/>
        <charset val="128"/>
      </rPr>
      <t>実施記録を確認する。</t>
    </r>
    <phoneticPr fontId="3"/>
  </si>
  <si>
    <r>
      <t>KYT records show that all teammates and temporary staff have submitted a KYT within the last 3 months.
KYT</t>
    </r>
    <r>
      <rPr>
        <sz val="8"/>
        <rFont val="Meiryo UI"/>
        <family val="3"/>
        <charset val="128"/>
      </rPr>
      <t>記録により、過去</t>
    </r>
    <r>
      <rPr>
        <sz val="8"/>
        <rFont val="BridgestoneType"/>
        <family val="2"/>
      </rPr>
      <t>3</t>
    </r>
    <r>
      <rPr>
        <sz val="8"/>
        <rFont val="Meiryo UI"/>
        <family val="3"/>
        <charset val="128"/>
      </rPr>
      <t>か月間、全従業員と派遣社員は</t>
    </r>
    <r>
      <rPr>
        <sz val="8"/>
        <rFont val="BridgestoneType"/>
        <family val="2"/>
      </rPr>
      <t>KYT</t>
    </r>
    <r>
      <rPr>
        <sz val="8"/>
        <rFont val="Meiryo UI"/>
        <family val="3"/>
        <charset val="128"/>
      </rPr>
      <t>を提出している（参加している）。</t>
    </r>
  </si>
  <si>
    <r>
      <t xml:space="preserve">Pre-work meetings are conducted prior to the start of work, risks are identified and risk mitigation measures/administrative controls are defined.
</t>
    </r>
    <r>
      <rPr>
        <sz val="8"/>
        <rFont val="Meiryo UI"/>
        <family val="3"/>
        <charset val="128"/>
      </rPr>
      <t>作業の開始前に事前打ち合わせを実施し、リスクの顕在化およびその対応</t>
    </r>
    <r>
      <rPr>
        <sz val="8"/>
        <rFont val="BridgestoneType"/>
        <family val="2"/>
      </rPr>
      <t>/</t>
    </r>
    <r>
      <rPr>
        <sz val="8"/>
        <rFont val="Meiryo UI"/>
        <family val="3"/>
        <charset val="128"/>
      </rPr>
      <t>リスク低減対策を決めている。</t>
    </r>
  </si>
  <si>
    <r>
      <t xml:space="preserve">Contractor management
</t>
    </r>
    <r>
      <rPr>
        <sz val="8"/>
        <rFont val="Meiryo UI"/>
        <family val="3"/>
        <charset val="128"/>
      </rPr>
      <t>協力会社の安全管理</t>
    </r>
    <phoneticPr fontId="5"/>
  </si>
  <si>
    <r>
      <t xml:space="preserve">Integration
</t>
    </r>
    <r>
      <rPr>
        <sz val="8"/>
        <rFont val="Meiryo UI"/>
        <family val="3"/>
        <charset val="128"/>
      </rPr>
      <t>関連付け</t>
    </r>
    <phoneticPr fontId="5"/>
  </si>
  <si>
    <r>
      <t xml:space="preserve">Are pre-work meetings conducted prior to the start of work, are risks identified and risk mitigation measures/administrative controls defined.
</t>
    </r>
    <r>
      <rPr>
        <sz val="8"/>
        <rFont val="Meiryo UI"/>
        <family val="3"/>
        <charset val="128"/>
      </rPr>
      <t>作業の開始前に事前打ち合わせを実施し、リスクの顕在化およびその対応</t>
    </r>
    <r>
      <rPr>
        <sz val="8"/>
        <rFont val="BridgestoneType"/>
        <family val="2"/>
      </rPr>
      <t>/</t>
    </r>
    <r>
      <rPr>
        <sz val="8"/>
        <rFont val="Meiryo UI"/>
        <family val="3"/>
        <charset val="128"/>
      </rPr>
      <t>リスク低減対策を決めているか？</t>
    </r>
    <phoneticPr fontId="3"/>
  </si>
  <si>
    <r>
      <t xml:space="preserve">Are pre-work meetings conducted with contractors? What points are discussed at the meeting? 
</t>
    </r>
    <r>
      <rPr>
        <sz val="8"/>
        <rFont val="Meiryo UI"/>
        <family val="3"/>
        <charset val="128"/>
      </rPr>
      <t>作業開始前に打ち合わせを実施しているか？どういった内容が打ち合わせで議論されているか？</t>
    </r>
  </si>
  <si>
    <r>
      <t xml:space="preserve">Review records of pre-work meetings with contractors.
</t>
    </r>
    <r>
      <rPr>
        <sz val="8"/>
        <rFont val="Meiryo UI"/>
        <family val="3"/>
        <charset val="128"/>
      </rPr>
      <t>協力会社作業開始前の打ち合わせ記録を確認する。</t>
    </r>
  </si>
  <si>
    <r>
      <t xml:space="preserve">There is evidence that pre-work meetings are conducted prior to the start of work, risks are identified and risk mitigation measures/administrative controls are defined.
</t>
    </r>
    <r>
      <rPr>
        <sz val="8"/>
        <rFont val="Meiryo UI"/>
        <family val="3"/>
        <charset val="128"/>
      </rPr>
      <t>作業の開始前に事前打ち合わせを実施し、リスクの顕在化およびその対応</t>
    </r>
    <r>
      <rPr>
        <sz val="8"/>
        <rFont val="BridgestoneType"/>
        <family val="2"/>
      </rPr>
      <t>/</t>
    </r>
    <r>
      <rPr>
        <sz val="8"/>
        <rFont val="Meiryo UI"/>
        <family val="3"/>
        <charset val="128"/>
      </rPr>
      <t>リスク低減対策を決めている記録がある。</t>
    </r>
  </si>
  <si>
    <r>
      <t xml:space="preserve">The contractor selection criteria are established based on regulatory, Bridgestone, and/or site safety requirements. And contractor is reviewed based on these criteria and judged to determine if the contractor may be selected for work.
</t>
    </r>
    <r>
      <rPr>
        <sz val="8"/>
        <rFont val="Meiryo UI"/>
        <family val="3"/>
        <charset val="128"/>
      </rPr>
      <t>拠点の安全要件に基づき協力会社の選定基準が定められている。また選定基準に基づき協力会社を評価し、当該協力会社の選定可否を判断している。</t>
    </r>
    <rPh sb="236" eb="238">
      <t>キョテン</t>
    </rPh>
    <rPh sb="239" eb="243">
      <t>アンゼンヨウケン</t>
    </rPh>
    <rPh sb="244" eb="245">
      <t>モト</t>
    </rPh>
    <rPh sb="247" eb="249">
      <t>キョウリョク</t>
    </rPh>
    <rPh sb="249" eb="251">
      <t>ガイシャ</t>
    </rPh>
    <rPh sb="252" eb="256">
      <t>センテイキジュン</t>
    </rPh>
    <rPh sb="257" eb="258">
      <t>サダ</t>
    </rPh>
    <rPh sb="267" eb="271">
      <t>センテイキジュン</t>
    </rPh>
    <rPh sb="272" eb="273">
      <t>モト</t>
    </rPh>
    <rPh sb="275" eb="277">
      <t>キョウリョク</t>
    </rPh>
    <rPh sb="277" eb="279">
      <t>カイシャ</t>
    </rPh>
    <rPh sb="280" eb="282">
      <t>ヒョウカ</t>
    </rPh>
    <rPh sb="284" eb="290">
      <t>トウガイキョウリョクガイシャ</t>
    </rPh>
    <rPh sb="291" eb="295">
      <t>センテイカヒ</t>
    </rPh>
    <rPh sb="296" eb="298">
      <t>ハンダン</t>
    </rPh>
    <phoneticPr fontId="5"/>
  </si>
  <si>
    <r>
      <t xml:space="preserve">Are there criteria for selecting contractors and are contracts awarded in accordance with those criteria? Are contracts renewed at a regular frequency?
</t>
    </r>
    <r>
      <rPr>
        <sz val="8"/>
        <rFont val="Meiryo UI"/>
        <family val="3"/>
        <charset val="128"/>
      </rPr>
      <t>協力会社を選定する際の基準があり、それに従って契約しているか？契約の更新は決めれた頻度で行っているか？</t>
    </r>
    <rPh sb="152" eb="156">
      <t>キョウリョクガイシャ</t>
    </rPh>
    <rPh sb="157" eb="159">
      <t>センテイ</t>
    </rPh>
    <rPh sb="161" eb="162">
      <t>サイ</t>
    </rPh>
    <rPh sb="163" eb="165">
      <t>キジュン</t>
    </rPh>
    <rPh sb="172" eb="173">
      <t>シタガ</t>
    </rPh>
    <rPh sb="175" eb="177">
      <t>ケイヤク</t>
    </rPh>
    <rPh sb="183" eb="185">
      <t>ケイヤク</t>
    </rPh>
    <rPh sb="186" eb="188">
      <t>コウシン</t>
    </rPh>
    <rPh sb="189" eb="190">
      <t>キ</t>
    </rPh>
    <rPh sb="193" eb="195">
      <t>ヒンド</t>
    </rPh>
    <rPh sb="196" eb="197">
      <t>オコナ</t>
    </rPh>
    <phoneticPr fontId="5"/>
  </si>
  <si>
    <r>
      <t xml:space="preserve">procurement Manager
</t>
    </r>
    <r>
      <rPr>
        <sz val="8"/>
        <rFont val="Meiryo UI"/>
        <family val="3"/>
        <charset val="128"/>
      </rPr>
      <t>調達担当課長</t>
    </r>
    <rPh sb="20" eb="26">
      <t>チョウタツタントウカチョウ</t>
    </rPh>
    <phoneticPr fontId="5"/>
  </si>
  <si>
    <r>
      <t xml:space="preserve">What selection criteria do you use to evaluate contractors? Are evaluations conducted on a regular basis?
</t>
    </r>
    <r>
      <rPr>
        <sz val="8"/>
        <rFont val="Meiryo UI"/>
        <family val="3"/>
        <charset val="128"/>
      </rPr>
      <t>協力会社をどのような選定基準で評価していますか？</t>
    </r>
    <r>
      <rPr>
        <sz val="8"/>
        <rFont val="BridgestoneType"/>
        <family val="2"/>
      </rPr>
      <t xml:space="preserve"> </t>
    </r>
    <r>
      <rPr>
        <sz val="8"/>
        <rFont val="Meiryo UI"/>
        <family val="3"/>
        <charset val="128"/>
      </rPr>
      <t>評価は定期的に行われていますか？</t>
    </r>
    <rPh sb="106" eb="110">
      <t>キョウリョクガイシャ</t>
    </rPh>
    <rPh sb="116" eb="120">
      <t>センテイキジュン</t>
    </rPh>
    <rPh sb="121" eb="123">
      <t>ヒョウカ</t>
    </rPh>
    <rPh sb="131" eb="133">
      <t>ヒョウカ</t>
    </rPh>
    <rPh sb="134" eb="137">
      <t>テイキテキ</t>
    </rPh>
    <rPh sb="138" eb="139">
      <t>オコナ</t>
    </rPh>
    <phoneticPr fontId="5"/>
  </si>
  <si>
    <r>
      <t xml:space="preserve">Confirm the evaluation criteria and the records of the evaluated contractors.
</t>
    </r>
    <r>
      <rPr>
        <sz val="8"/>
        <rFont val="Meiryo UI"/>
        <family val="3"/>
        <charset val="128"/>
      </rPr>
      <t>協力会社の選定基準と評価した記録を確認する。</t>
    </r>
    <rPh sb="78" eb="82">
      <t>キョウリョクガイシャ</t>
    </rPh>
    <rPh sb="83" eb="87">
      <t>センテイキジュン</t>
    </rPh>
    <rPh sb="88" eb="90">
      <t>ヒョウカ</t>
    </rPh>
    <rPh sb="92" eb="94">
      <t>キロク</t>
    </rPh>
    <rPh sb="95" eb="97">
      <t>カクニン</t>
    </rPh>
    <phoneticPr fontId="5"/>
  </si>
  <si>
    <r>
      <t xml:space="preserve">There are evaluation criteria for contractors, and there are records that demonstrate that contractor evaluation criteria is being followed.
</t>
    </r>
    <r>
      <rPr>
        <sz val="8"/>
        <rFont val="Meiryo UI"/>
        <family val="3"/>
        <charset val="128"/>
      </rPr>
      <t>協力会社の選定基準があり、またそれに従った評価記録がある。</t>
    </r>
    <phoneticPr fontId="3"/>
  </si>
  <si>
    <r>
      <t>The large tire manual handling procedure is reviewed in response to incidents</t>
    </r>
    <r>
      <rPr>
        <sz val="8"/>
        <rFont val="Meiryo UI"/>
        <family val="3"/>
        <charset val="128"/>
      </rPr>
      <t>．
大型タイヤ手動ハンドリング標準は災害・ヒヤリ発生時にレビューされている。</t>
    </r>
  </si>
  <si>
    <r>
      <t xml:space="preserve">Is the large tire manual handling operation procedure reviewed in response to incidents?
</t>
    </r>
    <r>
      <rPr>
        <sz val="8"/>
        <rFont val="Meiryo UI"/>
        <family val="3"/>
        <charset val="128"/>
      </rPr>
      <t>災害・ヒヤリの発生に対して、大型タイヤ手動ハンドリング標準のレビュー（見直し）を行っているか？</t>
    </r>
    <phoneticPr fontId="5"/>
  </si>
  <si>
    <r>
      <t xml:space="preserve">Production Foreman
</t>
    </r>
    <r>
      <rPr>
        <sz val="8"/>
        <rFont val="Meiryo UI"/>
        <family val="3"/>
        <charset val="128"/>
      </rPr>
      <t>製造主任</t>
    </r>
    <rPh sb="21" eb="23">
      <t>シュニン</t>
    </rPh>
    <phoneticPr fontId="5"/>
  </si>
  <si>
    <r>
      <t xml:space="preserve">When was the last review of the Large Tire Manual Handling Operations procedure? Was this done based on a reported incident?
</t>
    </r>
    <r>
      <rPr>
        <sz val="8"/>
        <rFont val="Meiryo UI"/>
        <family val="3"/>
        <charset val="128"/>
      </rPr>
      <t>大型タイヤ手動ハンドリング標準を最後にレビューしたのはいつか？報告された災害に基づき実施されているか？</t>
    </r>
  </si>
  <si>
    <r>
      <t xml:space="preserve">Check the revision history against the time of the last incident reported on a Large Tire Manual Handling Operation to verify if corresponding updates have been made
</t>
    </r>
    <r>
      <rPr>
        <sz val="8"/>
        <rFont val="Meiryo UI"/>
        <family val="3"/>
        <charset val="128"/>
      </rPr>
      <t>大型タイヤ手動ハンドリングに関しての災害・ヒヤリが報告された際、標準が更新されていることを改訂履歴から確認する。</t>
    </r>
  </si>
  <si>
    <r>
      <t xml:space="preserve">The Large Tire Manual Handling Operations procedure was reviewed based on a reported incident
</t>
    </r>
    <r>
      <rPr>
        <sz val="8"/>
        <rFont val="Meiryo UI"/>
        <family val="3"/>
        <charset val="128"/>
      </rPr>
      <t>報告された災害・ヒヤリに基づいて、大型タイヤの手動操作手順が見直されている。</t>
    </r>
  </si>
  <si>
    <r>
      <t xml:space="preserve">Employees are aware of Ergonomic hazards
</t>
    </r>
    <r>
      <rPr>
        <sz val="8"/>
        <rFont val="Meiryo UI"/>
        <family val="3"/>
        <charset val="128"/>
      </rPr>
      <t>従業員は、エルゴノミクス（腰痛等の疾病リスク）上の危険源を認識している。</t>
    </r>
  </si>
  <si>
    <r>
      <t xml:space="preserve">Have employees been made aware of the Ergonomics hazards of their jobs and when they are increasing their ergonomic risks due to poor techniques or not using tools provided to prevent these hazards?
</t>
    </r>
    <r>
      <rPr>
        <sz val="8"/>
        <rFont val="Meiryo UI"/>
        <family val="3"/>
        <charset val="128"/>
      </rPr>
      <t>従業員は、エルゴノミクス（腰痛等の疾病リスク）上の危険源を認識しており、どんなときにエルゴノミクス上の危険にさらされるか知らされているか？
また必要な保護具を使用しなかったり、作業標準を守らなかった場合のリスクについても認識しているか？</t>
    </r>
    <rPh sb="271" eb="273">
      <t>ヒツヨウ</t>
    </rPh>
    <rPh sb="274" eb="277">
      <t>ホゴグ</t>
    </rPh>
    <rPh sb="278" eb="280">
      <t>シヨウ</t>
    </rPh>
    <rPh sb="287" eb="291">
      <t>サギョウヒョウジュン</t>
    </rPh>
    <rPh sb="292" eb="293">
      <t>マモ</t>
    </rPh>
    <rPh sb="298" eb="300">
      <t>バアイ</t>
    </rPh>
    <rPh sb="309" eb="311">
      <t>ニンシキ</t>
    </rPh>
    <phoneticPr fontId="5"/>
  </si>
  <si>
    <r>
      <t xml:space="preserve">Are you aware of the Ergonomics hazards of your job?
Have you or any teammate been informed when your are increasing your risk to them when performing incorrect movements or using assists incorrectly?
</t>
    </r>
    <r>
      <rPr>
        <sz val="8"/>
        <rFont val="Meiryo UI"/>
        <family val="3"/>
        <charset val="128"/>
      </rPr>
      <t>あなたの業務におけるエルゴノミクス（腰痛等の疾病リスク）上の危険源を認識しているか？あなた又は他の従業員は、不適切な動きや誤ったアシスト</t>
    </r>
    <r>
      <rPr>
        <sz val="8"/>
        <rFont val="BridgestoneType"/>
        <family val="2"/>
      </rPr>
      <t>(</t>
    </r>
    <r>
      <rPr>
        <sz val="8"/>
        <rFont val="Meiryo UI"/>
        <family val="3"/>
        <charset val="128"/>
      </rPr>
      <t>ツール</t>
    </r>
    <r>
      <rPr>
        <sz val="8"/>
        <rFont val="BridgestoneType"/>
        <family val="2"/>
      </rPr>
      <t>)</t>
    </r>
    <r>
      <rPr>
        <sz val="8"/>
        <rFont val="Meiryo UI"/>
        <family val="3"/>
        <charset val="128"/>
      </rPr>
      <t>を使用し危険にさらされたとき、声掛けされるか？</t>
    </r>
    <phoneticPr fontId="3"/>
  </si>
  <si>
    <r>
      <t>Talk  to &gt;3 Teammates to verify if communication has been made to inform them of Ergonomic hazards
3</t>
    </r>
    <r>
      <rPr>
        <sz val="8"/>
        <rFont val="Meiryo UI"/>
        <family val="3"/>
        <charset val="128"/>
      </rPr>
      <t>人以上の従業員にインタビューし、エルゴノミクス（腰痛等の疾病リスク）上の危険源に関してコミュニケーションが取られていることを確認する</t>
    </r>
    <phoneticPr fontId="3"/>
  </si>
  <si>
    <r>
      <t xml:space="preserve">Respondent/teammates are aware of the Ergonomics hazards of their jobs, and the importance of using proper techniques and tools provided to minimize the ergonomic risks.
</t>
    </r>
    <r>
      <rPr>
        <sz val="8"/>
        <rFont val="Meiryo UI"/>
        <family val="3"/>
        <charset val="128"/>
      </rPr>
      <t>従業員は、自身の業務におけるエルゴノミクス（腰痛等の疾病リスク）に関する危険性を認識しており、定められたリスク低減対策や作業標準の効果を理解している。</t>
    </r>
    <rPh sb="214" eb="215">
      <t>サダ</t>
    </rPh>
    <rPh sb="222" eb="226">
      <t>テイゲンタイサク</t>
    </rPh>
    <rPh sb="227" eb="231">
      <t>サギョウヒョウジュン</t>
    </rPh>
    <rPh sb="232" eb="234">
      <t>コウカ</t>
    </rPh>
    <rPh sb="235" eb="237">
      <t>リカイ</t>
    </rPh>
    <phoneticPr fontId="3"/>
  </si>
  <si>
    <r>
      <t xml:space="preserve">There are countermeasures in place to reduce exposure to Chemical Hazards (e.g., gloves, local exhaust, etc.) according to the information on Material Use Form (MUF), Safety Data Sheet (SDS), and PPE hazard assessment. 
</t>
    </r>
    <r>
      <rPr>
        <sz val="8"/>
        <rFont val="Meiryo UI"/>
        <family val="3"/>
        <charset val="128"/>
      </rPr>
      <t>原材料取扱基準表（</t>
    </r>
    <r>
      <rPr>
        <sz val="8"/>
        <rFont val="BridgestoneType"/>
        <family val="2"/>
      </rPr>
      <t>MUF)</t>
    </r>
    <r>
      <rPr>
        <sz val="8"/>
        <rFont val="Meiryo UI"/>
        <family val="3"/>
        <charset val="128"/>
      </rPr>
      <t>および</t>
    </r>
    <r>
      <rPr>
        <sz val="8"/>
        <rFont val="BridgestoneType"/>
        <family val="2"/>
      </rPr>
      <t>SDS</t>
    </r>
    <r>
      <rPr>
        <sz val="8"/>
        <rFont val="Meiryo UI"/>
        <family val="3"/>
        <charset val="128"/>
      </rPr>
      <t>の情報にしたがって、化学物質の暴露を低減するための対策が講じられている。（例：手袋、局所排気等）</t>
    </r>
  </si>
  <si>
    <r>
      <t xml:space="preserve">Are countermeasures in place to reduce exposure to Chemical Hazards?
</t>
    </r>
    <r>
      <rPr>
        <sz val="8"/>
        <rFont val="Meiryo UI"/>
        <family val="3"/>
        <charset val="128"/>
      </rPr>
      <t>化学物質に関する危険にさらされることを低減する対策が行われているか？</t>
    </r>
    <phoneticPr fontId="5"/>
  </si>
  <si>
    <r>
      <t xml:space="preserve">Production Manager
</t>
    </r>
    <r>
      <rPr>
        <sz val="8"/>
        <rFont val="Meiryo UI"/>
        <family val="3"/>
        <charset val="128"/>
      </rPr>
      <t>製造課長</t>
    </r>
    <phoneticPr fontId="5"/>
  </si>
  <si>
    <r>
      <t xml:space="preserve">Is there a record of countermeasures(PPE, engineering controls) implemented for identified Chemical hazards?
</t>
    </r>
    <r>
      <rPr>
        <sz val="8"/>
        <rFont val="Meiryo UI"/>
        <family val="3"/>
        <charset val="128"/>
      </rPr>
      <t>特定された化学物質の危険源に対して、実施されている対策</t>
    </r>
    <r>
      <rPr>
        <sz val="8"/>
        <rFont val="BridgestoneType"/>
        <family val="2"/>
      </rPr>
      <t>(</t>
    </r>
    <r>
      <rPr>
        <sz val="8"/>
        <rFont val="Meiryo UI"/>
        <family val="3"/>
        <charset val="128"/>
      </rPr>
      <t>設備対策や保護具）の記録があるか？</t>
    </r>
  </si>
  <si>
    <r>
      <t xml:space="preserve">Review the chemical materials list, PPE hazard assessment, and action plans to check if the countermeasures were implemented to reduce chemical hazards exposure.
</t>
    </r>
    <r>
      <rPr>
        <sz val="8"/>
        <rFont val="Meiryo UI"/>
        <family val="3"/>
        <charset val="128"/>
      </rPr>
      <t>化学物質リストおよび対応計画を確認し、化学物質の危険源の暴露を低減するための対策が実施されていることを確認する。</t>
    </r>
    <phoneticPr fontId="5"/>
  </si>
  <si>
    <r>
      <t xml:space="preserve">Countermeasures (PPE, engineering controls, etc.) are being implemented, per PPE hazard assessment, or other method of reviewing hazards and risk, to reduce exposure of chemical hazards on site.
</t>
    </r>
    <r>
      <rPr>
        <sz val="8"/>
        <rFont val="Meiryo UI"/>
        <family val="3"/>
        <charset val="128"/>
      </rPr>
      <t>現場にて化学物質の危険源の暴露を低減するための対策が実施されている。</t>
    </r>
  </si>
  <si>
    <r>
      <t xml:space="preserve">Maintenance manager responding to risks and sharing information as defined in the standard before to start the maintenance work.
</t>
    </r>
    <r>
      <rPr>
        <sz val="8"/>
        <rFont val="Meiryo UI"/>
        <family val="3"/>
        <charset val="128"/>
      </rPr>
      <t>設備課長は、保全作業前に標準で定められたリスク対応と情報共有を適切に行っている。</t>
    </r>
    <rPh sb="129" eb="131">
      <t>セツビ</t>
    </rPh>
    <rPh sb="135" eb="140">
      <t>ホゼンサギョウマエ</t>
    </rPh>
    <rPh sb="141" eb="143">
      <t>ヒョウジュン</t>
    </rPh>
    <rPh sb="144" eb="145">
      <t>サダ</t>
    </rPh>
    <rPh sb="152" eb="154">
      <t>タイオウ</t>
    </rPh>
    <rPh sb="155" eb="159">
      <t>ジョウホウキョウユウ</t>
    </rPh>
    <rPh sb="160" eb="162">
      <t>テキセツ</t>
    </rPh>
    <rPh sb="163" eb="164">
      <t>オコナ</t>
    </rPh>
    <phoneticPr fontId="3"/>
  </si>
  <si>
    <r>
      <t xml:space="preserve">Do you hold the premeeting before maintenance work? And during this meeting do you identify the risks and determine risk mitigation &amp; control?
</t>
    </r>
    <r>
      <rPr>
        <sz val="8"/>
        <rFont val="Meiryo UI"/>
        <family val="3"/>
        <charset val="128"/>
      </rPr>
      <t>作業の開始前に事前打ち合わせを実施し、リスクの顕在化およびその対応</t>
    </r>
    <r>
      <rPr>
        <sz val="8"/>
        <rFont val="BridgestoneType"/>
        <family val="2"/>
      </rPr>
      <t>/</t>
    </r>
    <r>
      <rPr>
        <sz val="8"/>
        <rFont val="Meiryo UI"/>
        <family val="3"/>
        <charset val="128"/>
      </rPr>
      <t>リスク低減対策を決めているか？</t>
    </r>
    <rPh sb="143" eb="145">
      <t>サギョウ</t>
    </rPh>
    <rPh sb="146" eb="148">
      <t>カイシ</t>
    </rPh>
    <rPh sb="148" eb="149">
      <t>マエ</t>
    </rPh>
    <rPh sb="150" eb="152">
      <t>ジゼン</t>
    </rPh>
    <rPh sb="152" eb="153">
      <t>ウ</t>
    </rPh>
    <rPh sb="154" eb="155">
      <t>ア</t>
    </rPh>
    <rPh sb="158" eb="160">
      <t>ジッシ</t>
    </rPh>
    <rPh sb="166" eb="168">
      <t>ケンザイ</t>
    </rPh>
    <rPh sb="168" eb="169">
      <t>カ</t>
    </rPh>
    <rPh sb="174" eb="176">
      <t>タイオウ</t>
    </rPh>
    <rPh sb="180" eb="182">
      <t>テイゲン</t>
    </rPh>
    <rPh sb="182" eb="184">
      <t>タイサク</t>
    </rPh>
    <rPh sb="185" eb="186">
      <t>キ</t>
    </rPh>
    <phoneticPr fontId="3"/>
  </si>
  <si>
    <r>
      <t xml:space="preserve">Maintenance Supervisor
</t>
    </r>
    <r>
      <rPr>
        <sz val="8"/>
        <rFont val="Meiryo UI"/>
        <family val="3"/>
        <charset val="128"/>
      </rPr>
      <t>保全職長</t>
    </r>
    <r>
      <rPr>
        <sz val="8"/>
        <rFont val="BridgestoneType"/>
        <family val="2"/>
      </rPr>
      <t>/</t>
    </r>
    <r>
      <rPr>
        <sz val="8"/>
        <rFont val="Meiryo UI"/>
        <family val="3"/>
        <charset val="128"/>
      </rPr>
      <t>主任</t>
    </r>
    <phoneticPr fontId="3"/>
  </si>
  <si>
    <r>
      <rPr>
        <sz val="8"/>
        <rFont val="Meiryo UI"/>
        <family val="3"/>
        <charset val="128"/>
      </rPr>
      <t xml:space="preserve">作業開始前に確認・実施すべき事項はどのような内容ですか？
</t>
    </r>
    <r>
      <rPr>
        <sz val="8"/>
        <rFont val="BridgestoneType"/>
        <family val="2"/>
      </rPr>
      <t>What kind of things should I  you check and implement before starting work?</t>
    </r>
  </si>
  <si>
    <r>
      <t xml:space="preserve">The identified risks and determined risk mitigation &amp; control are filled out on premeeting minutes.
</t>
    </r>
    <r>
      <rPr>
        <sz val="8"/>
        <rFont val="Meiryo UI"/>
        <family val="3"/>
        <charset val="128"/>
      </rPr>
      <t>顕在化したリスクおよびリスク低減対策が事前打ち合わせ議事録に記載されている。</t>
    </r>
    <rPh sb="100" eb="103">
      <t>ケンザイカ</t>
    </rPh>
    <rPh sb="114" eb="118">
      <t>テイゲンタイサク</t>
    </rPh>
    <rPh sb="119" eb="122">
      <t>ジゼンウ</t>
    </rPh>
    <rPh sb="123" eb="124">
      <t>ア</t>
    </rPh>
    <rPh sb="126" eb="129">
      <t>ギジロク</t>
    </rPh>
    <rPh sb="130" eb="132">
      <t>キサイ</t>
    </rPh>
    <phoneticPr fontId="5"/>
  </si>
  <si>
    <r>
      <t xml:space="preserve">Before maintenance, maintenance technicians join KY activity/tool box meeting and able to understand the shared information/cautions in work.
</t>
    </r>
    <r>
      <rPr>
        <sz val="8"/>
        <rFont val="Meiryo UI"/>
        <family val="3"/>
        <charset val="128"/>
      </rPr>
      <t>作業者は保全作業前の</t>
    </r>
    <r>
      <rPr>
        <sz val="8"/>
        <rFont val="BridgestoneType"/>
        <family val="2"/>
      </rPr>
      <t>KY</t>
    </r>
    <r>
      <rPr>
        <sz val="8"/>
        <rFont val="Meiryo UI"/>
        <family val="3"/>
        <charset val="128"/>
      </rPr>
      <t>活動やミーティングに参加し、共有された内容や作業上の注意事項について理解している。</t>
    </r>
    <rPh sb="157" eb="162">
      <t>ホゼンサギョウマエ</t>
    </rPh>
    <rPh sb="165" eb="167">
      <t>カツドウ</t>
    </rPh>
    <rPh sb="175" eb="177">
      <t>サンカ</t>
    </rPh>
    <rPh sb="179" eb="181">
      <t>キョウユウ</t>
    </rPh>
    <rPh sb="184" eb="186">
      <t>ナイヨウ</t>
    </rPh>
    <phoneticPr fontId="3"/>
  </si>
  <si>
    <r>
      <t xml:space="preserve">Are the identified risks and determined risks mitigation &amp; control shared to maintenance staff.
</t>
    </r>
    <r>
      <rPr>
        <sz val="8"/>
        <rFont val="Meiryo UI"/>
        <family val="3"/>
        <charset val="128"/>
      </rPr>
      <t>顕在化したリスクおよび決定したリスク低減対策は保全員に周知されていますか？</t>
    </r>
    <rPh sb="96" eb="99">
      <t>ケンザイカ</t>
    </rPh>
    <rPh sb="107" eb="109">
      <t>ケッテイ</t>
    </rPh>
    <rPh sb="114" eb="118">
      <t>テイゲンタイサク</t>
    </rPh>
    <rPh sb="119" eb="122">
      <t>ホゼンイン</t>
    </rPh>
    <rPh sb="123" eb="125">
      <t>シュウチ</t>
    </rPh>
    <phoneticPr fontId="3"/>
  </si>
  <si>
    <r>
      <rPr>
        <sz val="8"/>
        <rFont val="Meiryo UI"/>
        <family val="3"/>
        <charset val="128"/>
      </rPr>
      <t xml:space="preserve">作業開始前の打ち合わせに作業を行うすべての保全員が参加していますか？
</t>
    </r>
    <r>
      <rPr>
        <sz val="8"/>
        <rFont val="BridgestoneType"/>
        <family val="2"/>
      </rPr>
      <t xml:space="preserve">Do all maintenance staffs who perform task/maintenance service participate in the discussion before starting work? </t>
    </r>
    <rPh sb="12" eb="14">
      <t>サギョウ</t>
    </rPh>
    <rPh sb="15" eb="16">
      <t>オコナ</t>
    </rPh>
    <rPh sb="25" eb="27">
      <t>サンカ</t>
    </rPh>
    <phoneticPr fontId="5"/>
  </si>
  <si>
    <r>
      <t xml:space="preserve">Confirm the record of sharing information and these clue (sign, attend list etc.).
</t>
    </r>
    <r>
      <rPr>
        <sz val="8"/>
        <rFont val="Meiryo UI"/>
        <family val="3"/>
        <charset val="128"/>
      </rPr>
      <t>共有された情報とその確認（サイン・参加者一覧等）の記録を確認する。</t>
    </r>
    <rPh sb="83" eb="85">
      <t>キョウユウ</t>
    </rPh>
    <rPh sb="88" eb="90">
      <t>ジョウホウ</t>
    </rPh>
    <rPh sb="93" eb="95">
      <t>カクニン</t>
    </rPh>
    <rPh sb="100" eb="103">
      <t>サンカシャ</t>
    </rPh>
    <rPh sb="103" eb="105">
      <t>イチラン</t>
    </rPh>
    <rPh sb="105" eb="106">
      <t>トウ</t>
    </rPh>
    <rPh sb="108" eb="110">
      <t>キロク</t>
    </rPh>
    <rPh sb="111" eb="113">
      <t>カクニン</t>
    </rPh>
    <phoneticPr fontId="5"/>
  </si>
  <si>
    <r>
      <t xml:space="preserve">Maintenance technicians can answer the identified risks and determined risk mitigation &amp; control.
</t>
    </r>
    <r>
      <rPr>
        <sz val="8"/>
        <rFont val="Meiryo UI"/>
        <family val="3"/>
        <charset val="128"/>
      </rPr>
      <t>保全員は直近で従事した作業事例で顕在化したリスクおよびリスク低減対策を答えることができる。</t>
    </r>
    <rPh sb="98" eb="101">
      <t>ホゼンイン</t>
    </rPh>
    <rPh sb="102" eb="104">
      <t>チョッキン</t>
    </rPh>
    <rPh sb="105" eb="107">
      <t>ジュウジ</t>
    </rPh>
    <rPh sb="114" eb="117">
      <t>ケンザイカ</t>
    </rPh>
    <rPh sb="128" eb="132">
      <t>テイゲンタイサク</t>
    </rPh>
    <rPh sb="133" eb="134">
      <t>コタ</t>
    </rPh>
    <phoneticPr fontId="5"/>
  </si>
  <si>
    <r>
      <t xml:space="preserve">Do the maintenance technicians recognize what actions they should take when any unexpected / uncontrolled change occurs or new risks are identified?
</t>
    </r>
    <r>
      <rPr>
        <sz val="8"/>
        <rFont val="Meiryo UI"/>
        <family val="3"/>
        <charset val="128"/>
      </rPr>
      <t>保全員は、保全作業中に想定されていない変化点や新たなリスクを発見した場合の対応方法を理解しているか？</t>
    </r>
    <rPh sb="154" eb="159">
      <t>ホゼンサギョウチュウ</t>
    </rPh>
    <rPh sb="160" eb="162">
      <t>ソウテイ</t>
    </rPh>
    <rPh sb="168" eb="170">
      <t>ヘンカ</t>
    </rPh>
    <rPh sb="170" eb="171">
      <t>テン</t>
    </rPh>
    <rPh sb="172" eb="173">
      <t>アラ</t>
    </rPh>
    <rPh sb="179" eb="181">
      <t>ハッケン</t>
    </rPh>
    <rPh sb="183" eb="185">
      <t>バアイ</t>
    </rPh>
    <rPh sb="186" eb="190">
      <t>タイオウホウホウ</t>
    </rPh>
    <rPh sb="191" eb="193">
      <t>リカイ</t>
    </rPh>
    <phoneticPr fontId="3"/>
  </si>
  <si>
    <r>
      <t xml:space="preserve">Maintenance staff
</t>
    </r>
    <r>
      <rPr>
        <sz val="8"/>
        <rFont val="Meiryo UI"/>
        <family val="3"/>
        <charset val="128"/>
      </rPr>
      <t>保全員</t>
    </r>
    <rPh sb="18" eb="21">
      <t>ホゼンイン</t>
    </rPh>
    <phoneticPr fontId="3"/>
  </si>
  <si>
    <r>
      <rPr>
        <sz val="8"/>
        <rFont val="Meiryo UI"/>
        <family val="3"/>
        <charset val="128"/>
      </rPr>
      <t xml:space="preserve">保全作業中に異常や共有されていないリスクを発見した際、どのように対応しますか？
</t>
    </r>
    <r>
      <rPr>
        <sz val="8"/>
        <rFont val="BridgestoneType"/>
        <family val="2"/>
      </rPr>
      <t>How do you respond when you discover anomalies or unshared risks during maintenance work?</t>
    </r>
  </si>
  <si>
    <r>
      <t xml:space="preserve">Maintenance technicians can answer that they have to suspend the maintenance work and report to the responsible person.
</t>
    </r>
    <r>
      <rPr>
        <sz val="8"/>
        <rFont val="Meiryo UI"/>
        <family val="3"/>
        <charset val="128"/>
      </rPr>
      <t>保全員は、作業を中断し、上司へ連絡することを回答できる。</t>
    </r>
    <rPh sb="120" eb="123">
      <t>ホゼンイン</t>
    </rPh>
    <rPh sb="125" eb="127">
      <t>サギョウ</t>
    </rPh>
    <rPh sb="128" eb="130">
      <t>チュウダン</t>
    </rPh>
    <rPh sb="132" eb="134">
      <t>ジョウシ</t>
    </rPh>
    <rPh sb="135" eb="137">
      <t>レンラク</t>
    </rPh>
    <rPh sb="142" eb="144">
      <t>カイトウ</t>
    </rPh>
    <phoneticPr fontId="5"/>
  </si>
  <si>
    <r>
      <t xml:space="preserve">Teammates understand the fire prevention rules.
</t>
    </r>
    <r>
      <rPr>
        <sz val="8"/>
        <rFont val="Meiryo UI"/>
        <family val="3"/>
        <charset val="128"/>
      </rPr>
      <t>技能員は、防火に関するルールを理解している。</t>
    </r>
    <rPh sb="47" eb="50">
      <t>ギノウイン</t>
    </rPh>
    <rPh sb="52" eb="54">
      <t>ボウカ</t>
    </rPh>
    <rPh sb="55" eb="56">
      <t>カン</t>
    </rPh>
    <rPh sb="62" eb="64">
      <t>リカイ</t>
    </rPh>
    <phoneticPr fontId="5"/>
  </si>
  <si>
    <r>
      <t xml:space="preserve">Are you aware of the fire prevention measures (rules) in your own processes/services?
</t>
    </r>
    <r>
      <rPr>
        <sz val="8"/>
        <rFont val="Meiryo UI"/>
        <family val="3"/>
        <charset val="128"/>
      </rPr>
      <t>自工程の防火対策</t>
    </r>
    <r>
      <rPr>
        <sz val="8"/>
        <rFont val="BridgestoneType"/>
        <family val="2"/>
      </rPr>
      <t>(</t>
    </r>
    <r>
      <rPr>
        <sz val="8"/>
        <rFont val="Meiryo UI"/>
        <family val="3"/>
        <charset val="128"/>
      </rPr>
      <t>ルール</t>
    </r>
    <r>
      <rPr>
        <sz val="8"/>
        <rFont val="BridgestoneType"/>
        <family val="2"/>
      </rPr>
      <t>)</t>
    </r>
    <r>
      <rPr>
        <sz val="8"/>
        <rFont val="Meiryo UI"/>
        <family val="3"/>
        <charset val="128"/>
      </rPr>
      <t>を理解しているか？</t>
    </r>
    <phoneticPr fontId="5"/>
  </si>
  <si>
    <r>
      <t xml:space="preserve">What are the fire prevention rules (SDS contents and operation standards) to address risks?
</t>
    </r>
    <r>
      <rPr>
        <sz val="8"/>
        <rFont val="Meiryo UI"/>
        <family val="3"/>
        <charset val="128"/>
      </rPr>
      <t>リスクに対する防火ルール</t>
    </r>
    <r>
      <rPr>
        <sz val="8"/>
        <rFont val="BridgestoneType"/>
        <family val="2"/>
      </rPr>
      <t>(SDS</t>
    </r>
    <r>
      <rPr>
        <sz val="8"/>
        <rFont val="Meiryo UI"/>
        <family val="3"/>
        <charset val="128"/>
      </rPr>
      <t>内容や作業標準</t>
    </r>
    <r>
      <rPr>
        <sz val="8"/>
        <rFont val="BridgestoneType"/>
        <family val="2"/>
      </rPr>
      <t>)</t>
    </r>
    <r>
      <rPr>
        <sz val="8"/>
        <rFont val="Meiryo UI"/>
        <family val="3"/>
        <charset val="128"/>
      </rPr>
      <t>を知っているか？</t>
    </r>
    <phoneticPr fontId="5"/>
  </si>
  <si>
    <r>
      <t>All respondents can answer 2 more than fire prevention rules.
2</t>
    </r>
    <r>
      <rPr>
        <sz val="8"/>
        <rFont val="Meiryo UI"/>
        <family val="3"/>
        <charset val="128"/>
      </rPr>
      <t>つ以上の防火ルールを全員が回答できる</t>
    </r>
  </si>
  <si>
    <r>
      <t xml:space="preserve">Fire prevention control on the flammable materials are trained/educated to the teammates who may treat.
</t>
    </r>
    <r>
      <rPr>
        <sz val="8"/>
        <rFont val="Meiryo UI"/>
        <family val="3"/>
        <charset val="128"/>
      </rPr>
      <t>危険物の管理方法に関して適切に周知・教育を実施している。</t>
    </r>
    <phoneticPr fontId="3"/>
  </si>
  <si>
    <r>
      <t xml:space="preserve">Do you share information or educate that the teammates can properly treat flammable materials?
</t>
    </r>
    <r>
      <rPr>
        <sz val="8"/>
        <rFont val="Meiryo UI"/>
        <family val="3"/>
        <charset val="128"/>
      </rPr>
      <t>危険物が正しく管理されるように周知・教育を行っているか？</t>
    </r>
    <phoneticPr fontId="5"/>
  </si>
  <si>
    <r>
      <t xml:space="preserve">How do you conduct sharing information and educate for teammates the flammable materials to ensure that they are properly controlled?
</t>
    </r>
    <r>
      <rPr>
        <sz val="8"/>
        <rFont val="Meiryo UI"/>
        <family val="3"/>
        <charset val="128"/>
      </rPr>
      <t>危険物の保管量や廃棄方法についてどのように周知していますか。また逸脱が無いかどのように確認していますか。</t>
    </r>
    <phoneticPr fontId="5"/>
  </si>
  <si>
    <r>
      <t xml:space="preserve">Check the posted materials that notice the flammable materials storage limit/disposal methods.
</t>
    </r>
    <r>
      <rPr>
        <sz val="8"/>
        <rFont val="Meiryo UI"/>
        <family val="3"/>
        <charset val="128"/>
      </rPr>
      <t>危険物の保管量や廃棄方法が掲示もしくは参照できるようになっているか確認する</t>
    </r>
    <phoneticPr fontId="5"/>
  </si>
  <si>
    <r>
      <t xml:space="preserve">Check the flammable material rules that limit of storage volume and how to disposal.
</t>
    </r>
    <r>
      <rPr>
        <sz val="8"/>
        <rFont val="Meiryo UI"/>
        <family val="3"/>
        <charset val="128"/>
      </rPr>
      <t>危険物保管量や廃棄方法に関するルールを確認する</t>
    </r>
    <phoneticPr fontId="5"/>
  </si>
  <si>
    <r>
      <t xml:space="preserve">Respondent can show the standard/rule that defines how to store and dispose the flammable materials
</t>
    </r>
    <r>
      <rPr>
        <sz val="8"/>
        <rFont val="Meiryo UI"/>
        <family val="3"/>
        <charset val="128"/>
      </rPr>
      <t>周知の頻度・手段について提示できる。また、周知した記録が提示できる</t>
    </r>
    <phoneticPr fontId="5"/>
  </si>
  <si>
    <r>
      <t xml:space="preserve">When conducting hot work, the required fire fighting tools are correctly prepared.
</t>
    </r>
    <r>
      <rPr>
        <sz val="8"/>
        <rFont val="Meiryo UI"/>
        <family val="3"/>
        <charset val="128"/>
      </rPr>
      <t>火気工事に必要な消火器等が適切に準備されている。</t>
    </r>
    <rPh sb="82" eb="86">
      <t>カキコウジ</t>
    </rPh>
    <rPh sb="87" eb="89">
      <t>ヒツヨウ</t>
    </rPh>
    <rPh sb="90" eb="93">
      <t>ショウカキ</t>
    </rPh>
    <rPh sb="93" eb="94">
      <t>トウ</t>
    </rPh>
    <rPh sb="95" eb="97">
      <t>テキセツ</t>
    </rPh>
    <rPh sb="98" eb="100">
      <t>ジュンビ</t>
    </rPh>
    <phoneticPr fontId="5"/>
  </si>
  <si>
    <r>
      <t xml:space="preserve">Hot Work Management
</t>
    </r>
    <r>
      <rPr>
        <sz val="8"/>
        <rFont val="Meiryo UI"/>
        <family val="3"/>
        <charset val="128"/>
      </rPr>
      <t>火気使用</t>
    </r>
    <rPh sb="20" eb="24">
      <t>カキシヨウ</t>
    </rPh>
    <phoneticPr fontId="5"/>
  </si>
  <si>
    <r>
      <t xml:space="preserve">When hot work has to be performed do you prepare the existence of necessary fire fighting tools?
</t>
    </r>
    <r>
      <rPr>
        <sz val="8"/>
        <rFont val="Meiryo UI"/>
        <family val="3"/>
        <charset val="128"/>
      </rPr>
      <t>火気使用の際に必要な消火器等の準備がされているか？</t>
    </r>
    <phoneticPr fontId="5"/>
  </si>
  <si>
    <r>
      <t xml:space="preserve">Do you prepare the existence of necessary fire fighting tools when conduct hot work?
</t>
    </r>
    <r>
      <rPr>
        <sz val="8"/>
        <rFont val="Meiryo UI"/>
        <family val="3"/>
        <charset val="128"/>
      </rPr>
      <t>火気使用を伴う作業の開始前に消火器等の備品が準備されていることを確認していますか？</t>
    </r>
  </si>
  <si>
    <r>
      <t xml:space="preserve">Have prepared fire fighting tools required when using fire in advance (readily available when required).
</t>
    </r>
    <r>
      <rPr>
        <sz val="8"/>
        <rFont val="Meiryo UI"/>
        <family val="3"/>
        <charset val="128"/>
      </rPr>
      <t>火気使用時に必要な用具を事前に準備できている</t>
    </r>
    <r>
      <rPr>
        <sz val="8"/>
        <rFont val="BridgestoneType"/>
        <family val="2"/>
      </rPr>
      <t>(</t>
    </r>
    <r>
      <rPr>
        <sz val="8"/>
        <rFont val="Meiryo UI"/>
        <family val="3"/>
        <charset val="128"/>
      </rPr>
      <t>必要時に即準備できる</t>
    </r>
    <r>
      <rPr>
        <sz val="8"/>
        <rFont val="BridgestoneType"/>
        <family val="2"/>
      </rPr>
      <t>)</t>
    </r>
  </si>
  <si>
    <r>
      <t xml:space="preserve">When conducting hot work, the curing to prevent spreading sparks are properly conducted.
</t>
    </r>
    <r>
      <rPr>
        <sz val="8"/>
        <rFont val="Meiryo UI"/>
        <family val="3"/>
        <charset val="128"/>
      </rPr>
      <t>火気工事の際に火花を防ぐための養生を適切に実施している。</t>
    </r>
    <rPh sb="89" eb="93">
      <t>カキコウジ</t>
    </rPh>
    <rPh sb="94" eb="95">
      <t>サイ</t>
    </rPh>
    <rPh sb="96" eb="98">
      <t>ヒバナ</t>
    </rPh>
    <rPh sb="99" eb="100">
      <t>フセ</t>
    </rPh>
    <rPh sb="104" eb="106">
      <t>ヨウジョウ</t>
    </rPh>
    <rPh sb="107" eb="109">
      <t>テキセツ</t>
    </rPh>
    <rPh sb="110" eb="112">
      <t>ジッシ</t>
    </rPh>
    <phoneticPr fontId="5"/>
  </si>
  <si>
    <r>
      <t xml:space="preserve">Do you prepare the proper curing to prevent spreading sparks during hot work?
</t>
    </r>
    <r>
      <rPr>
        <sz val="8"/>
        <rFont val="Meiryo UI"/>
        <family val="3"/>
        <charset val="128"/>
      </rPr>
      <t>火花飛散防止のための養生を適切に行っているか？</t>
    </r>
    <phoneticPr fontId="5"/>
  </si>
  <si>
    <r>
      <t xml:space="preserve">Before/during hot work, is the curing condition inspected if sparks are well protected?
</t>
    </r>
    <r>
      <rPr>
        <sz val="8"/>
        <rFont val="Meiryo UI"/>
        <family val="3"/>
        <charset val="128"/>
      </rPr>
      <t>飛散する火花を想定して、隙間なく養生が出来ているか確認するプロセスがありますか？</t>
    </r>
    <phoneticPr fontId="5"/>
  </si>
  <si>
    <r>
      <t xml:space="preserve">Confirm conduct records if any.
Confirm the hot work working standard.
</t>
    </r>
    <r>
      <rPr>
        <sz val="8"/>
        <rFont val="Meiryo UI"/>
        <family val="3"/>
        <charset val="128"/>
      </rPr>
      <t>実施記録があれば、確認する
火気工事の際の作業標準を確認する</t>
    </r>
    <phoneticPr fontId="5"/>
  </si>
  <si>
    <r>
      <t xml:space="preserve">There are have record that the curing were confirmed at before hot work.
</t>
    </r>
    <r>
      <rPr>
        <sz val="8"/>
        <rFont val="Meiryo UI"/>
        <family val="3"/>
        <charset val="128"/>
      </rPr>
      <t>火気工事の際に養生を確認した記録がある</t>
    </r>
    <phoneticPr fontId="5"/>
  </si>
  <si>
    <r>
      <t xml:space="preserve">Teammates understand how to use the fire extinguisher.
</t>
    </r>
    <r>
      <rPr>
        <sz val="8"/>
        <rFont val="Meiryo UI"/>
        <family val="3"/>
        <charset val="128"/>
      </rPr>
      <t>技能員は消火設備の使用方法について理解している。</t>
    </r>
    <rPh sb="55" eb="58">
      <t>ギノウイン</t>
    </rPh>
    <rPh sb="59" eb="63">
      <t>ショウカセツビ</t>
    </rPh>
    <rPh sb="64" eb="68">
      <t>シヨウホウホウ</t>
    </rPh>
    <rPh sb="72" eb="74">
      <t>リカイ</t>
    </rPh>
    <phoneticPr fontId="5"/>
  </si>
  <si>
    <r>
      <t xml:space="preserve">Are you trained how to use the fire extinguishing equipment?
</t>
    </r>
    <r>
      <rPr>
        <sz val="8"/>
        <rFont val="Meiryo UI"/>
        <family val="3"/>
        <charset val="128"/>
      </rPr>
      <t>消火設備の使用方法を理解しているか？</t>
    </r>
    <phoneticPr fontId="5"/>
  </si>
  <si>
    <r>
      <t xml:space="preserve">What actions should you take when you identify the fire from your workplace?
</t>
    </r>
    <r>
      <rPr>
        <sz val="8"/>
        <rFont val="Meiryo UI"/>
        <family val="3"/>
        <charset val="128"/>
      </rPr>
      <t>火災が発生した際の対応方法（連絡・消火・避難の方法等）について教えてください。</t>
    </r>
    <phoneticPr fontId="5"/>
  </si>
  <si>
    <r>
      <t xml:space="preserve">Talk  to &gt;3 Teammates to verify.
</t>
    </r>
    <r>
      <rPr>
        <sz val="8"/>
        <rFont val="Meiryo UI"/>
        <family val="3"/>
        <charset val="128"/>
      </rPr>
      <t>少なくとも</t>
    </r>
    <r>
      <rPr>
        <sz val="8"/>
        <rFont val="BridgestoneType"/>
        <family val="2"/>
      </rPr>
      <t>3</t>
    </r>
    <r>
      <rPr>
        <sz val="8"/>
        <rFont val="Meiryo UI"/>
        <family val="3"/>
        <charset val="128"/>
      </rPr>
      <t>人以上の技能員と話して確認する</t>
    </r>
    <phoneticPr fontId="5"/>
  </si>
  <si>
    <r>
      <t xml:space="preserve">Confirm the training record.
</t>
    </r>
    <r>
      <rPr>
        <sz val="8"/>
        <rFont val="Meiryo UI"/>
        <family val="3"/>
        <charset val="128"/>
      </rPr>
      <t>教育記録を確認する</t>
    </r>
    <phoneticPr fontId="5"/>
  </si>
  <si>
    <r>
      <t xml:space="preserve">Everyone can answer how to respond in the event of a fire.
</t>
    </r>
    <r>
      <rPr>
        <sz val="8"/>
        <rFont val="Meiryo UI"/>
        <family val="3"/>
        <charset val="128"/>
      </rPr>
      <t>全員が火災が発生した際の対応方法を教育プログラムに基づいて適切に回答できる</t>
    </r>
    <phoneticPr fontId="5"/>
  </si>
  <si>
    <r>
      <t xml:space="preserve">Teammates understand requirements defined in Mixing MUST 11.
</t>
    </r>
    <r>
      <rPr>
        <sz val="8"/>
        <rFont val="Meiryo UI"/>
        <family val="3"/>
        <charset val="128"/>
      </rPr>
      <t>技能員は精練</t>
    </r>
    <r>
      <rPr>
        <sz val="8"/>
        <rFont val="BridgestoneType"/>
        <family val="2"/>
      </rPr>
      <t>MUST11</t>
    </r>
    <r>
      <rPr>
        <sz val="8"/>
        <rFont val="Meiryo UI"/>
        <family val="3"/>
        <charset val="128"/>
      </rPr>
      <t>の要求事項を理解している。</t>
    </r>
    <rPh sb="61" eb="64">
      <t>ギノウイン</t>
    </rPh>
    <rPh sb="65" eb="67">
      <t>セイレン</t>
    </rPh>
    <rPh sb="74" eb="78">
      <t>ヨウキュウジコウ</t>
    </rPh>
    <rPh sb="79" eb="81">
      <t>リカイ</t>
    </rPh>
    <phoneticPr fontId="5"/>
  </si>
  <si>
    <r>
      <t>Do you understand the operation standards related to MUST11?
MUST11</t>
    </r>
    <r>
      <rPr>
        <sz val="8"/>
        <rFont val="Meiryo UI"/>
        <family val="3"/>
        <charset val="128"/>
      </rPr>
      <t>に関する作業標準を理解しているか？</t>
    </r>
    <phoneticPr fontId="5"/>
  </si>
  <si>
    <r>
      <t xml:space="preserve">Mixing Supervisor, Teammate (Mixing)
</t>
    </r>
    <r>
      <rPr>
        <sz val="8"/>
        <rFont val="Meiryo UI"/>
        <family val="3"/>
        <charset val="128"/>
      </rPr>
      <t>製造（精練）職長</t>
    </r>
    <r>
      <rPr>
        <sz val="8"/>
        <rFont val="BridgestoneType"/>
        <family val="2"/>
      </rPr>
      <t>/</t>
    </r>
    <r>
      <rPr>
        <sz val="8"/>
        <rFont val="Meiryo UI"/>
        <family val="3"/>
        <charset val="128"/>
      </rPr>
      <t>主任、技能員（精練）</t>
    </r>
    <rPh sb="37" eb="39">
      <t>セイゾウ</t>
    </rPh>
    <rPh sb="40" eb="42">
      <t>セイレン</t>
    </rPh>
    <rPh sb="43" eb="45">
      <t>ショクチョウ</t>
    </rPh>
    <rPh sb="46" eb="48">
      <t>シュニン</t>
    </rPh>
    <rPh sb="49" eb="52">
      <t>ギノウイン</t>
    </rPh>
    <rPh sb="53" eb="55">
      <t>セイレン</t>
    </rPh>
    <phoneticPr fontId="5"/>
  </si>
  <si>
    <r>
      <t>Do you understand the operation standards of MUST11?
Please tell me the contents.
MUST11</t>
    </r>
    <r>
      <rPr>
        <sz val="8"/>
        <rFont val="Meiryo UI"/>
        <family val="3"/>
        <charset val="128"/>
      </rPr>
      <t>の作業標準を理解していますか？
どのような内容かを教えてください</t>
    </r>
    <phoneticPr fontId="5"/>
  </si>
  <si>
    <r>
      <t xml:space="preserve">Everyone understands the operation standards of MUST11.
</t>
    </r>
    <r>
      <rPr>
        <sz val="8"/>
        <rFont val="Meiryo UI"/>
        <family val="3"/>
        <charset val="128"/>
      </rPr>
      <t>全員が</t>
    </r>
    <r>
      <rPr>
        <sz val="8"/>
        <rFont val="BridgestoneType"/>
        <family val="2"/>
      </rPr>
      <t>MUST11</t>
    </r>
    <r>
      <rPr>
        <sz val="8"/>
        <rFont val="Meiryo UI"/>
        <family val="3"/>
        <charset val="128"/>
      </rPr>
      <t>の作業標準を理解している</t>
    </r>
    <phoneticPr fontId="5"/>
  </si>
  <si>
    <r>
      <t xml:space="preserve">The fire prevention training are conducted proper frequency/method.
</t>
    </r>
    <r>
      <rPr>
        <sz val="8"/>
        <rFont val="Meiryo UI"/>
        <family val="3"/>
        <charset val="128"/>
      </rPr>
      <t>火災予防に関する教育を、適切な頻度・方法で実施している。</t>
    </r>
    <rPh sb="68" eb="72">
      <t>カサイヨボウ</t>
    </rPh>
    <rPh sb="73" eb="74">
      <t>カン</t>
    </rPh>
    <rPh sb="76" eb="78">
      <t>キョウイク</t>
    </rPh>
    <rPh sb="80" eb="82">
      <t>テキセツ</t>
    </rPh>
    <rPh sb="83" eb="85">
      <t>ヒンド</t>
    </rPh>
    <rPh sb="86" eb="88">
      <t>ホウホウ</t>
    </rPh>
    <rPh sb="89" eb="91">
      <t>ジッシ</t>
    </rPh>
    <phoneticPr fontId="5"/>
  </si>
  <si>
    <r>
      <t xml:space="preserve">Is DP training conducted to teammates on hiring or job transferring?
</t>
    </r>
    <r>
      <rPr>
        <sz val="8"/>
        <rFont val="Meiryo UI"/>
        <family val="3"/>
        <charset val="128"/>
      </rPr>
      <t>入社時、異動時の火災予防に関する研修などを行い、育成しているか？</t>
    </r>
    <phoneticPr fontId="5"/>
  </si>
  <si>
    <r>
      <t xml:space="preserve">Do you provide fire prevention training etc. for new employees and transferred employees?
</t>
    </r>
    <r>
      <rPr>
        <sz val="8"/>
        <rFont val="Meiryo UI"/>
        <family val="3"/>
        <charset val="128"/>
      </rPr>
      <t>新入時、異動時、定期に火災予防に関する研修など行っていますか？</t>
    </r>
    <phoneticPr fontId="5"/>
  </si>
  <si>
    <r>
      <t xml:space="preserve">Confirm training records.
</t>
    </r>
    <r>
      <rPr>
        <sz val="8"/>
        <rFont val="Meiryo UI"/>
        <family val="3"/>
        <charset val="128"/>
      </rPr>
      <t>研修記録を確認する</t>
    </r>
    <phoneticPr fontId="5"/>
  </si>
  <si>
    <r>
      <t xml:space="preserve">Everyone receives fire prevention training etc. when they are newly employed or transferred from other departments.
</t>
    </r>
    <r>
      <rPr>
        <sz val="8"/>
        <rFont val="Meiryo UI"/>
        <family val="3"/>
        <charset val="128"/>
      </rPr>
      <t>入社時、受入時、異動時に全員が火災予防に関する研修などを受けている</t>
    </r>
    <phoneticPr fontId="5"/>
  </si>
  <si>
    <r>
      <t xml:space="preserve">Electric system inspection method are trained to person in charge.
</t>
    </r>
    <r>
      <rPr>
        <sz val="8"/>
        <rFont val="Meiryo UI"/>
        <family val="3"/>
        <charset val="128"/>
      </rPr>
      <t>電気配線</t>
    </r>
    <r>
      <rPr>
        <sz val="8"/>
        <rFont val="BridgestoneType"/>
        <family val="2"/>
      </rPr>
      <t>/</t>
    </r>
    <r>
      <rPr>
        <sz val="8"/>
        <rFont val="Meiryo UI"/>
        <family val="3"/>
        <charset val="128"/>
      </rPr>
      <t>機器の点検方法について教育が実施されている。</t>
    </r>
    <rPh sb="67" eb="71">
      <t>デンキハイセン</t>
    </rPh>
    <rPh sb="72" eb="74">
      <t>キキ</t>
    </rPh>
    <rPh sb="75" eb="79">
      <t>テンケンホウホウ</t>
    </rPh>
    <rPh sb="83" eb="85">
      <t>キョウイク</t>
    </rPh>
    <rPh sb="86" eb="88">
      <t>ジッシ</t>
    </rPh>
    <phoneticPr fontId="5"/>
  </si>
  <si>
    <r>
      <t xml:space="preserve">Do you standardize how to maintain the electrical wirings?
</t>
    </r>
    <r>
      <rPr>
        <sz val="8"/>
        <rFont val="Meiryo UI"/>
        <family val="3"/>
        <charset val="128"/>
      </rPr>
      <t>電気配線の管理方法はあるか？</t>
    </r>
    <phoneticPr fontId="5"/>
  </si>
  <si>
    <r>
      <t xml:space="preserve">Do you establish the corrective measures when defects are identified by electric system inspections?
And are you training maintenance staffs on these?
</t>
    </r>
    <r>
      <rPr>
        <sz val="8"/>
        <rFont val="Meiryo UI"/>
        <family val="3"/>
        <charset val="128"/>
      </rPr>
      <t>電気配線の点検において不具合が確認された場合の是正方法について定められ、適切に教育されているか？</t>
    </r>
    <phoneticPr fontId="5"/>
  </si>
  <si>
    <r>
      <t xml:space="preserve">Confirm the electric system's training program/ training records.
</t>
    </r>
    <r>
      <rPr>
        <sz val="8"/>
        <rFont val="Meiryo UI"/>
        <family val="3"/>
        <charset val="128"/>
      </rPr>
      <t>点検に関する教育資料とその教育記録を確認する</t>
    </r>
    <phoneticPr fontId="5"/>
  </si>
  <si>
    <r>
      <t xml:space="preserve">There is a record of training on the electrical system.
</t>
    </r>
    <r>
      <rPr>
        <sz val="8"/>
        <rFont val="Meiryo UI"/>
        <family val="3"/>
        <charset val="128"/>
      </rPr>
      <t>電気配線の管理方法について適切に教育された記録がある</t>
    </r>
    <phoneticPr fontId="5"/>
  </si>
  <si>
    <t>Standardized</t>
    <phoneticPr fontId="3"/>
  </si>
  <si>
    <r>
      <t xml:space="preserve">Training curricula are reviewed when adjustments are made to safety rules and controls significant to that training.
</t>
    </r>
    <r>
      <rPr>
        <sz val="8"/>
        <rFont val="Meiryo UI"/>
        <family val="3"/>
        <charset val="128"/>
      </rPr>
      <t>当該教育にとって重要な安全ルール・管理が変更された際、教育カリキュラムが見直されている。</t>
    </r>
    <rPh sb="117" eb="119">
      <t>トウガイ</t>
    </rPh>
    <rPh sb="119" eb="121">
      <t>キョウイク</t>
    </rPh>
    <rPh sb="137" eb="139">
      <t>ヘンコウ</t>
    </rPh>
    <rPh sb="142" eb="143">
      <t>サイ</t>
    </rPh>
    <phoneticPr fontId="3"/>
  </si>
  <si>
    <r>
      <t xml:space="preserve">Are trainings reviewed and adjusted when safety rules and controls that involve that specific subject matter change?
</t>
    </r>
    <r>
      <rPr>
        <sz val="8"/>
        <rFont val="Meiryo UI"/>
        <family val="3"/>
        <charset val="128"/>
      </rPr>
      <t>安全ルール・安全管理に変更が生じた場合は、教育の見直し・変更が行われているか？</t>
    </r>
    <rPh sb="117" eb="119">
      <t>アンゼン</t>
    </rPh>
    <rPh sb="123" eb="125">
      <t>アンゼン</t>
    </rPh>
    <rPh sb="125" eb="127">
      <t>カンリ</t>
    </rPh>
    <rPh sb="128" eb="130">
      <t>ヘンコウ</t>
    </rPh>
    <rPh sb="131" eb="132">
      <t>ショウ</t>
    </rPh>
    <rPh sb="134" eb="136">
      <t>バアイ</t>
    </rPh>
    <rPh sb="138" eb="140">
      <t>キョウイク</t>
    </rPh>
    <rPh sb="141" eb="143">
      <t>ミナオ</t>
    </rPh>
    <rPh sb="145" eb="147">
      <t>ヘンコウ</t>
    </rPh>
    <rPh sb="148" eb="149">
      <t>オコナ</t>
    </rPh>
    <phoneticPr fontId="3"/>
  </si>
  <si>
    <r>
      <t xml:space="preserve">How is training content kept up-to-date with adjustments made to safety controls? 
</t>
    </r>
    <r>
      <rPr>
        <sz val="8"/>
        <rFont val="Meiryo UI"/>
        <family val="3"/>
        <charset val="128"/>
      </rPr>
      <t>安全管理に対応するため、教育内容はどのように更新されていますか？</t>
    </r>
    <rPh sb="83" eb="85">
      <t>アンゼン</t>
    </rPh>
    <rPh sb="85" eb="87">
      <t>カンリ</t>
    </rPh>
    <rPh sb="88" eb="90">
      <t>タイオウ</t>
    </rPh>
    <rPh sb="95" eb="97">
      <t>キョウイク</t>
    </rPh>
    <rPh sb="97" eb="99">
      <t>ナイヨウ</t>
    </rPh>
    <rPh sb="105" eb="107">
      <t>コウシン</t>
    </rPh>
    <phoneticPr fontId="3"/>
  </si>
  <si>
    <r>
      <t xml:space="preserve">Review the facility's training plan and training material
</t>
    </r>
    <r>
      <rPr>
        <sz val="8"/>
        <rFont val="Meiryo UI"/>
        <family val="3"/>
        <charset val="128"/>
      </rPr>
      <t>事業所の教育計画、および教育資料を確認する。</t>
    </r>
    <rPh sb="58" eb="61">
      <t>ジギョウショ</t>
    </rPh>
    <rPh sb="62" eb="64">
      <t>キョウイク</t>
    </rPh>
    <rPh sb="64" eb="66">
      <t>ケイカク</t>
    </rPh>
    <rPh sb="70" eb="72">
      <t>キョウイク</t>
    </rPh>
    <rPh sb="72" eb="74">
      <t>シリョウ</t>
    </rPh>
    <rPh sb="75" eb="77">
      <t>カクニン</t>
    </rPh>
    <phoneticPr fontId="3"/>
  </si>
  <si>
    <r>
      <t xml:space="preserve">A sample of 3 training file's document history shows they have been adjusted based on relevant safety control changes. 
</t>
    </r>
    <r>
      <rPr>
        <sz val="8"/>
        <rFont val="Meiryo UI"/>
        <family val="3"/>
        <charset val="128"/>
      </rPr>
      <t>３つのファイル文書の履歴のサンプルチェックにおいて、安全管理の変更に伴い、見直しが実施されている。</t>
    </r>
    <rPh sb="127" eb="129">
      <t>ブンショ</t>
    </rPh>
    <rPh sb="130" eb="132">
      <t>リレキ</t>
    </rPh>
    <rPh sb="146" eb="148">
      <t>アンゼン</t>
    </rPh>
    <rPh sb="148" eb="150">
      <t>カンリ</t>
    </rPh>
    <rPh sb="151" eb="153">
      <t>ヘンコウ</t>
    </rPh>
    <rPh sb="154" eb="155">
      <t>トモナ</t>
    </rPh>
    <rPh sb="157" eb="159">
      <t>ミナオ</t>
    </rPh>
    <rPh sb="161" eb="163">
      <t>ジッシ</t>
    </rPh>
    <phoneticPr fontId="3"/>
  </si>
  <si>
    <r>
      <t xml:space="preserve">Site safety rules and are communicated by management structurally as indicated by worker statements and communication records.
</t>
    </r>
    <r>
      <rPr>
        <sz val="8"/>
        <rFont val="Meiryo UI"/>
        <family val="3"/>
        <charset val="128"/>
      </rPr>
      <t>事業所の安全ルールは、作業者の意見や周知記録に示すように、管理者によって周知されている。</t>
    </r>
    <phoneticPr fontId="3"/>
  </si>
  <si>
    <r>
      <t xml:space="preserve">Are site safety rules communicated to teammates in a clear and structured manner?
</t>
    </r>
    <r>
      <rPr>
        <sz val="8"/>
        <rFont val="Meiryo UI"/>
        <family val="3"/>
        <charset val="128"/>
      </rPr>
      <t>事業所の安全ルール、明確かつ標準化された方法で、作業者に周知されているか？</t>
    </r>
    <phoneticPr fontId="3"/>
  </si>
  <si>
    <r>
      <t xml:space="preserve">When do you receive any information about safety at work and is this information relevant to you? 
</t>
    </r>
    <r>
      <rPr>
        <sz val="8"/>
        <rFont val="Meiryo UI"/>
        <family val="3"/>
        <charset val="128"/>
      </rPr>
      <t>あなたは、いつ職場の安全に関する情報を受け取りますか？また、その情報は、あなたに関係するものですか？</t>
    </r>
    <rPh sb="106" eb="108">
      <t>ショクバ</t>
    </rPh>
    <rPh sb="109" eb="111">
      <t>アンゼン</t>
    </rPh>
    <rPh sb="112" eb="113">
      <t>カン</t>
    </rPh>
    <rPh sb="115" eb="117">
      <t>ジョウホウ</t>
    </rPh>
    <rPh sb="118" eb="119">
      <t>ウ</t>
    </rPh>
    <rPh sb="120" eb="121">
      <t>ト</t>
    </rPh>
    <rPh sb="131" eb="133">
      <t>ジョウホウ</t>
    </rPh>
    <rPh sb="139" eb="141">
      <t>カンケイ</t>
    </rPh>
    <phoneticPr fontId="3"/>
  </si>
  <si>
    <r>
      <t>Talk to teammates from &gt;3 work areas about safety communication at site
3</t>
    </r>
    <r>
      <rPr>
        <sz val="8"/>
        <rFont val="Meiryo UI"/>
        <family val="3"/>
        <charset val="128"/>
      </rPr>
      <t>つ以上の作業場で、事業所の安全に関するコミュニケーションについて、ヒアリングする。</t>
    </r>
  </si>
  <si>
    <r>
      <t>A sample of three teammates all say that they are well informed and can explain how the information communicated contributes to their safety.  
3</t>
    </r>
    <r>
      <rPr>
        <sz val="8"/>
        <rFont val="Meiryo UI"/>
        <family val="3"/>
        <charset val="128"/>
      </rPr>
      <t>人の技能員のサンプルチェックにおいて、情報が十分周知され、周知された情報がどのように自身の安全確保につながっているか、説明できる。</t>
    </r>
  </si>
  <si>
    <r>
      <t xml:space="preserve">The Safety Leader is knowledgeable in the Recurrence Prevention Procedure of incidents  (industrial accidents, fire accidents, near misses/hidden dangers reports and recurrence preventions) occurred and complies with recommendations and countermeasure implementation instructions. 
</t>
    </r>
    <r>
      <rPr>
        <sz val="8"/>
        <rFont val="Meiryo UI"/>
        <family val="3"/>
        <charset val="128"/>
      </rPr>
      <t>安全担当課長は、発生したインシデント（労働災害、出火事故、ヒヤリおよび潜在的危険源の報告、類災報告）の再発防止手順を理解し、推奨事項や対策指示を実行している。</t>
    </r>
    <phoneticPr fontId="3"/>
  </si>
  <si>
    <r>
      <t xml:space="preserve">After incidents occur, do you know what actions should be taken to prevent a recurrence?
</t>
    </r>
    <r>
      <rPr>
        <sz val="8"/>
        <rFont val="Meiryo UI"/>
        <family val="3"/>
        <charset val="128"/>
      </rPr>
      <t>インシデント（労働災害、出火事故、ヒヤリ、潜在的危険源、類災報告）が発生した際、安全担当課として再発防止のためにどのような行動をするか理解しているか？</t>
    </r>
    <phoneticPr fontId="3"/>
  </si>
  <si>
    <r>
      <t xml:space="preserve">Do you conduct countermeasures based on results of cause analysis when incidents (industrial accidents, fire accidents, near misses/hidden dangers reports and recurrence preventions) occurred. 
</t>
    </r>
    <r>
      <rPr>
        <sz val="8"/>
        <rFont val="Meiryo UI"/>
        <family val="3"/>
        <charset val="128"/>
      </rPr>
      <t>インシデント発生時（労働災害、出火事故、ヒヤリおよび潜在的危険源、類災報告）に分析に基づいて対策を実施・計画していますか？</t>
    </r>
    <rPh sb="200" eb="203">
      <t>ハッセイジ</t>
    </rPh>
    <rPh sb="233" eb="235">
      <t>ブンセキ</t>
    </rPh>
    <rPh sb="236" eb="237">
      <t>モト</t>
    </rPh>
    <rPh sb="240" eb="242">
      <t>タイサク</t>
    </rPh>
    <rPh sb="243" eb="245">
      <t>ジッシ</t>
    </rPh>
    <rPh sb="246" eb="248">
      <t>ケイカク</t>
    </rPh>
    <phoneticPr fontId="3"/>
  </si>
  <si>
    <r>
      <t xml:space="preserve">The safety manager can show the plan and measures based on analysis to incidents.  (Approach for engineering measure, working standards, training education, etc.)
</t>
    </r>
    <r>
      <rPr>
        <sz val="8"/>
        <rFont val="Meiryo UI"/>
        <family val="3"/>
        <charset val="128"/>
      </rPr>
      <t>回答者は、インシデントに対して分析に基づいた対応を計画し、実施していることが示せる。</t>
    </r>
    <r>
      <rPr>
        <sz val="8"/>
        <rFont val="BridgestoneType"/>
        <family val="2"/>
      </rPr>
      <t xml:space="preserve"> (</t>
    </r>
    <r>
      <rPr>
        <sz val="8"/>
        <rFont val="Meiryo UI"/>
        <family val="3"/>
        <charset val="128"/>
      </rPr>
      <t>設備対策、作業標準、教育方法等へのアプローチ）</t>
    </r>
    <rPh sb="163" eb="166">
      <t>カイトウシャ</t>
    </rPh>
    <rPh sb="175" eb="176">
      <t>タイ</t>
    </rPh>
    <rPh sb="178" eb="180">
      <t>ブンセキ</t>
    </rPh>
    <rPh sb="181" eb="182">
      <t>モト</t>
    </rPh>
    <rPh sb="185" eb="187">
      <t>タイオウ</t>
    </rPh>
    <rPh sb="188" eb="190">
      <t>ケイカク</t>
    </rPh>
    <rPh sb="192" eb="194">
      <t>ジッシ</t>
    </rPh>
    <rPh sb="201" eb="202">
      <t>シメ</t>
    </rPh>
    <rPh sb="207" eb="209">
      <t>セツビ</t>
    </rPh>
    <rPh sb="209" eb="211">
      <t>タイサク</t>
    </rPh>
    <rPh sb="212" eb="216">
      <t>サギョウヒョウジュン</t>
    </rPh>
    <rPh sb="217" eb="219">
      <t>キョウイク</t>
    </rPh>
    <rPh sb="219" eb="221">
      <t>ホウホウ</t>
    </rPh>
    <rPh sb="221" eb="222">
      <t>トウ</t>
    </rPh>
    <phoneticPr fontId="3"/>
  </si>
  <si>
    <r>
      <t xml:space="preserve">Reports of incidents (industrial accidents, fire accidents, and near misses, hidden dangers reports) are stored according to local legislations. The effectiveness of the countermeasures is evaluated.
</t>
    </r>
    <r>
      <rPr>
        <sz val="8"/>
        <rFont val="Meiryo UI"/>
        <family val="3"/>
        <charset val="128"/>
      </rPr>
      <t>自拠点におけるインシデント報告書（労働災害報告書、出火事故報告書、ヒヤリ報告書）は、地区基準に基づき保管されている。また、対策の有効性が評価されている。</t>
    </r>
    <rPh sb="200" eb="203">
      <t>ジキョテン</t>
    </rPh>
    <rPh sb="213" eb="216">
      <t>ホウコクショ</t>
    </rPh>
    <rPh sb="217" eb="221">
      <t>ロウドウサイガイ</t>
    </rPh>
    <rPh sb="221" eb="224">
      <t>ホウコクショ</t>
    </rPh>
    <rPh sb="225" eb="232">
      <t>シュッカジコホウコクショ</t>
    </rPh>
    <phoneticPr fontId="3"/>
  </si>
  <si>
    <r>
      <t xml:space="preserve">Is the effectiveness of implemented countermeasures reviewed with the reporting individual, H&amp;S and maintenance department?
</t>
    </r>
    <r>
      <rPr>
        <sz val="8"/>
        <rFont val="Meiryo UI"/>
        <family val="3"/>
        <charset val="128"/>
      </rPr>
      <t>対策の有効性は、報告者や安全担当課、保全課によってレビューされているか？</t>
    </r>
    <rPh sb="136" eb="141">
      <t>アンゼンタントウカ</t>
    </rPh>
    <rPh sb="142" eb="145">
      <t>ホゼンカ</t>
    </rPh>
    <phoneticPr fontId="3"/>
  </si>
  <si>
    <r>
      <t xml:space="preserve">Is there a record of countermeasures closed and marked as complete after a incidents (industrial accidents, fire accidents, near misses/hidden dangers reports and recurrence preventions) occurred? Was this reviewed and agreed with the reporting individual?
</t>
    </r>
    <r>
      <rPr>
        <sz val="8"/>
        <rFont val="Meiryo UI"/>
        <family val="3"/>
        <charset val="128"/>
      </rPr>
      <t>インシデント（労働災害、出火事故、ヒヤリおよび潜在的危険源、類災報告）が発生した後、対策完了を確認できる記録はあるか？また、それは報告者とレビューし合意がなされているか？</t>
    </r>
    <phoneticPr fontId="3"/>
  </si>
  <si>
    <r>
      <t xml:space="preserve">Review the near-misses reports and action plans to check if the countermeasures were reviewed and closed with confirmation by the reporting individual
</t>
    </r>
    <r>
      <rPr>
        <sz val="8"/>
        <rFont val="Meiryo UI"/>
        <family val="3"/>
        <charset val="128"/>
      </rPr>
      <t>ヒヤリ報告書と対応計画をレビューし、対策がレビューされ完了し、ヒヤリ報告者に確認を求めていることを確認する。</t>
    </r>
  </si>
  <si>
    <r>
      <t xml:space="preserve">The countermeasures for incidents are confirmed by the reporting individual and effectiveness are evaluated by the H&amp;S and maintenance departments.
</t>
    </r>
    <r>
      <rPr>
        <sz val="8"/>
        <rFont val="Meiryo UI"/>
        <family val="3"/>
        <charset val="128"/>
      </rPr>
      <t>インシデントに対する対策は報告者による確認され、またその対策の有効性は安全衛生課や保全課によって評価されている。</t>
    </r>
    <phoneticPr fontId="3"/>
  </si>
  <si>
    <t>OFI: 
Safey list don’t' have countermeasure status and don't know which is remain.</t>
  </si>
  <si>
    <r>
      <t xml:space="preserve">Site safety rules and work standards are analyzed to identify how the proposed change might affect these positively or negatively.
</t>
    </r>
    <r>
      <rPr>
        <sz val="8"/>
        <rFont val="Meiryo UI"/>
        <family val="3"/>
        <charset val="128"/>
      </rPr>
      <t>起案された変更がどのような良い</t>
    </r>
    <r>
      <rPr>
        <sz val="8"/>
        <rFont val="BridgestoneType"/>
        <family val="2"/>
      </rPr>
      <t>/</t>
    </r>
    <r>
      <rPr>
        <sz val="8"/>
        <rFont val="Meiryo UI"/>
        <family val="3"/>
        <charset val="128"/>
      </rPr>
      <t>悪い影響を与えるか特定するため、事業所の安全ルール・作業標準が使用されている。</t>
    </r>
  </si>
  <si>
    <r>
      <t xml:space="preserve">Are the site's safety rules analyzed in depth and are the risks regarding the change evaluated </t>
    </r>
    <r>
      <rPr>
        <strike/>
        <sz val="8"/>
        <rFont val="BridgestoneType"/>
        <family val="2"/>
      </rPr>
      <t xml:space="preserve">considered </t>
    </r>
    <r>
      <rPr>
        <sz val="8"/>
        <rFont val="BridgestoneType"/>
        <family val="2"/>
      </rPr>
      <t xml:space="preserve">when a proposed change is being deliberated? 
</t>
    </r>
    <r>
      <rPr>
        <sz val="8"/>
        <rFont val="Meiryo UI"/>
        <family val="3"/>
        <charset val="128"/>
      </rPr>
      <t>起案された変更（</t>
    </r>
    <r>
      <rPr>
        <sz val="8"/>
        <rFont val="BridgestoneType"/>
        <family val="2"/>
      </rPr>
      <t>3M/4M</t>
    </r>
    <r>
      <rPr>
        <sz val="8"/>
        <rFont val="Meiryo UI"/>
        <family val="3"/>
        <charset val="128"/>
      </rPr>
      <t>）を審議する際、事業所の安全ルール・作業標準が十分に分析され、変更に関するリスクが評価されているか？</t>
    </r>
  </si>
  <si>
    <r>
      <t xml:space="preserve">Who reviews impact of changes on the safe system of work? 
</t>
    </r>
    <r>
      <rPr>
        <sz val="8"/>
        <rFont val="Meiryo UI"/>
        <family val="3"/>
        <charset val="128"/>
      </rPr>
      <t>作業の安全に関する変更において、誰がその影響を審議しますか？</t>
    </r>
  </si>
  <si>
    <r>
      <t xml:space="preserve">The respondent can explain how proposed changes are reviewed, and confirms the site safety rules and work standards are analyzed with the proposal.
</t>
    </r>
    <r>
      <rPr>
        <sz val="8"/>
        <rFont val="Meiryo UI"/>
        <family val="3"/>
        <charset val="128"/>
      </rPr>
      <t>回答者は、起案された変更がどのように審議されるか説明できる。また、事業所の安全ルール・作業標準が提案内容と共に分析されている。</t>
    </r>
  </si>
  <si>
    <r>
      <t xml:space="preserve">Review change records for safety evaluation and approval
</t>
    </r>
    <r>
      <rPr>
        <sz val="8"/>
        <rFont val="Meiryo UI"/>
        <family val="3"/>
        <charset val="128"/>
      </rPr>
      <t>安全に関する評価、および承認がわかる変更記録を確認する。</t>
    </r>
  </si>
  <si>
    <r>
      <t xml:space="preserve">Documentation from a sample of 3 changes support safety review and approval of changes.
</t>
    </r>
    <r>
      <rPr>
        <sz val="8"/>
        <rFont val="Meiryo UI"/>
        <family val="3"/>
        <charset val="128"/>
      </rPr>
      <t>３つの変更事例で、安全に関する審議と承認が確認できる。</t>
    </r>
  </si>
  <si>
    <t>1. No issue 4M change of the following items:_x000B_- New factory 2 extension (SR/TEX machine)_x000B_- Jib crane at Curing
2. Almost items conduct change before issue 4M change (24MM-4M-013)
3. Missing to confirm law of each change</t>
  </si>
  <si>
    <t>Same issue from QM audit</t>
  </si>
  <si>
    <t>Done (refer item no. 8 of priority item F-up sheet)</t>
  </si>
  <si>
    <r>
      <t>LOTO procedures are understood and being followed.
LOTO</t>
    </r>
    <r>
      <rPr>
        <sz val="8"/>
        <rFont val="Meiryo UI"/>
        <family val="3"/>
        <charset val="128"/>
      </rPr>
      <t>に関する安全ルールの適用と有効性について、定期的に見直され、改善の機会が活用されている。</t>
    </r>
    <rPh sb="56" eb="57">
      <t>カン</t>
    </rPh>
    <rPh sb="59" eb="61">
      <t>アンゼン</t>
    </rPh>
    <rPh sb="65" eb="67">
      <t>テキヨウ</t>
    </rPh>
    <rPh sb="68" eb="71">
      <t>ユウコウセイ</t>
    </rPh>
    <rPh sb="76" eb="79">
      <t>テイキテキ</t>
    </rPh>
    <rPh sb="80" eb="82">
      <t>ミナオ</t>
    </rPh>
    <rPh sb="85" eb="87">
      <t>カイゼン</t>
    </rPh>
    <rPh sb="88" eb="90">
      <t>キカイ</t>
    </rPh>
    <rPh sb="91" eb="93">
      <t>カツヨウ</t>
    </rPh>
    <phoneticPr fontId="3"/>
  </si>
  <si>
    <r>
      <t xml:space="preserve">Do you know LOTO operation procedure in your process/work?
</t>
    </r>
    <r>
      <rPr>
        <sz val="8"/>
        <rFont val="Meiryo UI"/>
        <family val="3"/>
        <charset val="128"/>
      </rPr>
      <t>自工程</t>
    </r>
    <r>
      <rPr>
        <sz val="8"/>
        <rFont val="BridgestoneType"/>
        <family val="2"/>
      </rPr>
      <t>/</t>
    </r>
    <r>
      <rPr>
        <sz val="8"/>
        <rFont val="Meiryo UI"/>
        <family val="3"/>
        <charset val="128"/>
      </rPr>
      <t>業務での、</t>
    </r>
    <r>
      <rPr>
        <sz val="8"/>
        <rFont val="BridgestoneType"/>
        <family val="2"/>
      </rPr>
      <t>LOTO</t>
    </r>
    <r>
      <rPr>
        <sz val="8"/>
        <rFont val="Meiryo UI"/>
        <family val="3"/>
        <charset val="128"/>
      </rPr>
      <t>手順は理解していますか</t>
    </r>
    <r>
      <rPr>
        <sz val="8"/>
        <rFont val="BridgestoneType"/>
        <family val="2"/>
      </rPr>
      <t>?</t>
    </r>
    <rPh sb="63" eb="65">
      <t>ギョウム</t>
    </rPh>
    <phoneticPr fontId="5"/>
  </si>
  <si>
    <r>
      <t xml:space="preserve">Operators 
</t>
    </r>
    <r>
      <rPr>
        <sz val="8"/>
        <rFont val="Meiryo UI"/>
        <family val="3"/>
        <charset val="128"/>
      </rPr>
      <t xml:space="preserve">技能員
</t>
    </r>
    <r>
      <rPr>
        <sz val="8"/>
        <rFont val="BridgestoneType"/>
        <family val="2"/>
      </rPr>
      <t xml:space="preserve">Maintenance Staff
</t>
    </r>
    <r>
      <rPr>
        <sz val="8"/>
        <rFont val="Meiryo UI"/>
        <family val="3"/>
        <charset val="128"/>
      </rPr>
      <t>保全員</t>
    </r>
    <rPh sb="33" eb="36">
      <t>ホゼンイン</t>
    </rPh>
    <phoneticPr fontId="5"/>
  </si>
  <si>
    <r>
      <t xml:space="preserve">How do you perform LOTO in your process/works?
</t>
    </r>
    <r>
      <rPr>
        <sz val="8"/>
        <rFont val="Meiryo UI"/>
        <family val="3"/>
        <charset val="128"/>
      </rPr>
      <t>自工程</t>
    </r>
    <r>
      <rPr>
        <sz val="8"/>
        <rFont val="BridgestoneType"/>
        <family val="2"/>
      </rPr>
      <t>/</t>
    </r>
    <r>
      <rPr>
        <sz val="8"/>
        <rFont val="Meiryo UI"/>
        <family val="3"/>
        <charset val="128"/>
      </rPr>
      <t>業務で、どのように</t>
    </r>
    <r>
      <rPr>
        <sz val="8"/>
        <rFont val="BridgestoneType"/>
        <family val="2"/>
      </rPr>
      <t>LOTO</t>
    </r>
    <r>
      <rPr>
        <sz val="8"/>
        <rFont val="Meiryo UI"/>
        <family val="3"/>
        <charset val="128"/>
      </rPr>
      <t>を実施しますか？</t>
    </r>
    <rPh sb="51" eb="53">
      <t>ギョウム</t>
    </rPh>
    <phoneticPr fontId="5"/>
  </si>
  <si>
    <r>
      <t>Review ECP and/or work standards 
ECP</t>
    </r>
    <r>
      <rPr>
        <sz val="8"/>
        <rFont val="Meiryo UI"/>
        <family val="3"/>
        <charset val="128"/>
      </rPr>
      <t>（動力車断手順書）または作業標準書を確認する。</t>
    </r>
    <rPh sb="38" eb="45">
      <t>ドウリョクシャダンテジュンショ</t>
    </rPh>
    <phoneticPr fontId="5"/>
  </si>
  <si>
    <r>
      <t xml:space="preserve">The respondent can explain LOTO procedure.
</t>
    </r>
    <r>
      <rPr>
        <sz val="8"/>
        <rFont val="Meiryo UI"/>
        <family val="3"/>
        <charset val="128"/>
      </rPr>
      <t>技能員が</t>
    </r>
    <r>
      <rPr>
        <sz val="8"/>
        <rFont val="BridgestoneType"/>
        <family val="2"/>
      </rPr>
      <t>LOTO</t>
    </r>
    <r>
      <rPr>
        <sz val="8"/>
        <rFont val="Meiryo UI"/>
        <family val="3"/>
        <charset val="128"/>
      </rPr>
      <t>手順を説明できることを確認</t>
    </r>
  </si>
  <si>
    <r>
      <rPr>
        <sz val="8"/>
        <color rgb="FF000000"/>
        <rFont val="BridgestoneType"/>
      </rPr>
      <t>Is LOTO being performed correctly on site?
LOTO</t>
    </r>
    <r>
      <rPr>
        <sz val="8"/>
        <color rgb="FF000000"/>
        <rFont val="Meiryo UI"/>
      </rPr>
      <t>は現場において正しく実施されていますか？</t>
    </r>
  </si>
  <si>
    <r>
      <t xml:space="preserve">Tour
</t>
    </r>
    <r>
      <rPr>
        <sz val="8"/>
        <rFont val="Meiryo UI"/>
        <family val="3"/>
        <charset val="128"/>
      </rPr>
      <t>現場巡回</t>
    </r>
    <rPh sb="5" eb="9">
      <t>ゲンバジュンカイ</t>
    </rPh>
    <phoneticPr fontId="5"/>
  </si>
  <si>
    <r>
      <t>Is LOTO being performed correctly on site?
LOTO</t>
    </r>
    <r>
      <rPr>
        <sz val="8"/>
        <rFont val="Meiryo UI"/>
        <family val="3"/>
        <charset val="128"/>
      </rPr>
      <t>は現場において正しく実施されていますか？</t>
    </r>
    <rPh sb="48" eb="50">
      <t>ゲンバ</t>
    </rPh>
    <rPh sb="54" eb="55">
      <t>タダ</t>
    </rPh>
    <rPh sb="57" eb="59">
      <t>ジッシ</t>
    </rPh>
    <phoneticPr fontId="5"/>
  </si>
  <si>
    <r>
      <t xml:space="preserve">Conduct a site tour to review LOTO application and use in &gt;3 work areas.
</t>
    </r>
    <r>
      <rPr>
        <sz val="8"/>
        <rFont val="Meiryo UI"/>
        <family val="3"/>
        <charset val="128"/>
      </rPr>
      <t>現場巡回時、</t>
    </r>
    <r>
      <rPr>
        <sz val="8"/>
        <rFont val="BridgestoneType"/>
        <family val="2"/>
      </rPr>
      <t>3</t>
    </r>
    <r>
      <rPr>
        <sz val="8"/>
        <rFont val="Meiryo UI"/>
        <family val="3"/>
        <charset val="128"/>
      </rPr>
      <t>つ以上の作業場で、</t>
    </r>
    <r>
      <rPr>
        <sz val="8"/>
        <rFont val="BridgestoneType"/>
        <family val="2"/>
      </rPr>
      <t>LOTO</t>
    </r>
    <r>
      <rPr>
        <sz val="8"/>
        <rFont val="Meiryo UI"/>
        <family val="3"/>
        <charset val="128"/>
      </rPr>
      <t>の適用と運用を確認する。</t>
    </r>
    <phoneticPr fontId="5"/>
  </si>
  <si>
    <r>
      <t>LOTO was correctly followed by all teammates and maintenance staffs observed performing maintenance/operation tasks that required LOTO. In case that LOTO operation cannot be observed on site, confirm site tour records, etc.
LOTO</t>
    </r>
    <r>
      <rPr>
        <sz val="8"/>
        <rFont val="Meiryo UI"/>
        <family val="3"/>
        <charset val="128"/>
      </rPr>
      <t>が必要な作業・保全において、確認した全ての技能員・保全員が正しく</t>
    </r>
    <r>
      <rPr>
        <sz val="8"/>
        <rFont val="BridgestoneType"/>
        <family val="2"/>
      </rPr>
      <t>LOTO</t>
    </r>
    <r>
      <rPr>
        <sz val="8"/>
        <rFont val="Meiryo UI"/>
        <family val="3"/>
        <charset val="128"/>
      </rPr>
      <t>を実施している。</t>
    </r>
    <r>
      <rPr>
        <sz val="8"/>
        <rFont val="BridgestoneType"/>
        <family val="2"/>
      </rPr>
      <t xml:space="preserve"> </t>
    </r>
    <r>
      <rPr>
        <sz val="8"/>
        <rFont val="Meiryo UI"/>
        <family val="3"/>
        <charset val="128"/>
      </rPr>
      <t>該当作業確認できない場合は、巡回記録等により確認する。</t>
    </r>
    <rPh sb="253" eb="256">
      <t>ホゼンイン</t>
    </rPh>
    <phoneticPr fontId="3"/>
  </si>
  <si>
    <t>1. MM members: Work 2 people at MC, only 1 tag
2. Size change O/P: Leave area without bring tag
3. No ECP of air onsite</t>
  </si>
  <si>
    <t>Same issue from safety verification</t>
  </si>
  <si>
    <r>
      <t>Is the LOTO system being used with periodical monitoring?
LOTO</t>
    </r>
    <r>
      <rPr>
        <sz val="8"/>
        <rFont val="Meiryo UI"/>
        <family val="3"/>
        <charset val="128"/>
      </rPr>
      <t>の仕組みは運用され、定期的にモニタリングが実施されているか？</t>
    </r>
    <phoneticPr fontId="5"/>
  </si>
  <si>
    <r>
      <t xml:space="preserve">Production SV and
Maintenance SV
</t>
    </r>
    <r>
      <rPr>
        <sz val="8"/>
        <rFont val="Meiryo UI"/>
        <family val="3"/>
        <charset val="128"/>
      </rPr>
      <t>製造職長と保全職長</t>
    </r>
    <rPh sb="33" eb="37">
      <t>セイゾウショクチョウ</t>
    </rPh>
    <rPh sb="38" eb="40">
      <t>ホゼン</t>
    </rPh>
    <rPh sb="40" eb="42">
      <t>ショクチョウ</t>
    </rPh>
    <phoneticPr fontId="3"/>
  </si>
  <si>
    <r>
      <t>How do you monitor that LOTO is being implemented correctly?
LOTO</t>
    </r>
    <r>
      <rPr>
        <sz val="8"/>
        <rFont val="Meiryo UI"/>
        <family val="3"/>
        <charset val="128"/>
      </rPr>
      <t>の実施についてどのようにモニタリングをしていますか？</t>
    </r>
    <rPh sb="66" eb="68">
      <t>ジッシ</t>
    </rPh>
    <phoneticPr fontId="5"/>
  </si>
  <si>
    <r>
      <t xml:space="preserve">Conduct record of patrol/monitoring on site.
</t>
    </r>
    <r>
      <rPr>
        <sz val="8"/>
        <rFont val="Meiryo UI"/>
        <family val="3"/>
        <charset val="128"/>
      </rPr>
      <t>管理者による現場巡回・モニタリングの記録を確認する。</t>
    </r>
    <rPh sb="45" eb="48">
      <t>カンリシャ</t>
    </rPh>
    <rPh sb="51" eb="55">
      <t>ゲンバジュンカイ</t>
    </rPh>
    <rPh sb="63" eb="65">
      <t>キロク</t>
    </rPh>
    <rPh sb="66" eb="68">
      <t>カクニン</t>
    </rPh>
    <phoneticPr fontId="3"/>
  </si>
  <si>
    <t>W81V81:W81W82V81:W81U81:W81</t>
    <phoneticPr fontId="5"/>
  </si>
  <si>
    <r>
      <t>There are performed patrol/monitoring to LOTO activity including maintenance.
LOTO</t>
    </r>
    <r>
      <rPr>
        <sz val="8"/>
        <rFont val="Meiryo UI"/>
        <family val="3"/>
        <charset val="128"/>
      </rPr>
      <t>作業</t>
    </r>
    <r>
      <rPr>
        <sz val="8"/>
        <rFont val="BridgestoneType"/>
        <family val="2"/>
      </rPr>
      <t>(</t>
    </r>
    <r>
      <rPr>
        <sz val="8"/>
        <rFont val="Meiryo UI"/>
        <family val="3"/>
        <charset val="128"/>
      </rPr>
      <t>保全を含む</t>
    </r>
    <r>
      <rPr>
        <sz val="8"/>
        <rFont val="BridgestoneType"/>
        <family val="2"/>
      </rPr>
      <t>)</t>
    </r>
    <r>
      <rPr>
        <sz val="8"/>
        <rFont val="Meiryo UI"/>
        <family val="3"/>
        <charset val="128"/>
      </rPr>
      <t>に対して巡回やモニタリングが行われている。</t>
    </r>
  </si>
  <si>
    <t>OFI:  
MM mgr/SV has no monitoring plan</t>
  </si>
  <si>
    <r>
      <t>ECP(Energy control procedures) includes all applicable energy source(electrical, mechanical, pneumatic, etc.) has been prepared for all applicable machinery. 
LOTO</t>
    </r>
    <r>
      <rPr>
        <sz val="8"/>
        <rFont val="Meiryo UI"/>
        <family val="3"/>
        <charset val="128"/>
      </rPr>
      <t>対象の全ての設備に対し、対象となるエネルギー源（電気、機械（惰性運転・自重落下等）、空圧等）に対する</t>
    </r>
    <r>
      <rPr>
        <sz val="8"/>
        <rFont val="BridgestoneType"/>
        <family val="2"/>
      </rPr>
      <t>ECP(</t>
    </r>
    <r>
      <rPr>
        <sz val="8"/>
        <rFont val="Meiryo UI"/>
        <family val="3"/>
        <charset val="128"/>
      </rPr>
      <t>動力源遮断手順書</t>
    </r>
    <r>
      <rPr>
        <sz val="8"/>
        <rFont val="BridgestoneType"/>
        <family val="2"/>
      </rPr>
      <t>)</t>
    </r>
    <r>
      <rPr>
        <sz val="8"/>
        <rFont val="Meiryo UI"/>
        <family val="3"/>
        <charset val="128"/>
      </rPr>
      <t>が作成されている。</t>
    </r>
    <phoneticPr fontId="5"/>
  </si>
  <si>
    <r>
      <t>Are ECPs prepared for all applicable machinery? 
LOTO</t>
    </r>
    <r>
      <rPr>
        <sz val="8"/>
        <rFont val="Meiryo UI"/>
        <family val="3"/>
        <charset val="128"/>
      </rPr>
      <t>対象の全ての設備に対し、</t>
    </r>
    <r>
      <rPr>
        <sz val="8"/>
        <rFont val="BridgestoneType"/>
        <family val="2"/>
      </rPr>
      <t>ECP</t>
    </r>
    <r>
      <rPr>
        <sz val="8"/>
        <rFont val="Meiryo UI"/>
        <family val="3"/>
        <charset val="128"/>
      </rPr>
      <t>（動力車断手順書）を作成していますか？</t>
    </r>
    <phoneticPr fontId="5"/>
  </si>
  <si>
    <r>
      <t xml:space="preserve">Production SV
</t>
    </r>
    <r>
      <rPr>
        <sz val="8"/>
        <rFont val="Meiryo UI"/>
        <family val="3"/>
        <charset val="128"/>
      </rPr>
      <t>製造職長</t>
    </r>
    <r>
      <rPr>
        <strike/>
        <sz val="8"/>
        <rFont val="BridgestoneType"/>
        <family val="2"/>
      </rPr>
      <t xml:space="preserve">
</t>
    </r>
    <r>
      <rPr>
        <sz val="8"/>
        <rFont val="BridgestoneType"/>
        <family val="2"/>
      </rPr>
      <t xml:space="preserve">Maintenance SV
</t>
    </r>
    <r>
      <rPr>
        <sz val="8"/>
        <rFont val="Meiryo UI"/>
        <family val="3"/>
        <charset val="128"/>
      </rPr>
      <t>保全担当職長</t>
    </r>
    <rPh sb="14" eb="16">
      <t>セイゾウ</t>
    </rPh>
    <rPh sb="16" eb="18">
      <t>ショクチョウ</t>
    </rPh>
    <rPh sb="34" eb="36">
      <t>ホゼン</t>
    </rPh>
    <rPh sb="36" eb="38">
      <t>タントウ</t>
    </rPh>
    <rPh sb="38" eb="40">
      <t>ショクチョウ</t>
    </rPh>
    <phoneticPr fontId="3"/>
  </si>
  <si>
    <r>
      <t>Do ECPs include LOTO procedures on all applicable energy sources(electrical, mechanical, pneumatic, etc.)?
ECP</t>
    </r>
    <r>
      <rPr>
        <sz val="8"/>
        <rFont val="Meiryo UI"/>
        <family val="3"/>
        <charset val="128"/>
      </rPr>
      <t>（動力車断手順書）には対象となるエネルギー源（電気、機械、空圧等）の手順が含まれていますか？</t>
    </r>
    <phoneticPr fontId="3"/>
  </si>
  <si>
    <r>
      <t>Talk with &gt;3 teammates to see if they are able to identify properly risks related to LOTO
3</t>
    </r>
    <r>
      <rPr>
        <sz val="8"/>
        <rFont val="Meiryo UI"/>
        <family val="3"/>
        <charset val="128"/>
      </rPr>
      <t>人以上の技能員が</t>
    </r>
    <r>
      <rPr>
        <sz val="8"/>
        <rFont val="BridgestoneType"/>
        <family val="2"/>
      </rPr>
      <t>LOTO(</t>
    </r>
    <r>
      <rPr>
        <sz val="8"/>
        <rFont val="Meiryo UI"/>
        <family val="3"/>
        <charset val="128"/>
      </rPr>
      <t>未実施時</t>
    </r>
    <r>
      <rPr>
        <sz val="8"/>
        <rFont val="BridgestoneType"/>
        <family val="2"/>
      </rPr>
      <t>)</t>
    </r>
    <r>
      <rPr>
        <sz val="8"/>
        <rFont val="Meiryo UI"/>
        <family val="3"/>
        <charset val="128"/>
      </rPr>
      <t>におけるリスクを正しく特定しているか、ヒアリングする。</t>
    </r>
  </si>
  <si>
    <r>
      <t>Review ECPs
ECP</t>
    </r>
    <r>
      <rPr>
        <sz val="8"/>
        <rFont val="Meiryo UI"/>
        <family val="3"/>
        <charset val="128"/>
      </rPr>
      <t>（動力車断手順書）を確認する。</t>
    </r>
    <phoneticPr fontId="5"/>
  </si>
  <si>
    <r>
      <t>ECP includes all applicable energy source(electrical, mechanical, pneumatic, etc.) has been prepared for all applicable machinery. 
LOTO</t>
    </r>
    <r>
      <rPr>
        <sz val="8"/>
        <rFont val="Meiryo UI"/>
        <family val="3"/>
        <charset val="128"/>
      </rPr>
      <t>対象の全ての設備に対し、対象となるエネルギー源（電気、機械（惰性運転・自重落下等）、空圧等）に対する</t>
    </r>
    <r>
      <rPr>
        <sz val="8"/>
        <rFont val="BridgestoneType"/>
        <family val="2"/>
      </rPr>
      <t>ECP</t>
    </r>
    <r>
      <rPr>
        <sz val="8"/>
        <rFont val="Meiryo UI"/>
        <family val="3"/>
        <charset val="128"/>
      </rPr>
      <t>（動力車断手順書）が作成されている。</t>
    </r>
    <phoneticPr fontId="3"/>
  </si>
  <si>
    <t xml:space="preserve">OFI: 
ECP onsite (air) at P8 has been removed. </t>
  </si>
  <si>
    <r>
      <t xml:space="preserve">teammates have a consistent understanding of the Safety Rules applicable to them as indicated by worker statements.
</t>
    </r>
    <r>
      <rPr>
        <sz val="8"/>
        <rFont val="Meiryo UI"/>
        <family val="3"/>
        <charset val="128"/>
      </rPr>
      <t>作業者は、適用される安全ルールを理解しており、作業者の意見で確認できる。</t>
    </r>
  </si>
  <si>
    <r>
      <t xml:space="preserve">Do all teammates have a good knowledge of the Safety Rules applicable to their work/process?
</t>
    </r>
    <r>
      <rPr>
        <sz val="8"/>
        <rFont val="Meiryo UI"/>
        <family val="3"/>
        <charset val="128"/>
      </rPr>
      <t>全ての作業者は、自部署</t>
    </r>
    <r>
      <rPr>
        <sz val="8"/>
        <rFont val="BridgestoneType"/>
        <family val="2"/>
      </rPr>
      <t>/</t>
    </r>
    <r>
      <rPr>
        <sz val="8"/>
        <rFont val="Meiryo UI"/>
        <family val="3"/>
        <charset val="128"/>
      </rPr>
      <t>自作業に適用される安全ルールを（十分）理解しているか？</t>
    </r>
    <phoneticPr fontId="3"/>
  </si>
  <si>
    <r>
      <t xml:space="preserve">What Safety Rules are most essential to your job? 
</t>
    </r>
    <r>
      <rPr>
        <sz val="8"/>
        <rFont val="Meiryo UI"/>
        <family val="3"/>
        <charset val="128"/>
      </rPr>
      <t>あなたの仕事において、最も必要な安全ルールは、何ですか？</t>
    </r>
  </si>
  <si>
    <r>
      <t>Talk to teammates from &gt;3 work areas about safety rules
3</t>
    </r>
    <r>
      <rPr>
        <sz val="8"/>
        <rFont val="Meiryo UI"/>
        <family val="3"/>
        <charset val="128"/>
      </rPr>
      <t>つ以上の作業場で、安全ルールについて、技能員にヒアリングする。</t>
    </r>
  </si>
  <si>
    <r>
      <t xml:space="preserve">A minimum of three teammates can demonstrate knowledge of the Safety Rules and explain key points on safety in the work standard.
</t>
    </r>
    <r>
      <rPr>
        <sz val="8"/>
        <rFont val="Meiryo UI"/>
        <family val="3"/>
        <charset val="128"/>
      </rPr>
      <t>少なくとも</t>
    </r>
    <r>
      <rPr>
        <sz val="8"/>
        <rFont val="BridgestoneType"/>
        <family val="2"/>
      </rPr>
      <t>3</t>
    </r>
    <r>
      <rPr>
        <sz val="8"/>
        <rFont val="Meiryo UI"/>
        <family val="3"/>
        <charset val="128"/>
      </rPr>
      <t>人の技能員は、安全ルールを理解し、作業標準内での安全に関するポイントを説明することができる。</t>
    </r>
  </si>
  <si>
    <r>
      <t xml:space="preserve">The teammates understand Work at height safety rules, and follow the rules correctly.
</t>
    </r>
    <r>
      <rPr>
        <sz val="8"/>
        <rFont val="Meiryo UI"/>
        <family val="3"/>
        <charset val="128"/>
      </rPr>
      <t>技能員は、高所作業に関する標準を理解しており、標準は正しく順守されている。</t>
    </r>
  </si>
  <si>
    <r>
      <t xml:space="preserve">Work at Height
</t>
    </r>
    <r>
      <rPr>
        <sz val="8"/>
        <rFont val="Meiryo UI"/>
        <family val="3"/>
        <charset val="128"/>
      </rPr>
      <t>高所作業</t>
    </r>
    <rPh sb="15" eb="19">
      <t>コウショサギョウ</t>
    </rPh>
    <phoneticPr fontId="3"/>
  </si>
  <si>
    <r>
      <t xml:space="preserve">Do you know Work at height safety rules in your plant?
</t>
    </r>
    <r>
      <rPr>
        <sz val="8"/>
        <rFont val="Meiryo UI"/>
        <family val="3"/>
        <charset val="128"/>
      </rPr>
      <t>自工場の高所作業に関する安全ルールを理解していますか？</t>
    </r>
  </si>
  <si>
    <r>
      <t xml:space="preserve">Operators 
</t>
    </r>
    <r>
      <rPr>
        <sz val="8"/>
        <rFont val="Meiryo UI"/>
        <family val="3"/>
        <charset val="128"/>
      </rPr>
      <t>技能員</t>
    </r>
  </si>
  <si>
    <r>
      <t xml:space="preserve">What is Work at height safety rules in your plant?
</t>
    </r>
    <r>
      <rPr>
        <sz val="8"/>
        <rFont val="Meiryo UI"/>
        <family val="3"/>
        <charset val="128"/>
      </rPr>
      <t>自工場の高所作業時の安全ルールは何ですか？</t>
    </r>
  </si>
  <si>
    <r>
      <t xml:space="preserve">The respondent can explain Work at height safety rules.
</t>
    </r>
    <r>
      <rPr>
        <sz val="8"/>
        <rFont val="Meiryo UI"/>
        <family val="3"/>
        <charset val="128"/>
      </rPr>
      <t>技能員は、高所作業に関する標準の内容を説明できる。</t>
    </r>
  </si>
  <si>
    <r>
      <t xml:space="preserve">Are Work at height controls being used and applied by teammates performing tasks that require Work at height?
</t>
    </r>
    <r>
      <rPr>
        <sz val="8"/>
        <rFont val="Meiryo UI"/>
        <family val="3"/>
        <charset val="128"/>
      </rPr>
      <t>高所作業の管理は、運用されているか？また、高所作業において、実行されているか？</t>
    </r>
  </si>
  <si>
    <r>
      <t xml:space="preserve">Tour
</t>
    </r>
    <r>
      <rPr>
        <sz val="8"/>
        <rFont val="Meiryo UI"/>
        <family val="3"/>
        <charset val="128"/>
      </rPr>
      <t>現場巡回</t>
    </r>
    <rPh sb="5" eb="9">
      <t>ゲンバジュンカイ</t>
    </rPh>
    <phoneticPr fontId="3"/>
  </si>
  <si>
    <r>
      <t xml:space="preserve">Conduct a site tour to review Work at height application in all areas currently performing Work at height tasks.
</t>
    </r>
    <r>
      <rPr>
        <sz val="8"/>
        <rFont val="Meiryo UI"/>
        <family val="3"/>
        <charset val="128"/>
      </rPr>
      <t>現場巡回時、高所作業が行われる全作業場において、高所作業（標準）が適用されているか、確認する。</t>
    </r>
  </si>
  <si>
    <r>
      <t xml:space="preserve">Work at height Procedures were correctly followed by all teammates observed performing Work at height tasks.  In case that Work at height operation cannot be observed on site, confirm site tour records, etc.
</t>
    </r>
    <r>
      <rPr>
        <sz val="8"/>
        <rFont val="Meiryo UI"/>
        <family val="3"/>
        <charset val="128"/>
      </rPr>
      <t>高所作業標準は、確認した全ての技能員に正しく順守されている。該当作業確認できない場合は、巡回記録等により確認</t>
    </r>
  </si>
  <si>
    <r>
      <t xml:space="preserve">Site tour(s) indicate that observed operators use mobile equipment in accordance to prescribed controls.
</t>
    </r>
    <r>
      <rPr>
        <sz val="8"/>
        <rFont val="Meiryo UI"/>
        <family val="3"/>
        <charset val="128"/>
      </rPr>
      <t>現場巡回において、作業者は規定の管理に従い、動力車を使用している。</t>
    </r>
  </si>
  <si>
    <r>
      <t xml:space="preserve">Do you know mobile equipment driving rules in your plant?
</t>
    </r>
    <r>
      <rPr>
        <sz val="8"/>
        <rFont val="Meiryo UI"/>
        <family val="3"/>
        <charset val="128"/>
      </rPr>
      <t>自工場での、動力車の運転ルールは理解していますか</t>
    </r>
    <r>
      <rPr>
        <sz val="8"/>
        <rFont val="BridgestoneType"/>
        <family val="2"/>
      </rPr>
      <t>?</t>
    </r>
    <r>
      <rPr>
        <sz val="8"/>
        <rFont val="Meiryo UI"/>
        <family val="3"/>
        <charset val="128"/>
      </rPr>
      <t>　</t>
    </r>
  </si>
  <si>
    <r>
      <t xml:space="preserve">What is mobile equipment safety rules in your plant?
</t>
    </r>
    <r>
      <rPr>
        <sz val="8"/>
        <rFont val="Meiryo UI"/>
        <family val="3"/>
        <charset val="128"/>
      </rPr>
      <t>自工場の動力車運転時の安全ルールは何ですか？　</t>
    </r>
  </si>
  <si>
    <r>
      <t xml:space="preserve">The respondent can explain mobile equipment safety rules. (speed limit, load capacity, forks down, wear seatbelt, hoot at cross walks, etc.)
</t>
    </r>
    <r>
      <rPr>
        <sz val="8"/>
        <rFont val="Meiryo UI"/>
        <family val="3"/>
        <charset val="128"/>
      </rPr>
      <t>技能員は、動力車運転に関する標準の内容を説明できる。（制限速度、荷重、爪の降下、シートベルト着用など）</t>
    </r>
  </si>
  <si>
    <r>
      <rPr>
        <sz val="8"/>
        <color rgb="FF000000"/>
        <rFont val="BridgestoneType"/>
      </rPr>
      <t xml:space="preserve">Do all teammates that use mobile equipment follow the rules and procedures for mobile equipment?
</t>
    </r>
    <r>
      <rPr>
        <sz val="8"/>
        <color rgb="FF000000"/>
        <rFont val="Meiryo UI"/>
      </rPr>
      <t>動力車を使用している全作業者は、動力車に関するルール・手順を順守しているか？</t>
    </r>
  </si>
  <si>
    <r>
      <t>Observe  &gt;3 teammates to see if these adhere to the mobile equipment safety rules 
3</t>
    </r>
    <r>
      <rPr>
        <sz val="8"/>
        <rFont val="Meiryo UI"/>
        <family val="3"/>
        <charset val="128"/>
      </rPr>
      <t>人以上の技能員のモニタリングにおいて、動力車の安全ルールが順守されているか、確認する。</t>
    </r>
  </si>
  <si>
    <r>
      <t xml:space="preserve">A minimum of three operators teammates show good application of mobile equipment safety rules. In case that forklift operation cannot be observed on site, confirm site tour records, etc.
</t>
    </r>
    <r>
      <rPr>
        <sz val="8"/>
        <rFont val="Meiryo UI"/>
        <family val="3"/>
        <charset val="128"/>
      </rPr>
      <t>少なくとも</t>
    </r>
    <r>
      <rPr>
        <sz val="8"/>
        <rFont val="BridgestoneType"/>
        <family val="2"/>
      </rPr>
      <t>3</t>
    </r>
    <r>
      <rPr>
        <sz val="8"/>
        <rFont val="Meiryo UI"/>
        <family val="3"/>
        <charset val="128"/>
      </rPr>
      <t>人の技能員は、動力車の安全ルールを順守している。該当作業確認できない場合は、巡回記録等により確認</t>
    </r>
  </si>
  <si>
    <t>Violate to use FL with tire damaged, as ref. to FL daily check sheet no.2 Tire &amp; wheels 
(rank A: Immediately stop using)</t>
  </si>
  <si>
    <t>Done (refer item no. 1 of priority item F-up sheet)</t>
  </si>
  <si>
    <r>
      <t xml:space="preserve">All unnecessary objects are being removed from the workspace and necessary items have a fixed and clearly marked position which is respected by the teammates.  
</t>
    </r>
    <r>
      <rPr>
        <sz val="8"/>
        <rFont val="Meiryo UI"/>
        <family val="3"/>
        <charset val="128"/>
      </rPr>
      <t>全ての不要物は、職場から排除されている。また、必要なモノは、従業員によって明示された所定の場所に置かれている。</t>
    </r>
  </si>
  <si>
    <r>
      <t xml:space="preserve">Are all unnecessary objects being removed from the work area?
</t>
    </r>
    <r>
      <rPr>
        <sz val="8"/>
        <rFont val="Meiryo UI"/>
        <family val="3"/>
        <charset val="128"/>
      </rPr>
      <t>全ての不要物は、作業場から排除されているか？</t>
    </r>
  </si>
  <si>
    <r>
      <t>Inspect &gt;3 work areas to see if these are clear from unnecessary items
Unnecessary Items are marked as defect and have a schedule fixing date
3</t>
    </r>
    <r>
      <rPr>
        <sz val="8"/>
        <rFont val="Meiryo UI"/>
        <family val="3"/>
        <charset val="128"/>
      </rPr>
      <t>つ以上の作業場で、不要物がないか、確認する。
不要物は、不具合品として明示され、廃棄日が決められている。</t>
    </r>
  </si>
  <si>
    <r>
      <t>The 3S Visual Standard was prepared and all inspected work areas were cleaned (no debris on floor, no spillages) as defined in the 3S visual standard, and there were no unnecessary objects (or plan to remove) that were not currently in use in the work area.
3S</t>
    </r>
    <r>
      <rPr>
        <sz val="8"/>
        <rFont val="Meiryo UI"/>
        <family val="3"/>
        <charset val="128"/>
      </rPr>
      <t>ビジュアル標準が作成され、標準で規定されたように、確認した全ての作業場で清掃され（床に破片や屑がない）、現在使用されていない不要物がない（または廃棄予定日が定められている）。</t>
    </r>
  </si>
  <si>
    <t>1. No 3S std. at Building painting room
2. Place table block fire extinguisher
3. Place necessary thing inside dangerous zone (DZ) at Building N2-510 &amp; Curing mold area.</t>
  </si>
  <si>
    <t>Done (refer item no. 4 of priority item F-up sheet)</t>
  </si>
  <si>
    <r>
      <t xml:space="preserve">Are necessary equipment/tools being put in clearly marked and fixed positions?
</t>
    </r>
    <r>
      <rPr>
        <sz val="8"/>
        <rFont val="Meiryo UI"/>
        <family val="3"/>
        <charset val="128"/>
      </rPr>
      <t>必要なものは、明示された決められた場所に置かれているか？</t>
    </r>
  </si>
  <si>
    <r>
      <t>Inspect &gt;3 work areas to see if necessary items have a marked location 
3</t>
    </r>
    <r>
      <rPr>
        <sz val="8"/>
        <rFont val="Meiryo UI"/>
        <family val="3"/>
        <charset val="128"/>
      </rPr>
      <t>つ以上の作業場で、必要なものが明示された場所に置かれているか、確認する。</t>
    </r>
    <rPh sb="74" eb="76">
      <t>イジョウ</t>
    </rPh>
    <rPh sb="77" eb="80">
      <t>サギョウバ</t>
    </rPh>
    <rPh sb="82" eb="84">
      <t>ヒツヨウ</t>
    </rPh>
    <rPh sb="88" eb="90">
      <t>メイジ</t>
    </rPh>
    <rPh sb="93" eb="95">
      <t>バショ</t>
    </rPh>
    <rPh sb="96" eb="97">
      <t>オ</t>
    </rPh>
    <rPh sb="104" eb="106">
      <t>カクニン</t>
    </rPh>
    <phoneticPr fontId="3"/>
  </si>
  <si>
    <r>
      <t xml:space="preserve">All necessary items are stored in their clearly marked space/position.
</t>
    </r>
    <r>
      <rPr>
        <sz val="8"/>
        <rFont val="Meiryo UI"/>
        <family val="3"/>
        <charset val="128"/>
      </rPr>
      <t>必要な全てのものは、明確に表示された場所</t>
    </r>
    <r>
      <rPr>
        <sz val="8"/>
        <rFont val="BridgestoneType"/>
        <family val="2"/>
      </rPr>
      <t>/</t>
    </r>
    <r>
      <rPr>
        <sz val="8"/>
        <rFont val="Meiryo UI"/>
        <family val="3"/>
        <charset val="128"/>
      </rPr>
      <t>位置に置かれている。</t>
    </r>
  </si>
  <si>
    <t>Place cart and other cross the walkway</t>
  </si>
  <si>
    <r>
      <t xml:space="preserve">Crane operators are aware of the safety rules applicable to them and show adherence to these as indicated during the site tour(s) and worker statements. 
</t>
    </r>
    <r>
      <rPr>
        <sz val="8"/>
        <rFont val="Meiryo UI"/>
        <family val="3"/>
        <charset val="128"/>
      </rPr>
      <t>クレーン作業者は、適用される安全ルールを理解している。また、現場巡回時や作業者の意見から、順守状況を確認できる。</t>
    </r>
  </si>
  <si>
    <r>
      <t xml:space="preserve">Do you know crane and hoist operation rules in your process?
</t>
    </r>
    <r>
      <rPr>
        <sz val="8"/>
        <rFont val="Meiryo UI"/>
        <family val="3"/>
        <charset val="128"/>
      </rPr>
      <t>自工程での、クレーン・ホイストの操作ルールは理解していますか</t>
    </r>
    <r>
      <rPr>
        <sz val="8"/>
        <rFont val="BridgestoneType"/>
        <family val="2"/>
      </rPr>
      <t>?</t>
    </r>
    <r>
      <rPr>
        <sz val="8"/>
        <rFont val="Meiryo UI"/>
        <family val="3"/>
        <charset val="128"/>
      </rPr>
      <t>　</t>
    </r>
  </si>
  <si>
    <r>
      <t xml:space="preserve">What is crane and hoist safety rules in your process?
</t>
    </r>
    <r>
      <rPr>
        <sz val="8"/>
        <rFont val="Meiryo UI"/>
        <family val="3"/>
        <charset val="128"/>
      </rPr>
      <t>自工程のクレーン・ホイスト操作時の安全ルールは何ですか？</t>
    </r>
  </si>
  <si>
    <r>
      <t xml:space="preserve">The respondent can explain crane and hoist safety rules.
</t>
    </r>
    <r>
      <rPr>
        <sz val="8"/>
        <rFont val="Meiryo UI"/>
        <family val="3"/>
        <charset val="128"/>
      </rPr>
      <t>技能員は、クレーン・ホイスト作業に関する標準の内容を説明できる。</t>
    </r>
  </si>
  <si>
    <r>
      <rPr>
        <sz val="8"/>
        <color rgb="FF000000"/>
        <rFont val="BridgestoneType"/>
      </rPr>
      <t xml:space="preserve">Do crane operators follow the rules and standards concerning cranes and hoist operations?
</t>
    </r>
    <r>
      <rPr>
        <sz val="8"/>
        <color rgb="FF000000"/>
        <rFont val="Meiryo UI"/>
      </rPr>
      <t>クレーン作業者は、クレーン・ホイストのルール・標準を順守しているか？</t>
    </r>
  </si>
  <si>
    <r>
      <t xml:space="preserve">What safety rules are most essential to the tasks you perform with a crane your job? 
</t>
    </r>
    <r>
      <rPr>
        <sz val="8"/>
        <rFont val="Meiryo UI"/>
        <family val="3"/>
        <charset val="128"/>
      </rPr>
      <t>あなたが行うクレーンを使用した業務において、最も必要な安全ルールは、何ですか？</t>
    </r>
    <rPh sb="90" eb="91">
      <t>オコナ</t>
    </rPh>
    <rPh sb="97" eb="99">
      <t>シヨウ</t>
    </rPh>
    <rPh sb="101" eb="103">
      <t>ギョウム</t>
    </rPh>
    <phoneticPr fontId="5"/>
  </si>
  <si>
    <r>
      <t xml:space="preserve">Observe if crane operators act in accordance to safety rules 
</t>
    </r>
    <r>
      <rPr>
        <sz val="8"/>
        <rFont val="Meiryo UI"/>
        <family val="3"/>
        <charset val="128"/>
      </rPr>
      <t>クレーン作業者が安全ルールに従っているか、確認する。</t>
    </r>
  </si>
  <si>
    <r>
      <t xml:space="preserve">A minimum of 3 crane operators work according to the crane and hoist safety rules stated in the crane and hoist procedure (Operator and others were kept away from hoisted loads, there was a work leader that gave hand signals, hoisted load's stability was checked with a lift of a few inches, etc.). In case that hoist and crane operation cannot be observed on site, confirm site tour records, etc.
</t>
    </r>
    <r>
      <rPr>
        <sz val="8"/>
        <rFont val="Meiryo UI"/>
        <family val="3"/>
        <charset val="128"/>
      </rPr>
      <t>少なくとも</t>
    </r>
    <r>
      <rPr>
        <sz val="8"/>
        <rFont val="BridgestoneType"/>
        <family val="2"/>
      </rPr>
      <t>3</t>
    </r>
    <r>
      <rPr>
        <sz val="8"/>
        <rFont val="Meiryo UI"/>
        <family val="3"/>
        <charset val="128"/>
      </rPr>
      <t>人のクレーン操作者は、クレーン・ホイスト標準で規定された安全ルールに従い、作業している（吊り荷の下から外れ、第三者も遠ざける、合図を行う作業指揮者、吊り上げ後の地切りなど）。　
該当作業確認できない場合、職長巡回やモニタリング等での順守記録を確認</t>
    </r>
  </si>
  <si>
    <t>1. No standard to lift former
2. O/P lift and move former in high position</t>
  </si>
  <si>
    <r>
      <t>KYT is conducted regularly and an annual KYT evaluation is conducted to improve the system.
KYT</t>
    </r>
    <r>
      <rPr>
        <sz val="8"/>
        <rFont val="Meiryo UI"/>
        <family val="3"/>
        <charset val="128"/>
      </rPr>
      <t>は、定期的に実施されている。また、</t>
    </r>
    <r>
      <rPr>
        <sz val="8"/>
        <rFont val="BridgestoneType"/>
        <family val="2"/>
      </rPr>
      <t>KYT</t>
    </r>
    <r>
      <rPr>
        <sz val="8"/>
        <rFont val="Meiryo UI"/>
        <family val="3"/>
        <charset val="128"/>
      </rPr>
      <t>評価は、仕組みの改善のために実施されている。</t>
    </r>
    <phoneticPr fontId="3"/>
  </si>
  <si>
    <r>
      <t>Is KYT conducted periodically in accordance with SBU or/and site standard by everyone on site?
KYT</t>
    </r>
    <r>
      <rPr>
        <sz val="8"/>
        <rFont val="Meiryo UI"/>
        <family val="3"/>
        <charset val="128"/>
      </rPr>
      <t>は、</t>
    </r>
    <r>
      <rPr>
        <sz val="8"/>
        <rFont val="BridgestoneType"/>
        <family val="2"/>
      </rPr>
      <t>SBU/</t>
    </r>
    <r>
      <rPr>
        <sz val="8"/>
        <rFont val="Meiryo UI"/>
        <family val="3"/>
        <charset val="128"/>
      </rPr>
      <t>現場の標準で決められた頻度で実施されているか？</t>
    </r>
    <phoneticPr fontId="3"/>
  </si>
  <si>
    <r>
      <t xml:space="preserve">How often KYT is KYT conducted?
</t>
    </r>
    <r>
      <rPr>
        <sz val="8"/>
        <rFont val="Meiryo UI"/>
        <family val="3"/>
        <charset val="128"/>
      </rPr>
      <t>どれくらいの頻度で</t>
    </r>
    <r>
      <rPr>
        <sz val="8"/>
        <rFont val="BridgestoneType"/>
        <family val="2"/>
      </rPr>
      <t>KYT</t>
    </r>
    <r>
      <rPr>
        <sz val="8"/>
        <rFont val="Meiryo UI"/>
        <family val="3"/>
        <charset val="128"/>
      </rPr>
      <t>を実施していますか？</t>
    </r>
    <rPh sb="38" eb="40">
      <t>ヒンド</t>
    </rPh>
    <rPh sb="45" eb="47">
      <t>ジッシ</t>
    </rPh>
    <phoneticPr fontId="3"/>
  </si>
  <si>
    <r>
      <t>KYT records indicate that KYT is completed periodically in accordance with SBU and/or site standard by everyone on site. 
KYT</t>
    </r>
    <r>
      <rPr>
        <sz val="8"/>
        <rFont val="Meiryo UI"/>
        <family val="3"/>
        <charset val="128"/>
      </rPr>
      <t>記録によると、</t>
    </r>
    <r>
      <rPr>
        <sz val="8"/>
        <rFont val="BridgestoneType"/>
        <family val="2"/>
      </rPr>
      <t>SBU/</t>
    </r>
    <r>
      <rPr>
        <sz val="8"/>
        <rFont val="Meiryo UI"/>
        <family val="3"/>
        <charset val="128"/>
      </rPr>
      <t>現場の標準で決められた頻度で、全員に実施されている。</t>
    </r>
  </si>
  <si>
    <r>
      <t xml:space="preserve">Is the KYT activity evaluated and opportunity for improvement discussed with the plant manager annually?
</t>
    </r>
    <r>
      <rPr>
        <sz val="8"/>
        <rFont val="Meiryo UI"/>
        <family val="3"/>
        <charset val="128"/>
      </rPr>
      <t>毎年、</t>
    </r>
    <r>
      <rPr>
        <sz val="8"/>
        <rFont val="BridgestoneType"/>
        <family val="2"/>
      </rPr>
      <t>KYT</t>
    </r>
    <r>
      <rPr>
        <sz val="8"/>
        <rFont val="Meiryo UI"/>
        <family val="3"/>
        <charset val="128"/>
      </rPr>
      <t>の活動内容は、評価され、改善の機会を事業所長と議論されているか？</t>
    </r>
    <phoneticPr fontId="3"/>
  </si>
  <si>
    <r>
      <t xml:space="preserve">When was the last KYT activity review and what was the outcome of it?
</t>
    </r>
    <r>
      <rPr>
        <sz val="8"/>
        <rFont val="Meiryo UI"/>
        <family val="3"/>
        <charset val="128"/>
      </rPr>
      <t>直近で、いつ</t>
    </r>
    <r>
      <rPr>
        <sz val="8"/>
        <rFont val="BridgestoneType"/>
        <family val="2"/>
      </rPr>
      <t>KYT</t>
    </r>
    <r>
      <rPr>
        <sz val="8"/>
        <rFont val="Meiryo UI"/>
        <family val="3"/>
        <charset val="128"/>
      </rPr>
      <t>活動は見直されましたか？また、その（見直し）結果は何ですか？</t>
    </r>
    <phoneticPr fontId="3"/>
  </si>
  <si>
    <r>
      <t xml:space="preserve">The KYT activity is evaluated and opportunity for improvement is discussed with the plant manager annually.
KYT </t>
    </r>
    <r>
      <rPr>
        <sz val="8"/>
        <rFont val="Meiryo UI"/>
        <family val="3"/>
        <charset val="128"/>
      </rPr>
      <t>活動は、毎年評価され、改善の機会を事業所長と議論されている。</t>
    </r>
  </si>
  <si>
    <r>
      <t xml:space="preserve">A review of risk records shows that the majority of risks are covered by administrative and engineering </t>
    </r>
    <r>
      <rPr>
        <strike/>
        <sz val="8"/>
        <rFont val="BridgestoneType"/>
        <family val="2"/>
      </rPr>
      <t xml:space="preserve">technical </t>
    </r>
    <r>
      <rPr>
        <sz val="8"/>
        <rFont val="BridgestoneType"/>
        <family val="2"/>
      </rPr>
      <t xml:space="preserve">controls.
</t>
    </r>
    <r>
      <rPr>
        <sz val="8"/>
        <rFont val="Meiryo UI"/>
        <family val="3"/>
        <charset val="128"/>
      </rPr>
      <t>大部分のリスクは、ハードおよびソフト対策によりカバーされていることが、リスク記録で確認できる。</t>
    </r>
  </si>
  <si>
    <r>
      <t xml:space="preserve">Are all risks in the risk register covered by administrative or technical controls? Besides, are the remaining risks written in the work standard?
</t>
    </r>
    <r>
      <rPr>
        <sz val="8"/>
        <rFont val="Meiryo UI"/>
        <family val="3"/>
        <charset val="128"/>
      </rPr>
      <t>登録されたリスクカテゴリ</t>
    </r>
    <r>
      <rPr>
        <sz val="8"/>
        <rFont val="BridgestoneType"/>
        <family val="2"/>
      </rPr>
      <t>III&amp;IV</t>
    </r>
    <r>
      <rPr>
        <sz val="8"/>
        <rFont val="Meiryo UI"/>
        <family val="3"/>
        <charset val="128"/>
      </rPr>
      <t>の残留リスクに対し、ハード対策もしくは、ソフト対策が実施されていますか？また、残留リスクが作業標準に明記されていますか？</t>
    </r>
  </si>
  <si>
    <r>
      <t xml:space="preserve">Review the risk record and work standard
</t>
    </r>
    <r>
      <rPr>
        <sz val="8"/>
        <rFont val="Meiryo UI"/>
        <family val="3"/>
        <charset val="128"/>
      </rPr>
      <t>リスク記録および作業標準を確認する。</t>
    </r>
  </si>
  <si>
    <r>
      <t xml:space="preserve">There is at least one control prescribed for each risk identified. These controls are either administrative or technical by nature. The remaining risks are written in the work standard.
</t>
    </r>
    <r>
      <rPr>
        <sz val="8"/>
        <rFont val="Meiryo UI"/>
        <family val="3"/>
        <charset val="128"/>
      </rPr>
      <t>特定されたリスクに対するため、少なくとも１つの管理（ソフトもしくはハード対策）が存在する。また、残留リスクが作業標準内に明記されている。</t>
    </r>
  </si>
  <si>
    <t>OFI: 
Operator at Building N2-510 could not explain detail of residual risk cat. IV.</t>
  </si>
  <si>
    <r>
      <t xml:space="preserve">All contractors receive H&amp;S orientation/training prior to the work. The material includes emergency procedures, introduction to the Safety Mission Statement and Safety fundamental Activities.
</t>
    </r>
    <r>
      <rPr>
        <sz val="8"/>
        <rFont val="Meiryo UI"/>
        <family val="3"/>
        <charset val="128"/>
      </rPr>
      <t>協力会社の全従業員へ、作業開始前に安全教育</t>
    </r>
    <r>
      <rPr>
        <sz val="8"/>
        <rFont val="BridgestoneType"/>
        <family val="2"/>
      </rPr>
      <t>/</t>
    </r>
    <r>
      <rPr>
        <sz val="8"/>
        <rFont val="Meiryo UI"/>
        <family val="3"/>
        <charset val="128"/>
      </rPr>
      <t>オリエンテーションが行われている。安全教育</t>
    </r>
    <r>
      <rPr>
        <sz val="8"/>
        <rFont val="BridgestoneType"/>
        <family val="2"/>
      </rPr>
      <t>/</t>
    </r>
    <r>
      <rPr>
        <sz val="8"/>
        <rFont val="Meiryo UI"/>
        <family val="3"/>
        <charset val="128"/>
      </rPr>
      <t>オリエンテーション資料には、緊急時の手順および安全宣言・共通規定項目が含まれている。</t>
    </r>
    <phoneticPr fontId="3"/>
  </si>
  <si>
    <r>
      <t xml:space="preserve">Contractor management
</t>
    </r>
    <r>
      <rPr>
        <sz val="8"/>
        <rFont val="Meiryo UI"/>
        <family val="3"/>
        <charset val="128"/>
      </rPr>
      <t>協力会社の安全管理</t>
    </r>
  </si>
  <si>
    <r>
      <t xml:space="preserve">Do all contractor employees receive contractor H&amp;S orientation/training prior to the start of the work? 
</t>
    </r>
    <r>
      <rPr>
        <sz val="8"/>
        <rFont val="Meiryo UI"/>
        <family val="3"/>
        <charset val="128"/>
      </rPr>
      <t>協力会社の全従業員へ、作業開始前に安全教育</t>
    </r>
    <r>
      <rPr>
        <sz val="8"/>
        <rFont val="BridgestoneType"/>
        <family val="2"/>
      </rPr>
      <t>/</t>
    </r>
    <r>
      <rPr>
        <sz val="8"/>
        <rFont val="Meiryo UI"/>
        <family val="3"/>
        <charset val="128"/>
      </rPr>
      <t>オリエンテーションを行っているか？</t>
    </r>
  </si>
  <si>
    <r>
      <t xml:space="preserve">How orientation/training is conducted to contractors?
</t>
    </r>
    <r>
      <rPr>
        <sz val="8"/>
        <rFont val="Meiryo UI"/>
        <family val="3"/>
        <charset val="128"/>
      </rPr>
      <t>どのような教育を協力会社へ行いますか？</t>
    </r>
  </si>
  <si>
    <r>
      <t xml:space="preserve">Review the contractor H&amp;S orientation/training material records.
</t>
    </r>
    <r>
      <rPr>
        <sz val="8"/>
        <rFont val="Meiryo UI"/>
        <family val="3"/>
        <charset val="128"/>
      </rPr>
      <t>協力会社へのオリエンテーション</t>
    </r>
    <r>
      <rPr>
        <sz val="8"/>
        <rFont val="BridgestoneType"/>
        <family val="2"/>
      </rPr>
      <t>/</t>
    </r>
    <r>
      <rPr>
        <sz val="8"/>
        <rFont val="Meiryo UI"/>
        <family val="3"/>
        <charset val="128"/>
      </rPr>
      <t>安全教育記録を確認する。</t>
    </r>
  </si>
  <si>
    <r>
      <t>There are records that all contractors received H&amp;S orientation/training from BS prior to the work.
BS</t>
    </r>
    <r>
      <rPr>
        <sz val="8"/>
        <rFont val="Meiryo UI"/>
        <family val="3"/>
        <charset val="128"/>
      </rPr>
      <t>が、協力会社の全従業員へ、作業開始前に安全教育</t>
    </r>
    <r>
      <rPr>
        <sz val="8"/>
        <rFont val="BridgestoneType"/>
        <family val="2"/>
      </rPr>
      <t>/</t>
    </r>
    <r>
      <rPr>
        <sz val="8"/>
        <rFont val="Meiryo UI"/>
        <family val="3"/>
        <charset val="128"/>
      </rPr>
      <t>オリエンテーションを行った記録がある。</t>
    </r>
  </si>
  <si>
    <r>
      <t xml:space="preserve">Does the material of contractor H&amp;S orientation/training includes emergency procedures, introduction to the Safety Mission Statement and Safety fundamental Activities?
</t>
    </r>
    <r>
      <rPr>
        <sz val="8"/>
        <rFont val="Meiryo UI"/>
        <family val="3"/>
        <charset val="128"/>
      </rPr>
      <t>協力会社への安全教育</t>
    </r>
    <r>
      <rPr>
        <sz val="8"/>
        <rFont val="BridgestoneType"/>
        <family val="2"/>
      </rPr>
      <t>/</t>
    </r>
    <r>
      <rPr>
        <sz val="8"/>
        <rFont val="Meiryo UI"/>
        <family val="3"/>
        <charset val="128"/>
      </rPr>
      <t>オリエンテーションには、緊急時の手順および安全宣言・共通規定項目が含まれているか？</t>
    </r>
  </si>
  <si>
    <r>
      <t xml:space="preserve">What items do contractor employees receive at the H&amp;S orientation/training?
</t>
    </r>
    <r>
      <rPr>
        <sz val="8"/>
        <rFont val="Meiryo UI"/>
        <family val="3"/>
        <charset val="128"/>
      </rPr>
      <t>協力会社への安全教育</t>
    </r>
    <r>
      <rPr>
        <sz val="8"/>
        <rFont val="BridgestoneType"/>
        <family val="2"/>
      </rPr>
      <t>/</t>
    </r>
    <r>
      <rPr>
        <sz val="8"/>
        <rFont val="Meiryo UI"/>
        <family val="3"/>
        <charset val="128"/>
      </rPr>
      <t>オリエンテーションの内容は何ですか？</t>
    </r>
  </si>
  <si>
    <r>
      <t xml:space="preserve">Review the contractor H&amp;S orientation/training material
</t>
    </r>
    <r>
      <rPr>
        <sz val="8"/>
        <rFont val="Meiryo UI"/>
        <family val="3"/>
        <charset val="128"/>
      </rPr>
      <t>協力会社へのオリエンテーション</t>
    </r>
    <r>
      <rPr>
        <sz val="8"/>
        <rFont val="BridgestoneType"/>
        <family val="2"/>
      </rPr>
      <t>/</t>
    </r>
    <r>
      <rPr>
        <sz val="8"/>
        <rFont val="Meiryo UI"/>
        <family val="3"/>
        <charset val="128"/>
      </rPr>
      <t>安全教育資料を確認する。</t>
    </r>
  </si>
  <si>
    <r>
      <t xml:space="preserve">The material of contractor H&amp;S orientation/training includes emergency procedures, introduction to the Safety Mission Statement and Safety fundamental Activities.
</t>
    </r>
    <r>
      <rPr>
        <sz val="8"/>
        <rFont val="Meiryo UI"/>
        <family val="3"/>
        <charset val="128"/>
      </rPr>
      <t>協力会社への安全教育</t>
    </r>
    <r>
      <rPr>
        <sz val="8"/>
        <rFont val="BridgestoneType"/>
        <family val="2"/>
      </rPr>
      <t>/</t>
    </r>
    <r>
      <rPr>
        <sz val="8"/>
        <rFont val="Meiryo UI"/>
        <family val="3"/>
        <charset val="128"/>
      </rPr>
      <t>オリエンテーションには、緊急時の手順および安全宣言・共通規定項目が含まれていることを確認できる。</t>
    </r>
  </si>
  <si>
    <r>
      <t xml:space="preserve">Large Tire Manual Handling Operation Procedure follows the Global Standard and teammates follow it accordingly. 
</t>
    </r>
    <r>
      <rPr>
        <sz val="8"/>
        <rFont val="Meiryo UI"/>
        <family val="3"/>
        <charset val="128"/>
      </rPr>
      <t>大型タイヤ手動ハンドリング作業に関する標準は、グローバル標準に準拠しており、従業員はそれらを順守している。</t>
    </r>
  </si>
  <si>
    <r>
      <t xml:space="preserve">Do employees follow proper procedure when manually handling large tires?
</t>
    </r>
    <r>
      <rPr>
        <sz val="8"/>
        <rFont val="Meiryo UI"/>
        <family val="3"/>
        <charset val="128"/>
      </rPr>
      <t>大型タイヤを手動ハンドリングする際に従業員は標準を順守しているか？</t>
    </r>
  </si>
  <si>
    <r>
      <t xml:space="preserve">What is the procedure to follow when executing Large Tire Manual Handling Operations?
</t>
    </r>
    <r>
      <rPr>
        <sz val="8"/>
        <rFont val="Meiryo UI"/>
        <family val="3"/>
        <charset val="128"/>
      </rPr>
      <t>大型タイヤ手動ハンドリング作業を実施する際に順守すべき手順は何か？</t>
    </r>
  </si>
  <si>
    <r>
      <t xml:space="preserve">The respondent can explain the procedure to follow when manually handling large tires.
</t>
    </r>
    <r>
      <rPr>
        <sz val="8"/>
        <rFont val="Meiryo UI"/>
        <family val="3"/>
        <charset val="128"/>
      </rPr>
      <t>回答者は、大型タイヤの手動ハンドリングを行う際に従うべき手順を説明できる。</t>
    </r>
  </si>
  <si>
    <r>
      <t xml:space="preserve">Risk assessments are performed following the Global Ergonomics procedure for all identified Ergonomic hazards. 
</t>
    </r>
    <r>
      <rPr>
        <sz val="8"/>
        <rFont val="Meiryo UI"/>
        <family val="3"/>
        <charset val="128"/>
      </rPr>
      <t>特定されたエルゴノミクス（腰痛等の疾病リスク）上の危険源に対して、グローバル標準に従いリスクアセスメントが実施されている。</t>
    </r>
  </si>
  <si>
    <r>
      <t xml:space="preserve">Are risk assessments for ergonomic hazards performed following the Global Ergonomics procedure?
</t>
    </r>
    <r>
      <rPr>
        <sz val="8"/>
        <rFont val="Meiryo UI"/>
        <family val="3"/>
        <charset val="128"/>
      </rPr>
      <t>グローバル標準に従い、エルゴノミクス（腰痛等の疾病リスク）上の危険源に対しリスクアセスメントが実施されているか？</t>
    </r>
  </si>
  <si>
    <r>
      <t xml:space="preserve">Production Manager
</t>
    </r>
    <r>
      <rPr>
        <sz val="8"/>
        <rFont val="Meiryo UI"/>
        <family val="3"/>
        <charset val="128"/>
      </rPr>
      <t>製造課長</t>
    </r>
  </si>
  <si>
    <r>
      <t xml:space="preserve">Check in documentation that the risk assessments done for Ergonomic hazards are compliant with the Global Ergonomics procedure
</t>
    </r>
    <r>
      <rPr>
        <sz val="8"/>
        <rFont val="Meiryo UI"/>
        <family val="3"/>
        <charset val="128"/>
      </rPr>
      <t>エルゴノミクス（腰痛等の疾病リスク）上の危険源に対してグローバル標準に沿ったリスクアセスメントが実施されていることを文書で確認する。</t>
    </r>
    <phoneticPr fontId="3"/>
  </si>
  <si>
    <r>
      <t xml:space="preserve">Procedure of the Ergonomic risks assessments must include all hazards identified, and the methods employed to reduce residual risks to an acceptable level. 
</t>
    </r>
    <r>
      <rPr>
        <sz val="8"/>
        <rFont val="Meiryo UI"/>
        <family val="3"/>
        <charset val="128"/>
      </rPr>
      <t>エルゴノミクス（腰痛等の疾病リスク）</t>
    </r>
    <r>
      <rPr>
        <sz val="8"/>
        <rFont val="BridgestoneType"/>
        <family val="2"/>
      </rPr>
      <t>RA</t>
    </r>
    <r>
      <rPr>
        <sz val="8"/>
        <rFont val="Meiryo UI"/>
        <family val="3"/>
        <charset val="128"/>
      </rPr>
      <t>では、特定された全ての危険源、残留リスクを受け入れ可能なリスクまで低減するための方法を含んでいる。あるいは、残留リスクが管理状態が</t>
    </r>
    <r>
      <rPr>
        <sz val="8"/>
        <rFont val="BridgestoneType"/>
        <family val="2"/>
      </rPr>
      <t>As</t>
    </r>
    <r>
      <rPr>
        <sz val="8"/>
        <rFont val="Meiryo UI"/>
        <family val="3"/>
        <charset val="128"/>
      </rPr>
      <t>である。</t>
    </r>
  </si>
  <si>
    <r>
      <t xml:space="preserve">Ergonomic Risk Assessments performed on site are compliant with the Global Ergonomics procedure, and countermeasures are being implemented for residual Ergonomic risks and their effectiveness are evaluated
</t>
    </r>
    <r>
      <rPr>
        <sz val="8"/>
        <rFont val="Meiryo UI"/>
        <family val="3"/>
        <charset val="128"/>
      </rPr>
      <t>グローバル標準に準拠したエルゴノミクス（腰痛等の疾病リスク）</t>
    </r>
    <r>
      <rPr>
        <sz val="8"/>
        <rFont val="BridgestoneType"/>
        <family val="2"/>
      </rPr>
      <t>RA</t>
    </r>
    <r>
      <rPr>
        <sz val="8"/>
        <rFont val="Meiryo UI"/>
        <family val="3"/>
        <charset val="128"/>
      </rPr>
      <t>が現場で実施されており、残存するリスクに対する対策が実施され、かつ、その有効性が評価されている。</t>
    </r>
  </si>
  <si>
    <r>
      <t xml:space="preserve">Risk assessments are performed for all identified Chemical hazards according to Global Chemical Management procedure before they are approved to be used on site. There is a Hazard Communication Program (HCP) on site and required teammates are trained regularly to handle the specific chemical hazard types to which they may be exposed in their work area. Chemical air sampling protocol is in place for the site, and testing is done periodically. 
</t>
    </r>
    <r>
      <rPr>
        <sz val="8"/>
        <rFont val="Meiryo UI"/>
        <family val="3"/>
        <charset val="128"/>
      </rPr>
      <t>グローバル標準に従い、全ての化学物質に対して現場使用を承認される前に、リスクアセスメントが行われている。
現場では、危険源を周知する手順があり、化学物質を扱う必要のある従業員は、定期的に教育を受けている。
大気中の化学物質測定（作業環境測定）が定期的に行われている。</t>
    </r>
  </si>
  <si>
    <r>
      <t xml:space="preserve">Are risk assessments performed during the new chemical approval process for all identified chemical hazards?
</t>
    </r>
    <r>
      <rPr>
        <sz val="8"/>
        <rFont val="Meiryo UI"/>
        <family val="3"/>
        <charset val="128"/>
      </rPr>
      <t>全ての化学物質に対してリスクアセスメントが実施されているか？</t>
    </r>
    <phoneticPr fontId="5"/>
  </si>
  <si>
    <r>
      <t xml:space="preserve">Safety Manager / staff
</t>
    </r>
    <r>
      <rPr>
        <sz val="8"/>
        <rFont val="Meiryo UI"/>
        <family val="3"/>
        <charset val="128"/>
      </rPr>
      <t>安全または衛生担当課長、または担当部署</t>
    </r>
    <phoneticPr fontId="5"/>
  </si>
  <si>
    <r>
      <t xml:space="preserve">Check in documentation that risk assessments are completed for Chemical hazards and SDS in the local language are on site, and compliant with local regulations. 
</t>
    </r>
    <r>
      <rPr>
        <sz val="8"/>
        <rFont val="Meiryo UI"/>
        <family val="3"/>
        <charset val="128"/>
      </rPr>
      <t>化学物質に対してリスクアセスメントが実施されており、現地の言語で記載された</t>
    </r>
    <r>
      <rPr>
        <sz val="8"/>
        <rFont val="BridgestoneType"/>
        <family val="2"/>
      </rPr>
      <t>SDS</t>
    </r>
    <r>
      <rPr>
        <sz val="8"/>
        <rFont val="Meiryo UI"/>
        <family val="3"/>
        <charset val="128"/>
      </rPr>
      <t>が現場にあり、現地の規制に準拠しているか、確認する。</t>
    </r>
  </si>
  <si>
    <r>
      <t xml:space="preserve">Review risk assessments done for Chemical hazards, they must include SDS in the local language, content of restricted substances and presence of substances regulated by local authorities, associated hazards, and potential generation of hazardous decomposition byproducts as required by the Global Chemical Management procedure
</t>
    </r>
    <r>
      <rPr>
        <sz val="8"/>
        <rFont val="Meiryo UI"/>
        <family val="3"/>
        <charset val="128"/>
      </rPr>
      <t>化学物質の危険性に対するリスクアセスメントを確認し、グローバル標準に準拠しており、現地の言語で記載された</t>
    </r>
    <r>
      <rPr>
        <sz val="8"/>
        <rFont val="BridgestoneType"/>
        <family val="2"/>
      </rPr>
      <t>SDS</t>
    </r>
    <r>
      <rPr>
        <sz val="8"/>
        <rFont val="Meiryo UI"/>
        <family val="3"/>
        <charset val="128"/>
      </rPr>
      <t>、規制含有量、法規で制限される物質、関連する危険物、潜在的な分解副産物の情報が含まれていることを確認する。</t>
    </r>
  </si>
  <si>
    <r>
      <t xml:space="preserve">Risk assessments are completed for Chemical hazards and SDS in the local language are on site, and compliant with local regulations. 
</t>
    </r>
    <r>
      <rPr>
        <sz val="8"/>
        <rFont val="Meiryo UI"/>
        <family val="3"/>
        <charset val="128"/>
      </rPr>
      <t>化学物質に対してリスクアセスメントが実施されており、現地の言語で記載された</t>
    </r>
    <r>
      <rPr>
        <sz val="8"/>
        <rFont val="BridgestoneType"/>
        <family val="2"/>
      </rPr>
      <t>SDS</t>
    </r>
    <r>
      <rPr>
        <sz val="8"/>
        <rFont val="Meiryo UI"/>
        <family val="3"/>
        <charset val="128"/>
      </rPr>
      <t>が現場にあり、現地の規制に準拠している。</t>
    </r>
    <phoneticPr fontId="3"/>
  </si>
  <si>
    <r>
      <t xml:space="preserve">Is there a regular training and communication program on site for teammates exposed to chemical hazards? 
</t>
    </r>
    <r>
      <rPr>
        <sz val="8"/>
        <rFont val="Meiryo UI"/>
        <family val="3"/>
        <charset val="128"/>
      </rPr>
      <t>化学物物質の危険源にさらされる従業員に対して、定期的な教育および現場でのコミュニケーション（周知）が実施されているか？</t>
    </r>
  </si>
  <si>
    <r>
      <t xml:space="preserve">How do you communicate and train teammates about Chemical hazards and how to reduce their exposure?
</t>
    </r>
    <r>
      <rPr>
        <sz val="8"/>
        <rFont val="Meiryo UI"/>
        <family val="3"/>
        <charset val="128"/>
      </rPr>
      <t>化学物質の危険性および暴露を低減に関し、どのように従業員に周知・教育しているか？</t>
    </r>
  </si>
  <si>
    <r>
      <t xml:space="preserve">Review if training materials and communication tools indicate a transfer of knowledge regarding Chemical hazards to the people that require it. 
</t>
    </r>
    <r>
      <rPr>
        <sz val="8"/>
        <rFont val="Meiryo UI"/>
        <family val="3"/>
        <charset val="128"/>
      </rPr>
      <t>教育資料およびコミュニケーションツールが、化学物質の危険性に関する知識を必要な人々に周知されていることを確認する。</t>
    </r>
  </si>
  <si>
    <r>
      <t xml:space="preserve">Training records or communication tools show that all relevant people within the site are aware of Chemical hazards and how to reduce their exposure
</t>
    </r>
    <r>
      <rPr>
        <sz val="8"/>
        <rFont val="Meiryo UI"/>
        <family val="3"/>
        <charset val="128"/>
      </rPr>
      <t>教育記録またはコミュニケーションツールにより、事業所内の全ての関係者が化学物質の危険性とその暴露を減らす方法を認識していることが分かる。</t>
    </r>
  </si>
  <si>
    <r>
      <t xml:space="preserve">Is there a Chemical air sampling protocol in place for the site?
</t>
    </r>
    <r>
      <rPr>
        <sz val="8"/>
        <rFont val="Meiryo UI"/>
        <family val="3"/>
        <charset val="128"/>
      </rPr>
      <t>現場にて大気中の化学物質サンプリング（作業環境測定）が実施されているか？</t>
    </r>
  </si>
  <si>
    <r>
      <t xml:space="preserve">Is there a record of Chemical air sampling protocol happening periodically on site?
</t>
    </r>
    <r>
      <rPr>
        <sz val="8"/>
        <rFont val="Meiryo UI"/>
        <family val="3"/>
        <charset val="128"/>
      </rPr>
      <t>大気中の化学物質測定（作業環境測定）を定期的に現場で実施した記録はあるか？</t>
    </r>
  </si>
  <si>
    <r>
      <t xml:space="preserve">Review if there is evidence to proof that there is a Chemical air sampling protocol being performed periodically on site
</t>
    </r>
    <r>
      <rPr>
        <sz val="8"/>
        <rFont val="Meiryo UI"/>
        <family val="3"/>
        <charset val="128"/>
      </rPr>
      <t>化学物質に関する大気のサンプリング（作業環境測定）が定期的に現場で実施されている記録を確認する。</t>
    </r>
  </si>
  <si>
    <r>
      <t xml:space="preserve">Chemical air sampling protocol is performed periodically on site
</t>
    </r>
    <r>
      <rPr>
        <sz val="8"/>
        <rFont val="Meiryo UI"/>
        <family val="3"/>
        <charset val="128"/>
      </rPr>
      <t>化学物質に関する大気のサンプリング（作業環境測定）が定期的に現場で実施されている。</t>
    </r>
    <phoneticPr fontId="3"/>
  </si>
  <si>
    <r>
      <t xml:space="preserve">Before emergency maintenance, other hazard identification method such as JSA(Job Safety Analysis), JHA(Job Hazard Analysis), KY or similar shall take place. And these information are shared and record.
</t>
    </r>
    <r>
      <rPr>
        <sz val="8"/>
        <rFont val="Meiryo UI"/>
        <family val="3"/>
        <charset val="128"/>
      </rPr>
      <t>緊急保全</t>
    </r>
    <r>
      <rPr>
        <sz val="8"/>
        <rFont val="BridgestoneType"/>
        <family val="2"/>
      </rPr>
      <t>/</t>
    </r>
    <r>
      <rPr>
        <sz val="8"/>
        <rFont val="Meiryo UI"/>
        <family val="3"/>
        <charset val="128"/>
      </rPr>
      <t>事後保全の前においても、</t>
    </r>
    <r>
      <rPr>
        <sz val="8"/>
        <rFont val="BridgestoneType"/>
        <family val="2"/>
      </rPr>
      <t>JSA(Job Safety Analysis), JHA(Job Hazard Analysis), KY</t>
    </r>
    <r>
      <rPr>
        <sz val="8"/>
        <rFont val="Meiryo UI"/>
        <family val="3"/>
        <charset val="128"/>
      </rPr>
      <t>等による危険源の同定を実施し、その結果を共有・記録することが定められている。</t>
    </r>
    <rPh sb="290" eb="292">
      <t>ケッカ</t>
    </rPh>
    <rPh sb="293" eb="295">
      <t>キョウユウ</t>
    </rPh>
    <rPh sb="296" eb="298">
      <t>キロク</t>
    </rPh>
    <rPh sb="303" eb="304">
      <t>サダ</t>
    </rPh>
    <phoneticPr fontId="3"/>
  </si>
  <si>
    <r>
      <t xml:space="preserve">Are JSA / JHA / KY conducted before emergency maintenance tasks?
</t>
    </r>
    <r>
      <rPr>
        <sz val="8"/>
        <rFont val="Meiryo UI"/>
        <family val="3"/>
        <charset val="128"/>
      </rPr>
      <t>突発保全作業においても、作業前に</t>
    </r>
    <r>
      <rPr>
        <sz val="8"/>
        <rFont val="BridgestoneType"/>
        <family val="2"/>
      </rPr>
      <t>JSA*</t>
    </r>
    <r>
      <rPr>
        <sz val="8"/>
        <rFont val="Meiryo UI"/>
        <family val="3"/>
        <charset val="128"/>
      </rPr>
      <t>や</t>
    </r>
    <r>
      <rPr>
        <sz val="8"/>
        <rFont val="BridgestoneType"/>
        <family val="2"/>
      </rPr>
      <t>JHA</t>
    </r>
    <r>
      <rPr>
        <sz val="8"/>
        <rFont val="Meiryo UI"/>
        <family val="3"/>
        <charset val="128"/>
      </rPr>
      <t>、</t>
    </r>
    <r>
      <rPr>
        <sz val="8"/>
        <rFont val="BridgestoneType"/>
        <family val="2"/>
      </rPr>
      <t>KY</t>
    </r>
    <r>
      <rPr>
        <sz val="8"/>
        <rFont val="Meiryo UI"/>
        <family val="3"/>
        <charset val="128"/>
      </rPr>
      <t xml:space="preserve">を実施しているか？
</t>
    </r>
    <r>
      <rPr>
        <sz val="8"/>
        <rFont val="BridgestoneType"/>
        <family val="2"/>
      </rPr>
      <t>*Job Safety Analysis</t>
    </r>
    <rPh sb="65" eb="71">
      <t>トッパツホゼンサギョウ</t>
    </rPh>
    <rPh sb="77" eb="80">
      <t>サギョウマエ</t>
    </rPh>
    <rPh sb="93" eb="95">
      <t>ジッシ</t>
    </rPh>
    <phoneticPr fontId="3"/>
  </si>
  <si>
    <r>
      <rPr>
        <sz val="8"/>
        <rFont val="Meiryo UI"/>
        <family val="3"/>
        <charset val="128"/>
      </rPr>
      <t>緊急保全においても作業前</t>
    </r>
    <r>
      <rPr>
        <sz val="8"/>
        <rFont val="BridgestoneType"/>
        <family val="2"/>
      </rPr>
      <t>RA</t>
    </r>
    <r>
      <rPr>
        <sz val="8"/>
        <rFont val="Meiryo UI"/>
        <family val="3"/>
        <charset val="128"/>
      </rPr>
      <t xml:space="preserve">等を行っていますか？時間が無い場合に必要な手続きを省略することとはありませんか？
</t>
    </r>
    <r>
      <rPr>
        <sz val="8"/>
        <rFont val="BridgestoneType"/>
        <family val="2"/>
      </rPr>
      <t>Do you also perform pre-work RA or JSA during emergency maintenance? Isn't it possible it acceptable to skip necessary procedures if you don't have time?</t>
    </r>
  </si>
  <si>
    <r>
      <t xml:space="preserve">Confirm the records of any cases of emergency maintenance.
</t>
    </r>
    <r>
      <rPr>
        <sz val="8"/>
        <rFont val="Meiryo UI"/>
        <family val="3"/>
        <charset val="128"/>
      </rPr>
      <t>緊急時の保全記録があれば確認する。</t>
    </r>
    <rPh sb="59" eb="62">
      <t>キンキュウジ</t>
    </rPh>
    <rPh sb="63" eb="65">
      <t>ホゼン</t>
    </rPh>
    <rPh sb="65" eb="67">
      <t>キロク</t>
    </rPh>
    <rPh sb="71" eb="73">
      <t>カクニン</t>
    </rPh>
    <phoneticPr fontId="5"/>
  </si>
  <si>
    <r>
      <t xml:space="preserve">There is JSA/JHA/KY record of emergency maintenance tasks.
</t>
    </r>
    <r>
      <rPr>
        <sz val="8"/>
        <rFont val="Meiryo UI"/>
        <family val="3"/>
        <charset val="128"/>
      </rPr>
      <t>突発保全作業における</t>
    </r>
    <r>
      <rPr>
        <sz val="8"/>
        <rFont val="BridgestoneType"/>
        <family val="2"/>
      </rPr>
      <t>JSA/JHA/KY</t>
    </r>
    <r>
      <rPr>
        <sz val="8"/>
        <rFont val="Meiryo UI"/>
        <family val="3"/>
        <charset val="128"/>
      </rPr>
      <t>の実施記録がある。</t>
    </r>
    <rPh sb="59" eb="65">
      <t>トッパツホゼンサギョウ</t>
    </rPh>
    <rPh sb="80" eb="84">
      <t>ジッシキロク</t>
    </rPh>
    <phoneticPr fontId="5"/>
  </si>
  <si>
    <t>No conduct KY before task</t>
  </si>
  <si>
    <t>Done (refer item no. 3 of priority item F-up sheet)</t>
  </si>
  <si>
    <r>
      <t xml:space="preserve">Before maintenance work, the maintenance manager confirms that countermeasures established working standards and derived from KY activity are in place.
</t>
    </r>
    <r>
      <rPr>
        <sz val="8"/>
        <rFont val="Meiryo UI"/>
        <family val="3"/>
        <charset val="128"/>
      </rPr>
      <t>設備課長は保全作業の開始前に標準で定められたリスク対応や</t>
    </r>
    <r>
      <rPr>
        <sz val="8"/>
        <rFont val="BridgestoneType"/>
        <family val="2"/>
      </rPr>
      <t>KY</t>
    </r>
    <r>
      <rPr>
        <sz val="8"/>
        <rFont val="Meiryo UI"/>
        <family val="3"/>
        <charset val="128"/>
      </rPr>
      <t>活動等で決定した通りの対策が行われ、安全が確保されていることを確認している。</t>
    </r>
    <rPh sb="152" eb="156">
      <t>セツビカチョウ</t>
    </rPh>
    <rPh sb="157" eb="159">
      <t>ホゼン</t>
    </rPh>
    <rPh sb="159" eb="161">
      <t>サギョウ</t>
    </rPh>
    <rPh sb="162" eb="165">
      <t>カイシマエ</t>
    </rPh>
    <rPh sb="166" eb="168">
      <t>ヒョウジュン</t>
    </rPh>
    <rPh sb="169" eb="170">
      <t>サダ</t>
    </rPh>
    <rPh sb="177" eb="179">
      <t>タイオウ</t>
    </rPh>
    <rPh sb="182" eb="184">
      <t>カツドウ</t>
    </rPh>
    <rPh sb="184" eb="185">
      <t>トウ</t>
    </rPh>
    <rPh sb="190" eb="191">
      <t>トオ</t>
    </rPh>
    <phoneticPr fontId="5"/>
  </si>
  <si>
    <r>
      <t xml:space="preserve">Before maintenance work, does the maintenance manager confirms that countermeasures established working standards/pre-working meeting have been correctly implemented?
</t>
    </r>
    <r>
      <rPr>
        <sz val="8"/>
        <rFont val="Meiryo UI"/>
        <family val="3"/>
        <charset val="128"/>
      </rPr>
      <t>管理監督者は作業開始前に、事前打ち合わせや作業標準で決められた対策が正しく実施されているか確認しているか？</t>
    </r>
    <rPh sb="167" eb="172">
      <t>カンリカントクシャ</t>
    </rPh>
    <rPh sb="173" eb="178">
      <t>サギョウカイシマエ</t>
    </rPh>
    <rPh sb="180" eb="183">
      <t>ジゼンウ</t>
    </rPh>
    <rPh sb="184" eb="185">
      <t>ア</t>
    </rPh>
    <rPh sb="188" eb="192">
      <t>サギョウヒョウジュン</t>
    </rPh>
    <rPh sb="193" eb="194">
      <t>キ</t>
    </rPh>
    <rPh sb="198" eb="200">
      <t>タイサク</t>
    </rPh>
    <rPh sb="201" eb="202">
      <t>タダ</t>
    </rPh>
    <rPh sb="204" eb="206">
      <t>ジッシ</t>
    </rPh>
    <rPh sb="212" eb="214">
      <t>カクニン</t>
    </rPh>
    <phoneticPr fontId="5"/>
  </si>
  <si>
    <r>
      <rPr>
        <sz val="8"/>
        <rFont val="Meiryo UI"/>
        <family val="3"/>
        <charset val="128"/>
      </rPr>
      <t xml:space="preserve">管理監督者として、保全作業の開始前をする前にパトロールを行い、必要な対策が行われているか確認していますか？
</t>
    </r>
    <r>
      <rPr>
        <sz val="8"/>
        <rFont val="BridgestoneType"/>
        <family val="2"/>
      </rPr>
      <t>As a management, do you conduct patrols prior to the start of maintenance work to ensure that necessary measures are being taken?</t>
    </r>
    <rPh sb="0" eb="5">
      <t>カンリカントクシャ</t>
    </rPh>
    <rPh sb="9" eb="13">
      <t>ホゼンサギョウ</t>
    </rPh>
    <rPh sb="14" eb="17">
      <t>カイシマエ</t>
    </rPh>
    <rPh sb="20" eb="21">
      <t>マエ</t>
    </rPh>
    <rPh sb="28" eb="29">
      <t>オコナ</t>
    </rPh>
    <rPh sb="31" eb="33">
      <t>ヒツヨウ</t>
    </rPh>
    <rPh sb="34" eb="36">
      <t>タイサク</t>
    </rPh>
    <rPh sb="37" eb="38">
      <t>オコナ</t>
    </rPh>
    <rPh sb="44" eb="46">
      <t>カクニン</t>
    </rPh>
    <phoneticPr fontId="5"/>
  </si>
  <si>
    <r>
      <t xml:space="preserve">There are the work to be checked for safety measures before starting maintenance work is determined, and a that's records are available.
</t>
    </r>
    <r>
      <rPr>
        <sz val="8"/>
        <rFont val="Meiryo UI"/>
        <family val="3"/>
        <charset val="128"/>
      </rPr>
      <t>作業開始前に安全対策を確認すべき作業が決められており、その確認記録がある。</t>
    </r>
    <rPh sb="137" eb="142">
      <t>サギョウカイシマエ</t>
    </rPh>
    <rPh sb="143" eb="147">
      <t>アンゼンタイサク</t>
    </rPh>
    <rPh sb="148" eb="150">
      <t>カクニン</t>
    </rPh>
    <rPh sb="153" eb="155">
      <t>サギョウ</t>
    </rPh>
    <rPh sb="156" eb="157">
      <t>キ</t>
    </rPh>
    <rPh sb="166" eb="168">
      <t>カクニン</t>
    </rPh>
    <rPh sb="168" eb="170">
      <t>キロク</t>
    </rPh>
    <phoneticPr fontId="5"/>
  </si>
  <si>
    <t>MM mgr. didn’t confirm countermeasure before maintenance work</t>
  </si>
  <si>
    <r>
      <t xml:space="preserve">Maintenance manager and staff could detect that unexpected or uncontrolled change or discovered new risk occurs during maintenance works. This response procedure has been defined and documented.
</t>
    </r>
    <r>
      <rPr>
        <sz val="8"/>
        <rFont val="Meiryo UI"/>
        <family val="3"/>
        <charset val="128"/>
      </rPr>
      <t>保全作業中に発生した新たな変化点やリスクを検出できる。検出した際の対応手順について定められている。</t>
    </r>
    <rPh sb="195" eb="200">
      <t>ホゼンサギョウチュウ</t>
    </rPh>
    <rPh sb="201" eb="203">
      <t>ハッセイ</t>
    </rPh>
    <rPh sb="205" eb="206">
      <t>アラ</t>
    </rPh>
    <rPh sb="208" eb="210">
      <t>ヘンカ</t>
    </rPh>
    <rPh sb="210" eb="211">
      <t>テン</t>
    </rPh>
    <rPh sb="216" eb="218">
      <t>ケンシュツ</t>
    </rPh>
    <rPh sb="222" eb="224">
      <t>ケンシュツ</t>
    </rPh>
    <rPh sb="226" eb="227">
      <t>サイ</t>
    </rPh>
    <rPh sb="228" eb="232">
      <t>タイオウテジュン</t>
    </rPh>
    <rPh sb="236" eb="237">
      <t>サダ</t>
    </rPh>
    <phoneticPr fontId="3"/>
  </si>
  <si>
    <r>
      <t xml:space="preserve">Do you conduct GENBA observation on maintenance tasks? What do you do when insufficient safety measures or violation of rules are found?
</t>
    </r>
    <r>
      <rPr>
        <sz val="8"/>
        <rFont val="Meiryo UI"/>
        <family val="3"/>
        <charset val="128"/>
      </rPr>
      <t>管理監督者は、保全作業中に巡回を行っているか？巡回中に異常を検出した際、どのように対応するか？</t>
    </r>
    <rPh sb="137" eb="139">
      <t>カンリ</t>
    </rPh>
    <rPh sb="139" eb="142">
      <t>カントクシャ</t>
    </rPh>
    <rPh sb="144" eb="149">
      <t>ホゼンサギョウチュウ</t>
    </rPh>
    <rPh sb="150" eb="152">
      <t>ジュンカイ</t>
    </rPh>
    <rPh sb="153" eb="154">
      <t>オコナ</t>
    </rPh>
    <rPh sb="160" eb="163">
      <t>ジュンカイチュウ</t>
    </rPh>
    <rPh sb="164" eb="166">
      <t>イジョウ</t>
    </rPh>
    <rPh sb="167" eb="169">
      <t>ケンシュツ</t>
    </rPh>
    <rPh sb="171" eb="172">
      <t>サイ</t>
    </rPh>
    <rPh sb="178" eb="180">
      <t>タイオウ</t>
    </rPh>
    <phoneticPr fontId="3"/>
  </si>
  <si>
    <r>
      <rPr>
        <sz val="8"/>
        <rFont val="Meiryo UI"/>
        <family val="3"/>
        <charset val="128"/>
      </rPr>
      <t xml:space="preserve">保全作業中の巡回を行い、その記録を残していますか？異常や違反を発見した場合、どのように対応しましたか？
</t>
    </r>
    <r>
      <rPr>
        <sz val="8"/>
        <rFont val="BridgestoneType"/>
        <family val="2"/>
      </rPr>
      <t>Do you conduct patrols Genba during maintenance work and keep records? If you discovered anomalies or violations, how did you respond?</t>
    </r>
  </si>
  <si>
    <r>
      <rPr>
        <sz val="8"/>
        <rFont val="Meiryo UI"/>
        <family val="3"/>
        <charset val="128"/>
      </rPr>
      <t xml:space="preserve">保全作業中の巡回記録確認。保全員に対して巡回の実施があったかどうかを確認。
</t>
    </r>
    <r>
      <rPr>
        <sz val="8"/>
        <rFont val="BridgestoneType"/>
        <family val="2"/>
      </rPr>
      <t>Confirm to patrol records during maintenance work. Confirm for maintenance staff whether or not patrols were conducted.</t>
    </r>
    <rPh sb="0" eb="4">
      <t>ホゼンサギョウ</t>
    </rPh>
    <rPh sb="4" eb="5">
      <t>チュウ</t>
    </rPh>
    <rPh sb="6" eb="12">
      <t>ジュンカイキロクカクニン</t>
    </rPh>
    <rPh sb="13" eb="16">
      <t>ホゼンイン</t>
    </rPh>
    <rPh sb="17" eb="18">
      <t>タイ</t>
    </rPh>
    <rPh sb="20" eb="22">
      <t>ジュンカイ</t>
    </rPh>
    <rPh sb="23" eb="25">
      <t>ジッシ</t>
    </rPh>
    <rPh sb="34" eb="36">
      <t>カクニン</t>
    </rPh>
    <phoneticPr fontId="5"/>
  </si>
  <si>
    <r>
      <t xml:space="preserve">They state what the latest maintenance task they observed is. Besides, they also state they make technician stop the work and report to management.
</t>
    </r>
    <r>
      <rPr>
        <sz val="8"/>
        <rFont val="Meiryo UI"/>
        <family val="3"/>
        <charset val="128"/>
      </rPr>
      <t>直近で巡回で見た保全作業を挙げられる。また、異常を発見時には作業を止めて、上司に報告することを答えられる。</t>
    </r>
    <rPh sb="148" eb="150">
      <t>チョッキン</t>
    </rPh>
    <rPh sb="154" eb="155">
      <t>ミ</t>
    </rPh>
    <rPh sb="156" eb="158">
      <t>ホゼン</t>
    </rPh>
    <rPh sb="158" eb="160">
      <t>サギョウ</t>
    </rPh>
    <rPh sb="161" eb="162">
      <t>ア</t>
    </rPh>
    <rPh sb="170" eb="172">
      <t>イジョウ</t>
    </rPh>
    <rPh sb="173" eb="175">
      <t>ハッケン</t>
    </rPh>
    <rPh sb="175" eb="176">
      <t>ジ</t>
    </rPh>
    <rPh sb="178" eb="180">
      <t>サギョウ</t>
    </rPh>
    <rPh sb="181" eb="182">
      <t>ト</t>
    </rPh>
    <rPh sb="185" eb="187">
      <t>ジョウシ</t>
    </rPh>
    <rPh sb="188" eb="190">
      <t>ホウコク</t>
    </rPh>
    <rPh sb="195" eb="196">
      <t>コタ</t>
    </rPh>
    <phoneticPr fontId="5"/>
  </si>
  <si>
    <t>Same comment with item 77</t>
  </si>
  <si>
    <r>
      <t xml:space="preserve">Fire risks in the site are periodically inspected.
</t>
    </r>
    <r>
      <rPr>
        <sz val="8"/>
        <rFont val="Meiryo UI"/>
        <family val="3"/>
        <charset val="128"/>
      </rPr>
      <t>組織は火災を防止するための点検を、定期的に実施している。</t>
    </r>
    <rPh sb="51" eb="53">
      <t>ソシキ</t>
    </rPh>
    <rPh sb="54" eb="56">
      <t>カサイ</t>
    </rPh>
    <rPh sb="57" eb="59">
      <t>ボウシ</t>
    </rPh>
    <rPh sb="64" eb="66">
      <t>テンケン</t>
    </rPh>
    <rPh sb="68" eb="71">
      <t>テイキテキ</t>
    </rPh>
    <rPh sb="72" eb="74">
      <t>ジッシ</t>
    </rPh>
    <phoneticPr fontId="5"/>
  </si>
  <si>
    <r>
      <t xml:space="preserve">Do you inspect fire risks in your own process/area/department periodically?
</t>
    </r>
    <r>
      <rPr>
        <sz val="8"/>
        <rFont val="Meiryo UI"/>
        <family val="3"/>
        <charset val="128"/>
      </rPr>
      <t>自工程内の火災に関するリスクを定期的に点検しているか？</t>
    </r>
    <phoneticPr fontId="5"/>
  </si>
  <si>
    <r>
      <t xml:space="preserve">Do you inspect regular for fire risks in your own process?
</t>
    </r>
    <r>
      <rPr>
        <sz val="8"/>
        <rFont val="Meiryo UI"/>
        <family val="3"/>
        <charset val="128"/>
      </rPr>
      <t>自工程における火災リスクに対して定期的に点検を行っていますか？</t>
    </r>
    <phoneticPr fontId="5"/>
  </si>
  <si>
    <r>
      <t xml:space="preserve">Confirm inspection records.
</t>
    </r>
    <r>
      <rPr>
        <sz val="8"/>
        <rFont val="Meiryo UI"/>
        <family val="3"/>
        <charset val="128"/>
      </rPr>
      <t>点検記録を確認する</t>
    </r>
    <phoneticPr fontId="5"/>
  </si>
  <si>
    <r>
      <t xml:space="preserve">They can performs periodical inspections.
</t>
    </r>
    <r>
      <rPr>
        <sz val="8"/>
        <rFont val="Meiryo UI"/>
        <family val="3"/>
        <charset val="128"/>
      </rPr>
      <t>全員が定期的に点検している。</t>
    </r>
    <phoneticPr fontId="5"/>
  </si>
  <si>
    <r>
      <t xml:space="preserve">The flammable material’s storage status are checked and maintained.
</t>
    </r>
    <r>
      <rPr>
        <sz val="8"/>
        <rFont val="Meiryo UI"/>
        <family val="3"/>
        <charset val="128"/>
      </rPr>
      <t>危険物が適切に保管されていることを確認している。</t>
    </r>
    <rPh sb="68" eb="71">
      <t>キケンブツ</t>
    </rPh>
    <rPh sb="72" eb="74">
      <t>テキセツ</t>
    </rPh>
    <rPh sb="75" eb="77">
      <t>ホカン</t>
    </rPh>
    <rPh sb="85" eb="87">
      <t>カクニン</t>
    </rPh>
    <phoneticPr fontId="5"/>
  </si>
  <si>
    <r>
      <t xml:space="preserve">Do you check the storage condition of flammable materials through patrols etc.?
</t>
    </r>
    <r>
      <rPr>
        <sz val="8"/>
        <rFont val="Meiryo UI"/>
        <family val="3"/>
        <charset val="128"/>
      </rPr>
      <t>法令に従い、危険物を適切な置場に正しく保管しているか？</t>
    </r>
  </si>
  <si>
    <r>
      <t xml:space="preserve">Were there any problem in the latest inspection results? If so, please tell me the problem.
</t>
    </r>
    <r>
      <rPr>
        <sz val="8"/>
        <rFont val="Meiryo UI"/>
        <family val="3"/>
        <charset val="128"/>
      </rPr>
      <t>直近の点検結果において問題がありましたか？もし問題を検出していたならば、その問題を教えてください。</t>
    </r>
    <phoneticPr fontId="5"/>
  </si>
  <si>
    <r>
      <t xml:space="preserve">They recognize the latest storage condition of flammable materials. Or, they recognize a place where the inspection results are stored.
</t>
    </r>
    <r>
      <rPr>
        <sz val="8"/>
        <rFont val="Meiryo UI"/>
        <family val="3"/>
        <charset val="128"/>
      </rPr>
      <t>危険物保管の最新状況を把握している。または、点検結果の保管場所を把握している。</t>
    </r>
    <phoneticPr fontId="5"/>
  </si>
  <si>
    <t>Refer DP F-up sheet</t>
  </si>
  <si>
    <r>
      <t xml:space="preserve">The designated hot work area are specified and certified.
</t>
    </r>
    <r>
      <rPr>
        <sz val="8"/>
        <rFont val="Meiryo UI"/>
        <family val="3"/>
        <charset val="128"/>
      </rPr>
      <t>火気使用を制限する区域が設定されている。</t>
    </r>
    <rPh sb="70" eb="72">
      <t>セッテイ</t>
    </rPh>
    <phoneticPr fontId="5"/>
  </si>
  <si>
    <r>
      <t xml:space="preserve">Do you standardize the management of hot work?
</t>
    </r>
    <r>
      <rPr>
        <sz val="8"/>
        <rFont val="Meiryo UI"/>
        <family val="3"/>
        <charset val="128"/>
      </rPr>
      <t>火気使用における仕組みがあるか？</t>
    </r>
    <phoneticPr fontId="5"/>
  </si>
  <si>
    <r>
      <t xml:space="preserve">Where are the Designated Hot Work Area in your site?
</t>
    </r>
    <r>
      <rPr>
        <sz val="8"/>
        <rFont val="Meiryo UI"/>
        <family val="3"/>
        <charset val="128"/>
      </rPr>
      <t>常用火気使用場はどのエリアですか？</t>
    </r>
    <phoneticPr fontId="5"/>
  </si>
  <si>
    <r>
      <t xml:space="preserve">Confirmation of the warning sign of "high-risk area" in Genba.
</t>
    </r>
    <r>
      <rPr>
        <sz val="8"/>
        <rFont val="Meiryo UI"/>
        <family val="3"/>
        <charset val="128"/>
      </rPr>
      <t>火気の使用を制限する区域の表示を確認する</t>
    </r>
    <phoneticPr fontId="5"/>
  </si>
  <si>
    <r>
      <t xml:space="preserve">Confirmation of the document that defines the "high-risk area."
</t>
    </r>
    <r>
      <rPr>
        <sz val="8"/>
        <rFont val="Meiryo UI"/>
        <family val="3"/>
        <charset val="128"/>
      </rPr>
      <t>火気使用を制限する区域を定める文書を確認する</t>
    </r>
    <phoneticPr fontId="5"/>
  </si>
  <si>
    <r>
      <t xml:space="preserve">They can give answers on the control areas, a curing and fire watcher, preparation of the fire extinguishing equipment, and check of embers.
They can explain "high-risk area" and why.
</t>
    </r>
    <r>
      <rPr>
        <sz val="8"/>
        <rFont val="Meiryo UI"/>
        <family val="3"/>
        <charset val="128"/>
      </rPr>
      <t>火気使用を制限する区域の理由および、その区域における火気監視人と消火設備の準備方法や残火確認について説明することができる。</t>
    </r>
    <rPh sb="184" eb="188">
      <t>カキシヨウ</t>
    </rPh>
    <rPh sb="189" eb="191">
      <t>セイゲン</t>
    </rPh>
    <rPh sb="193" eb="195">
      <t>クイキ</t>
    </rPh>
    <rPh sb="196" eb="198">
      <t>リユウ</t>
    </rPh>
    <rPh sb="204" eb="206">
      <t>クイキ</t>
    </rPh>
    <phoneticPr fontId="5"/>
  </si>
  <si>
    <r>
      <t xml:space="preserve">When conducting hot work, person in charge correctly conduct patrol.
</t>
    </r>
    <r>
      <rPr>
        <sz val="8"/>
        <rFont val="Meiryo UI"/>
        <family val="3"/>
        <charset val="128"/>
      </rPr>
      <t>火気の使用時に適切に巡回を実施している。</t>
    </r>
    <rPh sb="69" eb="71">
      <t>カキ</t>
    </rPh>
    <rPh sb="72" eb="75">
      <t>シヨウジ</t>
    </rPh>
    <rPh sb="76" eb="78">
      <t>テキセツ</t>
    </rPh>
    <rPh sb="79" eb="81">
      <t>ジュンカイ</t>
    </rPh>
    <rPh sb="82" eb="84">
      <t>ジッシ</t>
    </rPh>
    <phoneticPr fontId="5"/>
  </si>
  <si>
    <r>
      <t xml:space="preserve">Do you observe/inspect to verify that hot work procedures are complied?
</t>
    </r>
    <r>
      <rPr>
        <sz val="8"/>
        <rFont val="Meiryo UI"/>
        <family val="3"/>
        <charset val="128"/>
      </rPr>
      <t>パトロールなどをして火気運用状況を把握しているか？</t>
    </r>
    <phoneticPr fontId="5"/>
  </si>
  <si>
    <r>
      <t xml:space="preserve">Others (in charge of patrol)
</t>
    </r>
    <r>
      <rPr>
        <sz val="8"/>
        <rFont val="Meiryo UI"/>
        <family val="3"/>
        <charset val="128"/>
      </rPr>
      <t>その他（パトロール実施者）</t>
    </r>
    <rPh sb="31" eb="32">
      <t>タ</t>
    </rPh>
    <rPh sb="38" eb="41">
      <t>ジッシシャ</t>
    </rPh>
    <phoneticPr fontId="5"/>
  </si>
  <si>
    <r>
      <t xml:space="preserve">Have you identified any unsafe conditions/behavior during patrol/inspection on hot work?
</t>
    </r>
    <r>
      <rPr>
        <sz val="8"/>
        <rFont val="Meiryo UI"/>
        <family val="3"/>
        <charset val="128"/>
      </rPr>
      <t>火気使用時にパトロールを行っていますか？</t>
    </r>
  </si>
  <si>
    <r>
      <t xml:space="preserve">Confirm patrol record  at hot work.
</t>
    </r>
    <r>
      <rPr>
        <sz val="8"/>
        <rFont val="Meiryo UI"/>
        <family val="3"/>
        <charset val="128"/>
      </rPr>
      <t>火気使用時のパトロールの記録を確認する</t>
    </r>
    <phoneticPr fontId="5"/>
  </si>
  <si>
    <r>
      <t xml:space="preserve">There are have patrol record at the hot work.
</t>
    </r>
    <r>
      <rPr>
        <sz val="8"/>
        <rFont val="Meiryo UI"/>
        <family val="3"/>
        <charset val="128"/>
      </rPr>
      <t>火気使用時のパトロールが適切に実施されていることが示される。</t>
    </r>
    <phoneticPr fontId="5"/>
  </si>
  <si>
    <r>
      <t xml:space="preserve">Fire extinguishing equipment trainings are properly planned and implemented.
</t>
    </r>
    <r>
      <rPr>
        <sz val="8"/>
        <rFont val="Meiryo UI"/>
        <family val="3"/>
        <charset val="128"/>
      </rPr>
      <t>消火設備の訓練は適切に計画・実施されている。</t>
    </r>
    <rPh sb="77" eb="81">
      <t>ショウカセツビ</t>
    </rPh>
    <rPh sb="82" eb="84">
      <t>クンレン</t>
    </rPh>
    <rPh sb="85" eb="87">
      <t>テキセツ</t>
    </rPh>
    <rPh sb="88" eb="90">
      <t>ケイカク</t>
    </rPh>
    <rPh sb="91" eb="93">
      <t>ジッシ</t>
    </rPh>
    <phoneticPr fontId="5"/>
  </si>
  <si>
    <r>
      <t xml:space="preserve">Has the training been conducted so that the fire extinguishing equipment can be operated appropriately?
</t>
    </r>
    <r>
      <rPr>
        <sz val="8"/>
        <rFont val="Meiryo UI"/>
        <family val="3"/>
        <charset val="128"/>
      </rPr>
      <t>消火設備を適切に使用できるように訓練ができているか？</t>
    </r>
    <phoneticPr fontId="5"/>
  </si>
  <si>
    <r>
      <t xml:space="preserve">Are all persons who may use the fire extinguishing equipment planned to participate in its practical training?
</t>
    </r>
    <r>
      <rPr>
        <sz val="8"/>
        <rFont val="Meiryo UI"/>
        <family val="3"/>
        <charset val="128"/>
      </rPr>
      <t>消火設備を使用する可能性のある全員が実務訓練に参加する計画になっているか？
消火器訓練：従業員全員、消火栓使用訓練：自衛消防隊全員</t>
    </r>
    <phoneticPr fontId="5"/>
  </si>
  <si>
    <r>
      <t xml:space="preserve">Confirm the implementation plans.
</t>
    </r>
    <r>
      <rPr>
        <sz val="8"/>
        <rFont val="Meiryo UI"/>
        <family val="3"/>
        <charset val="128"/>
      </rPr>
      <t>実施計画表や計画に関するルールを確認する</t>
    </r>
    <phoneticPr fontId="5"/>
  </si>
  <si>
    <r>
      <t xml:space="preserve">Everyone who may use the fire extinguishing equipment can use it.
</t>
    </r>
    <r>
      <rPr>
        <sz val="8"/>
        <rFont val="Meiryo UI"/>
        <family val="3"/>
        <charset val="128"/>
      </rPr>
      <t>使用する可能性のある全員が消火設備の使用できる。</t>
    </r>
    <phoneticPr fontId="5"/>
  </si>
  <si>
    <r>
      <t xml:space="preserve">Teammates can work based on Mixing MUST 11.
</t>
    </r>
    <r>
      <rPr>
        <sz val="8"/>
        <rFont val="Meiryo UI"/>
        <family val="3"/>
        <charset val="128"/>
      </rPr>
      <t>技能員は精練</t>
    </r>
    <r>
      <rPr>
        <sz val="8"/>
        <rFont val="BridgestoneType"/>
        <family val="2"/>
      </rPr>
      <t>MUST11</t>
    </r>
    <r>
      <rPr>
        <sz val="8"/>
        <rFont val="Meiryo UI"/>
        <family val="3"/>
        <charset val="128"/>
      </rPr>
      <t>における作業方法を順守して作業することが出来る。</t>
    </r>
  </si>
  <si>
    <r>
      <t>Do you comply with safety working standards related to Mixing MUST 11?
MUST11</t>
    </r>
    <r>
      <rPr>
        <sz val="8"/>
        <rFont val="Meiryo UI"/>
        <family val="3"/>
        <charset val="128"/>
      </rPr>
      <t>に関する作業標準を正しく実施できているか？</t>
    </r>
    <phoneticPr fontId="5"/>
  </si>
  <si>
    <r>
      <t xml:space="preserve">- Please tell me how to dispose of the discharged rubber when rubber is jammed.
- Could you explain how you clean the inside of the ducts? Also, could you show me a record of the last time you cleaned the ducts?
- </t>
    </r>
    <r>
      <rPr>
        <sz val="8"/>
        <rFont val="Meiryo UI"/>
        <family val="3"/>
        <charset val="128"/>
      </rPr>
      <t xml:space="preserve">ゴム滞留時の処置方法を教えてください（滞留した際の禁止事項等）
</t>
    </r>
    <r>
      <rPr>
        <sz val="8"/>
        <rFont val="BridgestoneType"/>
        <family val="2"/>
      </rPr>
      <t xml:space="preserve">- </t>
    </r>
    <r>
      <rPr>
        <sz val="8"/>
        <rFont val="Meiryo UI"/>
        <family val="3"/>
        <charset val="128"/>
      </rPr>
      <t>ダクト内の清掃方法について説明してください。また最後に清掃を行った際の記録を提示してください。</t>
    </r>
    <phoneticPr fontId="5"/>
  </si>
  <si>
    <r>
      <t xml:space="preserve">Talk to person in charge of check to verify that every person in charge can explain and perform these methods.
</t>
    </r>
    <r>
      <rPr>
        <sz val="8"/>
        <rFont val="Meiryo UI"/>
        <family val="3"/>
        <charset val="128"/>
      </rPr>
      <t>点検を担当する技能員</t>
    </r>
    <r>
      <rPr>
        <sz val="8"/>
        <rFont val="BridgestoneType"/>
        <family val="2"/>
      </rPr>
      <t>3</t>
    </r>
    <r>
      <rPr>
        <sz val="8"/>
        <rFont val="Meiryo UI"/>
        <family val="3"/>
        <charset val="128"/>
      </rPr>
      <t>人以上と話し、ゴム滞留時の作業手順を実演</t>
    </r>
    <r>
      <rPr>
        <sz val="8"/>
        <rFont val="BridgestoneType"/>
        <family val="2"/>
      </rPr>
      <t>/</t>
    </r>
    <r>
      <rPr>
        <sz val="8"/>
        <rFont val="Meiryo UI"/>
        <family val="3"/>
        <charset val="128"/>
      </rPr>
      <t>説明できるか確認する
点検を担当する技能員</t>
    </r>
    <r>
      <rPr>
        <sz val="8"/>
        <rFont val="BridgestoneType"/>
        <family val="2"/>
      </rPr>
      <t>3</t>
    </r>
    <r>
      <rPr>
        <sz val="8"/>
        <rFont val="Meiryo UI"/>
        <family val="3"/>
        <charset val="128"/>
      </rPr>
      <t>人以上と話し、ダクト内の清掃の作業手順を実演</t>
    </r>
    <r>
      <rPr>
        <sz val="8"/>
        <rFont val="BridgestoneType"/>
        <family val="2"/>
      </rPr>
      <t>/</t>
    </r>
    <r>
      <rPr>
        <sz val="8"/>
        <rFont val="Meiryo UI"/>
        <family val="3"/>
        <charset val="128"/>
      </rPr>
      <t>説明できるか確認する</t>
    </r>
    <phoneticPr fontId="5"/>
  </si>
  <si>
    <r>
      <t xml:space="preserve">Confirm work standards at the discharged rubber and cleaning work standards in the duct.
</t>
    </r>
    <r>
      <rPr>
        <sz val="8"/>
        <rFont val="Meiryo UI"/>
        <family val="3"/>
        <charset val="128"/>
      </rPr>
      <t>ゴム滞留時</t>
    </r>
    <r>
      <rPr>
        <sz val="8"/>
        <rFont val="BridgestoneType"/>
        <family val="2"/>
      </rPr>
      <t>/</t>
    </r>
    <r>
      <rPr>
        <sz val="8"/>
        <rFont val="Meiryo UI"/>
        <family val="3"/>
        <charset val="128"/>
      </rPr>
      <t>ダクト内清掃の作業標準を確認する</t>
    </r>
    <phoneticPr fontId="5"/>
  </si>
  <si>
    <r>
      <t xml:space="preserve">Everyone can carry out/explain details the operation standards that they are in charge of MUST11.
</t>
    </r>
    <r>
      <rPr>
        <sz val="8"/>
        <rFont val="Meiryo UI"/>
        <family val="3"/>
        <charset val="128"/>
      </rPr>
      <t>全員が担当分の</t>
    </r>
    <r>
      <rPr>
        <sz val="8"/>
        <rFont val="BridgestoneType"/>
        <family val="2"/>
      </rPr>
      <t>MUST11</t>
    </r>
    <r>
      <rPr>
        <sz val="8"/>
        <rFont val="Meiryo UI"/>
        <family val="3"/>
        <charset val="128"/>
      </rPr>
      <t>に関連する作業標準の詳細を実演</t>
    </r>
    <r>
      <rPr>
        <sz val="8"/>
        <rFont val="BridgestoneType"/>
        <family val="2"/>
      </rPr>
      <t>/</t>
    </r>
    <r>
      <rPr>
        <sz val="8"/>
        <rFont val="Meiryo UI"/>
        <family val="3"/>
        <charset val="128"/>
      </rPr>
      <t>説明できる。</t>
    </r>
  </si>
  <si>
    <r>
      <t xml:space="preserve">Personnel safety confirmation on all employee safety are ensured in a prescribed methods (e.g., roll call) at evacuation drill.
</t>
    </r>
    <r>
      <rPr>
        <sz val="8"/>
        <rFont val="Meiryo UI"/>
        <family val="3"/>
        <charset val="128"/>
      </rPr>
      <t>避難訓練の際に、定められた方法（点呼等）によって従業員すべての安否が確保できたことを確認している。</t>
    </r>
    <rPh sb="128" eb="132">
      <t>ヒナンクンレン</t>
    </rPh>
    <rPh sb="133" eb="134">
      <t>サイ</t>
    </rPh>
    <rPh sb="136" eb="137">
      <t>サダ</t>
    </rPh>
    <rPh sb="141" eb="143">
      <t>ホウホウ</t>
    </rPh>
    <rPh sb="144" eb="147">
      <t>テンコトウ</t>
    </rPh>
    <rPh sb="152" eb="155">
      <t>ジュウギョウイン</t>
    </rPh>
    <rPh sb="159" eb="161">
      <t>アンピ</t>
    </rPh>
    <rPh sb="162" eb="164">
      <t>カクホ</t>
    </rPh>
    <rPh sb="170" eb="172">
      <t>カクニン</t>
    </rPh>
    <phoneticPr fontId="5"/>
  </si>
  <si>
    <r>
      <t xml:space="preserve">Do you create the procedure to check personnel safety on employees and contractors when disaster occurs? (e.g. count the number of persons at designated evacuation point when evacuation from the buildings is needed)
</t>
    </r>
    <r>
      <rPr>
        <sz val="8"/>
        <rFont val="Meiryo UI"/>
        <family val="3"/>
        <charset val="128"/>
      </rPr>
      <t>従業員や工事業者の安否が正しく確認できるか？（建屋からの避難の際の人数確認・点呼の実施など）</t>
    </r>
    <rPh sb="239" eb="241">
      <t>タテヤ</t>
    </rPh>
    <rPh sb="244" eb="246">
      <t>ヒナン</t>
    </rPh>
    <rPh sb="247" eb="248">
      <t>サイ</t>
    </rPh>
    <rPh sb="249" eb="253">
      <t>ニンズウカクニン</t>
    </rPh>
    <rPh sb="254" eb="256">
      <t>テンコ</t>
    </rPh>
    <rPh sb="257" eb="259">
      <t>ジッシ</t>
    </rPh>
    <phoneticPr fontId="5"/>
  </si>
  <si>
    <r>
      <t xml:space="preserve">Do you conduct evacuation drill and personal safe confirmation at evacuation assembly point?
</t>
    </r>
    <r>
      <rPr>
        <sz val="8"/>
        <rFont val="Meiryo UI"/>
        <family val="3"/>
        <charset val="128"/>
      </rPr>
      <t>避難時の安否確認を実施しているか？</t>
    </r>
    <phoneticPr fontId="5"/>
  </si>
  <si>
    <r>
      <t xml:space="preserve">Confirm the records of the use of the safety confirmation system.
</t>
    </r>
    <r>
      <rPr>
        <sz val="8"/>
        <rFont val="Meiryo UI"/>
        <family val="3"/>
        <charset val="128"/>
      </rPr>
      <t>安否確認の記録等を確認する</t>
    </r>
    <phoneticPr fontId="5"/>
  </si>
  <si>
    <r>
      <t xml:space="preserve">Safety confirmation are done for all persons on site (including contractor).
</t>
    </r>
    <r>
      <rPr>
        <sz val="8"/>
        <rFont val="Meiryo UI"/>
        <family val="3"/>
        <charset val="128"/>
      </rPr>
      <t>全員の避難時の安否確認が実施できる。</t>
    </r>
    <r>
      <rPr>
        <sz val="8"/>
        <rFont val="BridgestoneType"/>
        <family val="2"/>
      </rPr>
      <t>(</t>
    </r>
    <r>
      <rPr>
        <sz val="8"/>
        <rFont val="Meiryo UI"/>
        <family val="3"/>
        <charset val="128"/>
      </rPr>
      <t>実施できた実績がある</t>
    </r>
    <r>
      <rPr>
        <sz val="8"/>
        <rFont val="BridgestoneType"/>
        <family val="2"/>
      </rPr>
      <t xml:space="preserve">)
</t>
    </r>
    <r>
      <rPr>
        <sz val="8"/>
        <rFont val="Meiryo UI"/>
        <family val="3"/>
        <charset val="128"/>
      </rPr>
      <t>協力会社を含め、全員の安否確認を実施している。</t>
    </r>
  </si>
  <si>
    <r>
      <t xml:space="preserve">Electric systems (wiring/equipment) status are inspected and corrective actions are taken.
</t>
    </r>
    <r>
      <rPr>
        <sz val="8"/>
        <rFont val="Meiryo UI"/>
        <family val="3"/>
        <charset val="128"/>
      </rPr>
      <t>電気配線</t>
    </r>
    <r>
      <rPr>
        <sz val="8"/>
        <rFont val="BridgestoneType"/>
        <family val="2"/>
      </rPr>
      <t>/</t>
    </r>
    <r>
      <rPr>
        <sz val="8"/>
        <rFont val="Meiryo UI"/>
        <family val="3"/>
        <charset val="128"/>
      </rPr>
      <t>機器の点検実施状況の把握と対応を実施している。</t>
    </r>
    <rPh sb="91" eb="95">
      <t>デンキハイセン</t>
    </rPh>
    <rPh sb="96" eb="98">
      <t>キキ</t>
    </rPh>
    <rPh sb="99" eb="101">
      <t>テンケン</t>
    </rPh>
    <rPh sb="101" eb="105">
      <t>ジッシジョウキョウ</t>
    </rPh>
    <rPh sb="106" eb="108">
      <t>ハアク</t>
    </rPh>
    <rPh sb="109" eb="111">
      <t>タイオウ</t>
    </rPh>
    <rPh sb="112" eb="114">
      <t>ジッシ</t>
    </rPh>
    <phoneticPr fontId="5"/>
  </si>
  <si>
    <r>
      <t xml:space="preserve">Do you review the results of periodical inspections on electrical wirings?
</t>
    </r>
    <r>
      <rPr>
        <sz val="8"/>
        <rFont val="Meiryo UI"/>
        <family val="3"/>
        <charset val="128"/>
      </rPr>
      <t>電気配線の状況について把握しているか？</t>
    </r>
  </si>
  <si>
    <r>
      <t xml:space="preserve">Are the electric system maintenance result/progress reported to top management at the disaster prevention committee and are received review?
</t>
    </r>
    <r>
      <rPr>
        <sz val="8"/>
        <rFont val="Meiryo UI"/>
        <family val="3"/>
        <charset val="128"/>
      </rPr>
      <t>電気配線の点検結果・進捗は報告され、その結果についてレビューする機会が設けられているか？</t>
    </r>
    <phoneticPr fontId="5"/>
  </si>
  <si>
    <r>
      <t xml:space="preserve">Check electric system's maintenance progress .
Confirm minutes of meeting that the progress are shared.
</t>
    </r>
    <r>
      <rPr>
        <sz val="8"/>
        <rFont val="Meiryo UI"/>
        <family val="3"/>
        <charset val="128"/>
      </rPr>
      <t>現状の点検進捗について確認する
共有された会議の議事録を確認する</t>
    </r>
    <phoneticPr fontId="5"/>
  </si>
  <si>
    <r>
      <t xml:space="preserve">There are records of reporting and sharing maintenance results with management and others.
</t>
    </r>
    <r>
      <rPr>
        <sz val="8"/>
        <rFont val="Meiryo UI"/>
        <family val="3"/>
        <charset val="128"/>
      </rPr>
      <t>点検結果を報告・共有した議事録を示すことが出来る。</t>
    </r>
    <phoneticPr fontId="5"/>
  </si>
  <si>
    <t>Proactive</t>
    <phoneticPr fontId="3"/>
  </si>
  <si>
    <r>
      <t xml:space="preserve">Management informs teammates as soon as reasonably possible about newly found hazards and risks. Teammates communicate hazards and risks immediately to their supervisor.
</t>
    </r>
    <r>
      <rPr>
        <sz val="8"/>
        <rFont val="Meiryo UI"/>
        <family val="3"/>
        <charset val="128"/>
      </rPr>
      <t>管理者は、新たに検出した危険源やリスクについて、できるだけ速やかに、作業者に周知している。作業者は、危険源やリスクを速やかに監督者へ報告している。</t>
    </r>
  </si>
  <si>
    <r>
      <rPr>
        <sz val="8"/>
        <color rgb="FF000000"/>
        <rFont val="BridgestoneType"/>
      </rPr>
      <t xml:space="preserve">Do teammates communicate hazards and risks to their supervisors as soon as they identify them? 
</t>
    </r>
    <r>
      <rPr>
        <sz val="8"/>
        <color rgb="FF000000"/>
        <rFont val="Meiryo UI"/>
      </rPr>
      <t>作業者は、危険源およびリスクを特定した場合、速やかに監督者へ報告しているか？</t>
    </r>
  </si>
  <si>
    <r>
      <t xml:space="preserve">What reports of hazards, risks or opportunities for safety improvement have your reported to your leader?
</t>
    </r>
    <r>
      <rPr>
        <sz val="8"/>
        <rFont val="Meiryo UI"/>
        <family val="3"/>
        <charset val="128"/>
      </rPr>
      <t>あなたがこれまでに自身のリーダー（職長）に報告した危険源、リスク、または安全の改善機会はどのようなものですか？</t>
    </r>
    <rPh sb="115" eb="117">
      <t>ジシン</t>
    </rPh>
    <rPh sb="123" eb="125">
      <t>ショクチョウ</t>
    </rPh>
    <rPh sb="127" eb="129">
      <t>ホウコク</t>
    </rPh>
    <rPh sb="131" eb="134">
      <t>キケンゲン</t>
    </rPh>
    <rPh sb="142" eb="144">
      <t>アンゼン</t>
    </rPh>
    <rPh sb="145" eb="149">
      <t>カイゼンキカイ</t>
    </rPh>
    <phoneticPr fontId="3"/>
  </si>
  <si>
    <r>
      <t xml:space="preserve">Review hazard reports
</t>
    </r>
    <r>
      <rPr>
        <sz val="8"/>
        <rFont val="Meiryo UI"/>
        <family val="3"/>
        <charset val="128"/>
      </rPr>
      <t>危険源報告書（リスクを報告した記録）を確認する。</t>
    </r>
    <rPh sb="22" eb="24">
      <t>キケン</t>
    </rPh>
    <rPh sb="24" eb="25">
      <t>ゲン</t>
    </rPh>
    <rPh sb="25" eb="27">
      <t>ホウコク</t>
    </rPh>
    <rPh sb="27" eb="28">
      <t>ショ</t>
    </rPh>
    <rPh sb="33" eb="35">
      <t>ホウコク</t>
    </rPh>
    <rPh sb="37" eb="39">
      <t>キロク</t>
    </rPh>
    <rPh sb="41" eb="43">
      <t>カクニン</t>
    </rPh>
    <phoneticPr fontId="3"/>
  </si>
  <si>
    <r>
      <t xml:space="preserve">All teammates can explain hazards, risks or opportunities for safety improvement that they have reported to own leaders.
</t>
    </r>
    <r>
      <rPr>
        <sz val="8"/>
        <rFont val="Meiryo UI"/>
        <family val="3"/>
        <charset val="128"/>
      </rPr>
      <t>すべての技能員が自身のリーダー（職長）に報告した危険源、リスク、または安全の改善機会について説明できる。</t>
    </r>
    <rPh sb="125" eb="128">
      <t>ギノウイン</t>
    </rPh>
    <rPh sb="129" eb="131">
      <t>ジシン</t>
    </rPh>
    <rPh sb="137" eb="139">
      <t>ショクチョウ</t>
    </rPh>
    <rPh sb="141" eb="143">
      <t>ホウコク</t>
    </rPh>
    <rPh sb="145" eb="148">
      <t>キケンゲン</t>
    </rPh>
    <rPh sb="156" eb="158">
      <t>アンゼン</t>
    </rPh>
    <rPh sb="159" eb="163">
      <t>カイゼンキカイ</t>
    </rPh>
    <rPh sb="167" eb="169">
      <t>セツメイ</t>
    </rPh>
    <phoneticPr fontId="3"/>
  </si>
  <si>
    <t>P7 operator could not explain residual risk cat. IV</t>
  </si>
  <si>
    <r>
      <t xml:space="preserve">The effect of training is reviewed and feed back from trainees is taken into consideration.
</t>
    </r>
    <r>
      <rPr>
        <sz val="8"/>
        <rFont val="Meiryo UI"/>
        <family val="3"/>
        <charset val="128"/>
      </rPr>
      <t>教育前後の評価に基づき、教育の有効性がレビューされている。</t>
    </r>
    <r>
      <rPr>
        <sz val="8"/>
        <rFont val="BridgestoneType"/>
        <family val="2"/>
      </rPr>
      <t xml:space="preserve"> </t>
    </r>
    <phoneticPr fontId="3"/>
  </si>
  <si>
    <r>
      <t xml:space="preserve">Feedback from the trainees is included when reviewing training program?
</t>
    </r>
    <r>
      <rPr>
        <sz val="8"/>
        <rFont val="Meiryo UI"/>
        <family val="3"/>
        <charset val="128"/>
      </rPr>
      <t>教育受講者からのフィードバックを基に、教育プログラムを見直しているか？</t>
    </r>
    <phoneticPr fontId="3"/>
  </si>
  <si>
    <r>
      <t xml:space="preserve">Do you review the training program based on feedback from trainees?
</t>
    </r>
    <r>
      <rPr>
        <sz val="8"/>
        <rFont val="Meiryo UI"/>
        <family val="3"/>
        <charset val="128"/>
      </rPr>
      <t>教育受講者からのフィードバックを基に、教育プログラムを見直しているか？</t>
    </r>
  </si>
  <si>
    <r>
      <t xml:space="preserve">Confirm the review history of training material or minutes when reviewing trainee's feedback.
</t>
    </r>
    <r>
      <rPr>
        <sz val="8"/>
        <rFont val="Meiryo UI"/>
        <family val="3"/>
        <charset val="128"/>
      </rPr>
      <t>教育資料の改訂履歴もしくは受講者からのフィードバックのレビューの記録を確認する</t>
    </r>
    <rPh sb="94" eb="96">
      <t>キョウイク</t>
    </rPh>
    <rPh sb="96" eb="98">
      <t>シリョウ</t>
    </rPh>
    <rPh sb="99" eb="103">
      <t>カイテイリレキ</t>
    </rPh>
    <rPh sb="107" eb="110">
      <t>ジュコウシャ</t>
    </rPh>
    <rPh sb="126" eb="128">
      <t>キロク</t>
    </rPh>
    <rPh sb="129" eb="131">
      <t>カクニン</t>
    </rPh>
    <phoneticPr fontId="3"/>
  </si>
  <si>
    <r>
      <t xml:space="preserve">The training program is reviewed based on trainee's feedback.
</t>
    </r>
    <r>
      <rPr>
        <sz val="8"/>
        <rFont val="Meiryo UI"/>
        <family val="3"/>
        <charset val="128"/>
      </rPr>
      <t>教育プログラムは受講者からのフィードバックを基に見直しが行われている。</t>
    </r>
    <phoneticPr fontId="3"/>
  </si>
  <si>
    <r>
      <t xml:space="preserve">A recognition program to promote Near-Misses / Hidden Danger reporting is in place. Risk Assessments are reviewed during the investigation of a near-miss where applicable.
</t>
    </r>
    <r>
      <rPr>
        <sz val="8"/>
        <rFont val="Meiryo UI"/>
        <family val="3"/>
        <charset val="128"/>
      </rPr>
      <t>ヒヤリ及び潜在的危険源の報告を促進するためのプログラムが実施されている。リスクアセスメントは、ヒヤリを発生したものと類似した作業・設備またはプロセスに対して実施されている。</t>
    </r>
    <phoneticPr fontId="3"/>
  </si>
  <si>
    <r>
      <t xml:space="preserve">Are risk assessments reviewed for similar task/service/equipment when incidents (industrial accidents, fire accidents, near misses/hidden dangers reports and recurrence preventions) were reported? 
</t>
    </r>
    <r>
      <rPr>
        <sz val="8"/>
        <rFont val="Meiryo UI"/>
        <family val="3"/>
        <charset val="128"/>
      </rPr>
      <t>インシデント（労働災害、出火事故、ヒヤリおよび潜在的危険源の報告、類災報告）と類似した作業、設備、プロセスに対して</t>
    </r>
    <r>
      <rPr>
        <sz val="8"/>
        <rFont val="BridgestoneType"/>
        <family val="2"/>
      </rPr>
      <t>RA</t>
    </r>
    <r>
      <rPr>
        <sz val="8"/>
        <rFont val="Meiryo UI"/>
        <family val="3"/>
        <charset val="128"/>
      </rPr>
      <t>が実施されているか？</t>
    </r>
    <phoneticPr fontId="3"/>
  </si>
  <si>
    <r>
      <t xml:space="preserve">Is there evidence that risk assessments are reviewed as part of the investigation of incidents (industrial accidents, fire accidents, near misses, hidden dangers reports and recurrence preventions) miss where appliable?
</t>
    </r>
    <r>
      <rPr>
        <sz val="8"/>
        <rFont val="Meiryo UI"/>
        <family val="3"/>
        <charset val="128"/>
      </rPr>
      <t>インシデント（労働災害、出火事故、ヒヤリ、潜在的危険源、類災報告）と類似した作業、設備、プロセスに対して</t>
    </r>
    <r>
      <rPr>
        <sz val="8"/>
        <rFont val="BridgestoneType"/>
        <family val="2"/>
      </rPr>
      <t>RA</t>
    </r>
    <r>
      <rPr>
        <sz val="8"/>
        <rFont val="Meiryo UI"/>
        <family val="3"/>
        <charset val="128"/>
      </rPr>
      <t>が実施された記録はあるか？</t>
    </r>
    <phoneticPr fontId="3"/>
  </si>
  <si>
    <r>
      <t xml:space="preserve">Review documentation to check if a risk assessment in similar process followed up the near-miss reported
</t>
    </r>
    <r>
      <rPr>
        <sz val="8"/>
        <rFont val="Meiryo UI"/>
        <family val="3"/>
        <charset val="128"/>
      </rPr>
      <t>ヒヤリ報告に対して類似作業・設備・プロセスでのリスクアセスメントが実施されていることを記録で確認する。</t>
    </r>
  </si>
  <si>
    <r>
      <t xml:space="preserve">The respondent can give at least one example that risks assessments are reviewed during the investigation of a near-miss where applicable.
</t>
    </r>
    <r>
      <rPr>
        <sz val="8"/>
        <rFont val="Meiryo UI"/>
        <family val="3"/>
        <charset val="128"/>
      </rPr>
      <t>回答者は、ヒヤリが発生したものと類似した作業・設備・プロセスに対し、リスクアセスメントが実施された事例を少なくとも一つ提示することができる。</t>
    </r>
    <phoneticPr fontId="3"/>
  </si>
  <si>
    <r>
      <t xml:space="preserve">The potential hazards and risks involved in a change are subject to risk assessment in preparation to that change. Controls are implemented before the change is made. 
</t>
    </r>
    <r>
      <rPr>
        <sz val="8"/>
        <rFont val="Meiryo UI"/>
        <family val="3"/>
        <charset val="128"/>
      </rPr>
      <t>変更により潜在的な危険源やリスクは、変更準備段階でリスク評価される。また、管理は、変更前に実施される。</t>
    </r>
  </si>
  <si>
    <r>
      <t xml:space="preserve">Do risk assessments addressing the new possible risks take place before a change is implemented?
</t>
    </r>
    <r>
      <rPr>
        <sz val="8"/>
        <rFont val="Meiryo UI"/>
        <family val="3"/>
        <charset val="128"/>
      </rPr>
      <t>変更実施前に、新たに発生する可能性のあるリスクへ対処するため、</t>
    </r>
    <r>
      <rPr>
        <sz val="8"/>
        <rFont val="BridgestoneType"/>
        <family val="2"/>
      </rPr>
      <t>RA</t>
    </r>
    <r>
      <rPr>
        <sz val="8"/>
        <rFont val="Meiryo UI"/>
        <family val="3"/>
        <charset val="128"/>
      </rPr>
      <t>が実施されているか？</t>
    </r>
    <rPh sb="97" eb="99">
      <t>ヘンコウ</t>
    </rPh>
    <rPh sb="99" eb="101">
      <t>ジッシ</t>
    </rPh>
    <rPh sb="101" eb="102">
      <t>マエ</t>
    </rPh>
    <rPh sb="104" eb="105">
      <t>アラ</t>
    </rPh>
    <rPh sb="107" eb="109">
      <t>ハッセイ</t>
    </rPh>
    <rPh sb="111" eb="114">
      <t>カノウセイ</t>
    </rPh>
    <rPh sb="121" eb="123">
      <t>タイショ</t>
    </rPh>
    <rPh sb="131" eb="133">
      <t>ジッシ</t>
    </rPh>
    <phoneticPr fontId="3"/>
  </si>
  <si>
    <r>
      <t xml:space="preserve">What are the results of the most recent risk assessments performed on planned changes? 
</t>
    </r>
    <r>
      <rPr>
        <sz val="8"/>
        <rFont val="Meiryo UI"/>
        <family val="3"/>
        <charset val="128"/>
      </rPr>
      <t>直近の計画された変更において、</t>
    </r>
    <r>
      <rPr>
        <sz val="8"/>
        <rFont val="BridgestoneType"/>
        <family val="2"/>
      </rPr>
      <t>RA</t>
    </r>
    <r>
      <rPr>
        <sz val="8"/>
        <rFont val="Meiryo UI"/>
        <family val="3"/>
        <charset val="128"/>
      </rPr>
      <t>結果は何ですか（教えてください）？</t>
    </r>
    <rPh sb="88" eb="90">
      <t>チョッキン</t>
    </rPh>
    <rPh sb="91" eb="93">
      <t>ケイカク</t>
    </rPh>
    <rPh sb="96" eb="98">
      <t>ヘンコウ</t>
    </rPh>
    <rPh sb="105" eb="107">
      <t>ケッカ</t>
    </rPh>
    <rPh sb="108" eb="109">
      <t>ナン</t>
    </rPh>
    <rPh sb="113" eb="114">
      <t>オシ</t>
    </rPh>
    <phoneticPr fontId="3"/>
  </si>
  <si>
    <r>
      <t xml:space="preserve">Cross check change records with risk assessment results
</t>
    </r>
    <r>
      <rPr>
        <sz val="8"/>
        <rFont val="Meiryo UI"/>
        <family val="3"/>
        <charset val="128"/>
      </rPr>
      <t>変更記録と</t>
    </r>
    <r>
      <rPr>
        <sz val="8"/>
        <rFont val="BridgestoneType"/>
        <family val="2"/>
      </rPr>
      <t>RA</t>
    </r>
    <r>
      <rPr>
        <sz val="8"/>
        <rFont val="Meiryo UI"/>
        <family val="3"/>
        <charset val="128"/>
      </rPr>
      <t>記録（顕在化されたリスク）をクロスチェックする。</t>
    </r>
    <rPh sb="56" eb="58">
      <t>ヘンコウ</t>
    </rPh>
    <rPh sb="58" eb="60">
      <t>キロク</t>
    </rPh>
    <phoneticPr fontId="3"/>
  </si>
  <si>
    <r>
      <t>Risk Assessment is part of the documented MOC procedure, and analyses potential risks from the change. It can be confirmed with RA &amp; MOC records
RA</t>
    </r>
    <r>
      <rPr>
        <sz val="8"/>
        <rFont val="Meiryo UI"/>
        <family val="3"/>
        <charset val="128"/>
      </rPr>
      <t>は、変更管理手順の一部となっており、変更に伴う潜在的なリスク分析を行うことが</t>
    </r>
    <r>
      <rPr>
        <sz val="8"/>
        <rFont val="BridgestoneType"/>
        <family val="2"/>
      </rPr>
      <t>RA</t>
    </r>
    <r>
      <rPr>
        <sz val="8"/>
        <rFont val="Meiryo UI"/>
        <family val="3"/>
        <charset val="128"/>
      </rPr>
      <t>および変更管理記録から確認できる。</t>
    </r>
    <rPh sb="190" eb="194">
      <t>ヘンコウカンリ</t>
    </rPh>
    <phoneticPr fontId="3"/>
  </si>
  <si>
    <t>Same coment with item no. 74</t>
  </si>
  <si>
    <r>
      <t xml:space="preserve">Are preventative controls implemented before the change is made?
</t>
    </r>
    <r>
      <rPr>
        <sz val="8"/>
        <rFont val="Meiryo UI"/>
        <family val="3"/>
        <charset val="128"/>
      </rPr>
      <t>変更実施前に、予防管理（未然防止対策）が実施されているか？</t>
    </r>
    <rPh sb="65" eb="67">
      <t>ヘンコウ</t>
    </rPh>
    <rPh sb="67" eb="69">
      <t>ジッシ</t>
    </rPh>
    <rPh sb="69" eb="70">
      <t>マエ</t>
    </rPh>
    <rPh sb="72" eb="74">
      <t>ヨボウ</t>
    </rPh>
    <rPh sb="74" eb="76">
      <t>カンリ</t>
    </rPh>
    <rPh sb="77" eb="79">
      <t>ミゼン</t>
    </rPh>
    <rPh sb="79" eb="81">
      <t>ボウシ</t>
    </rPh>
    <rPh sb="81" eb="83">
      <t>タイサク</t>
    </rPh>
    <rPh sb="85" eb="87">
      <t>ジッシ</t>
    </rPh>
    <phoneticPr fontId="3"/>
  </si>
  <si>
    <r>
      <t xml:space="preserve">What were the preventive actions implemented on most recent changes? 
</t>
    </r>
    <r>
      <rPr>
        <sz val="8"/>
        <rFont val="Meiryo UI"/>
        <family val="3"/>
        <charset val="128"/>
      </rPr>
      <t>直近の変更において、実施された未然防止対応は、何ですか？</t>
    </r>
    <rPh sb="70" eb="72">
      <t>チョッキン</t>
    </rPh>
    <rPh sb="73" eb="75">
      <t>ヘンコウ</t>
    </rPh>
    <rPh sb="80" eb="82">
      <t>ジッシ</t>
    </rPh>
    <rPh sb="85" eb="87">
      <t>ミゼン</t>
    </rPh>
    <rPh sb="87" eb="89">
      <t>ボウシ</t>
    </rPh>
    <rPh sb="89" eb="91">
      <t>タイオウ</t>
    </rPh>
    <rPh sb="93" eb="94">
      <t>ナン</t>
    </rPh>
    <phoneticPr fontId="3"/>
  </si>
  <si>
    <r>
      <t xml:space="preserve">Review change records for preventive safety actions taken
</t>
    </r>
    <r>
      <rPr>
        <sz val="8"/>
        <rFont val="Meiryo UI"/>
        <family val="3"/>
        <charset val="128"/>
      </rPr>
      <t>変更記録において、未然防止に向けた安全対策が実施されたか、確認する。</t>
    </r>
    <rPh sb="58" eb="60">
      <t>ヘンコウ</t>
    </rPh>
    <rPh sb="60" eb="62">
      <t>キロク</t>
    </rPh>
    <rPh sb="67" eb="69">
      <t>ミゼン</t>
    </rPh>
    <rPh sb="69" eb="71">
      <t>ボウシ</t>
    </rPh>
    <rPh sb="72" eb="73">
      <t>ム</t>
    </rPh>
    <rPh sb="75" eb="77">
      <t>アンゼン</t>
    </rPh>
    <rPh sb="77" eb="79">
      <t>タイサク</t>
    </rPh>
    <rPh sb="80" eb="82">
      <t>ジッシ</t>
    </rPh>
    <rPh sb="87" eb="89">
      <t>カクニン</t>
    </rPh>
    <phoneticPr fontId="3"/>
  </si>
  <si>
    <r>
      <t xml:space="preserve">There is evidence of preventative controls being implemented in the MOC process. 
</t>
    </r>
    <r>
      <rPr>
        <sz val="8"/>
        <rFont val="Meiryo UI"/>
        <family val="3"/>
        <charset val="128"/>
      </rPr>
      <t>変更管理手順において、実行された未然防止の管理を提示できる。</t>
    </r>
  </si>
  <si>
    <r>
      <t>When a LOTO safety rule violation is identified, investigate root causes, and take corrective action for the causes.
LOTO</t>
    </r>
    <r>
      <rPr>
        <sz val="8"/>
        <rFont val="Meiryo UI"/>
        <family val="3"/>
        <charset val="128"/>
      </rPr>
      <t>の違反が確認された場合、根本原因を調査するとともに原因に対して是正処置を講じている。</t>
    </r>
    <rPh sb="122" eb="124">
      <t>イハン</t>
    </rPh>
    <rPh sb="125" eb="127">
      <t>カクニン</t>
    </rPh>
    <rPh sb="130" eb="132">
      <t>バアイ</t>
    </rPh>
    <rPh sb="133" eb="137">
      <t>コンポンゲンイン</t>
    </rPh>
    <rPh sb="138" eb="140">
      <t>チョウサ</t>
    </rPh>
    <rPh sb="146" eb="148">
      <t>ゲンイン</t>
    </rPh>
    <rPh sb="149" eb="150">
      <t>タイ</t>
    </rPh>
    <rPh sb="152" eb="156">
      <t>ゼセイショチ</t>
    </rPh>
    <rPh sb="157" eb="158">
      <t>コウ</t>
    </rPh>
    <phoneticPr fontId="5"/>
  </si>
  <si>
    <r>
      <t>Do you analyze the causes and implement countermeasures for LOTO violations?
LOTO</t>
    </r>
    <r>
      <rPr>
        <sz val="8"/>
        <rFont val="Meiryo UI"/>
        <family val="3"/>
        <charset val="128"/>
      </rPr>
      <t>違反に対して原因分析や対策を実施していますか？</t>
    </r>
    <rPh sb="81" eb="83">
      <t>イハン</t>
    </rPh>
    <rPh sb="84" eb="85">
      <t>タイ</t>
    </rPh>
    <rPh sb="87" eb="89">
      <t>ゲンイン</t>
    </rPh>
    <rPh sb="89" eb="91">
      <t>ブンセキ</t>
    </rPh>
    <rPh sb="92" eb="94">
      <t>タイサク</t>
    </rPh>
    <rPh sb="95" eb="97">
      <t>ジッシ</t>
    </rPh>
    <phoneticPr fontId="5"/>
  </si>
  <si>
    <r>
      <t xml:space="preserve">Production SV
Maintenance SV
</t>
    </r>
    <r>
      <rPr>
        <sz val="8"/>
        <rFont val="Meiryo UI"/>
        <family val="3"/>
        <charset val="128"/>
      </rPr>
      <t>製造職長、保全職長</t>
    </r>
    <rPh sb="29" eb="31">
      <t>セイゾウ</t>
    </rPh>
    <rPh sb="31" eb="33">
      <t>ショクチョウ</t>
    </rPh>
    <rPh sb="34" eb="38">
      <t>ホゼンショクチョウ</t>
    </rPh>
    <phoneticPr fontId="3"/>
  </si>
  <si>
    <r>
      <t>How do you analyze the cause and take action for identified violation in LOTO monitoring?
LOTO</t>
    </r>
    <r>
      <rPr>
        <sz val="8"/>
        <rFont val="Meiryo UI"/>
        <family val="3"/>
        <charset val="128"/>
      </rPr>
      <t>に対するモニタリングで検出された違反について、どのような原因分析と対策を行っていますか？</t>
    </r>
  </si>
  <si>
    <r>
      <t xml:space="preserve">LOTO violations are investigated, and countermeasures and working standards/rules are revised as necessary.
</t>
    </r>
    <r>
      <rPr>
        <sz val="8"/>
        <rFont val="Meiryo UI"/>
        <family val="3"/>
        <charset val="128"/>
      </rPr>
      <t>モニタリングで検出された違反について分析が行われ、必要に応じて対策やルールの改訂を行っている。</t>
    </r>
    <rPh sb="115" eb="117">
      <t>ケンシュツ</t>
    </rPh>
    <rPh sb="120" eb="122">
      <t>イハン</t>
    </rPh>
    <rPh sb="126" eb="128">
      <t>ブンセキ</t>
    </rPh>
    <rPh sb="129" eb="130">
      <t>オコナ</t>
    </rPh>
    <rPh sb="133" eb="135">
      <t>ヒツヨウ</t>
    </rPh>
    <rPh sb="136" eb="137">
      <t>オウ</t>
    </rPh>
    <rPh sb="139" eb="141">
      <t>タイサク</t>
    </rPh>
    <rPh sb="146" eb="148">
      <t>カイテイ</t>
    </rPh>
    <rPh sb="149" eb="150">
      <t>オコナ</t>
    </rPh>
    <phoneticPr fontId="5"/>
  </si>
  <si>
    <r>
      <t>Compliance monitoring/audits are performed on LOTO activity at a defined timing and frequency.
LOTO</t>
    </r>
    <r>
      <rPr>
        <sz val="8"/>
        <rFont val="Meiryo UI"/>
        <family val="3"/>
        <charset val="128"/>
      </rPr>
      <t>作業に対して、定められたタイミング及び頻度で順守状況のモニタリング／監査を実施している。</t>
    </r>
    <rPh sb="99" eb="101">
      <t>サギョウ</t>
    </rPh>
    <rPh sb="102" eb="103">
      <t>タイ</t>
    </rPh>
    <phoneticPr fontId="5"/>
  </si>
  <si>
    <r>
      <t>Are monitoring/patrol methods for LOTO activity reviewed and considered for consistency with monitoring/patrol results, occurrence injury, and multiple monitoring instruments (if do), and updated as necessary?
LOTO</t>
    </r>
    <r>
      <rPr>
        <sz val="8"/>
        <rFont val="Meiryo UI"/>
        <family val="3"/>
        <charset val="128"/>
      </rPr>
      <t>作業に対するモニタリング方法は、モニタリング結果や災害の発生状況、複数のモニタリング手段との整合性から見直しが検討され、必要に応じて更新されていますか？</t>
    </r>
    <rPh sb="214" eb="216">
      <t>サギョウ</t>
    </rPh>
    <rPh sb="217" eb="218">
      <t>タイ</t>
    </rPh>
    <rPh sb="226" eb="228">
      <t>ホウホウ</t>
    </rPh>
    <rPh sb="236" eb="238">
      <t>ケッカ</t>
    </rPh>
    <rPh sb="239" eb="241">
      <t>サイガイ</t>
    </rPh>
    <rPh sb="242" eb="244">
      <t>ハッセイ</t>
    </rPh>
    <rPh sb="244" eb="246">
      <t>ジョウキョウ</t>
    </rPh>
    <rPh sb="247" eb="249">
      <t>フクスウ</t>
    </rPh>
    <rPh sb="256" eb="258">
      <t>シュダン</t>
    </rPh>
    <rPh sb="260" eb="262">
      <t>セイゴウ</t>
    </rPh>
    <rPh sb="262" eb="263">
      <t>セイ</t>
    </rPh>
    <rPh sb="265" eb="267">
      <t>ミナオ</t>
    </rPh>
    <rPh sb="269" eb="271">
      <t>ケントウ</t>
    </rPh>
    <rPh sb="274" eb="276">
      <t>ヒツヨウ</t>
    </rPh>
    <rPh sb="277" eb="278">
      <t>オウ</t>
    </rPh>
    <rPh sb="280" eb="282">
      <t>コウシン</t>
    </rPh>
    <phoneticPr fontId="5"/>
  </si>
  <si>
    <r>
      <t>Have you reviewed your monitoring/patrol methods for LOTO activity?
LOTO</t>
    </r>
    <r>
      <rPr>
        <sz val="8"/>
        <rFont val="Meiryo UI"/>
        <family val="3"/>
        <charset val="128"/>
      </rPr>
      <t>作業に対するモニタリングや巡回の方法を見直したことはありますか？</t>
    </r>
    <rPh sb="72" eb="74">
      <t>サギョウ</t>
    </rPh>
    <rPh sb="75" eb="76">
      <t>タイ</t>
    </rPh>
    <rPh sb="85" eb="87">
      <t>ジュンカイ</t>
    </rPh>
    <rPh sb="88" eb="90">
      <t>ホウホウ</t>
    </rPh>
    <rPh sb="91" eb="93">
      <t>ミナオ</t>
    </rPh>
    <phoneticPr fontId="5"/>
  </si>
  <si>
    <r>
      <t>Confirm the standard of monitoring/patrol methods for LOTO activity.
LOTO</t>
    </r>
    <r>
      <rPr>
        <sz val="8"/>
        <rFont val="Meiryo UI"/>
        <family val="3"/>
        <charset val="128"/>
      </rPr>
      <t>作業に対する巡回方法についての標準について確認する。</t>
    </r>
    <rPh sb="73" eb="75">
      <t>サギョウ</t>
    </rPh>
    <rPh sb="76" eb="77">
      <t>タイ</t>
    </rPh>
    <rPh sb="79" eb="81">
      <t>ジュンカイ</t>
    </rPh>
    <rPh sb="81" eb="83">
      <t>ホウホウ</t>
    </rPh>
    <rPh sb="88" eb="90">
      <t>ヒョウジュン</t>
    </rPh>
    <rPh sb="94" eb="96">
      <t>カクニン</t>
    </rPh>
    <phoneticPr fontId="5"/>
  </si>
  <si>
    <r>
      <t xml:space="preserve">Ineffective verification methods, such as monitoring methods for which no violations have been detected in previous records, are being reviewed.
</t>
    </r>
    <r>
      <rPr>
        <sz val="8"/>
        <rFont val="Meiryo UI"/>
        <family val="3"/>
        <charset val="128"/>
      </rPr>
      <t>これまでの記録で違反が一切検出されていないモニタリング方法等、効果の見込めない検証方法が見直されている。</t>
    </r>
    <rPh sb="150" eb="152">
      <t>キロク</t>
    </rPh>
    <rPh sb="153" eb="155">
      <t>イハン</t>
    </rPh>
    <rPh sb="156" eb="160">
      <t>イッサイケンシュツ</t>
    </rPh>
    <rPh sb="172" eb="174">
      <t>ホウホウ</t>
    </rPh>
    <rPh sb="174" eb="175">
      <t>トウ</t>
    </rPh>
    <rPh sb="176" eb="178">
      <t>コウカ</t>
    </rPh>
    <rPh sb="179" eb="181">
      <t>ミコ</t>
    </rPh>
    <rPh sb="184" eb="188">
      <t>ケンショウホウホウ</t>
    </rPh>
    <rPh sb="189" eb="191">
      <t>ミナオ</t>
    </rPh>
    <phoneticPr fontId="5"/>
  </si>
  <si>
    <r>
      <t xml:space="preserve">teammates contribute to the development of the safety rules applicable to them by evaluating these together with management to consolidate their knowledge of risks involved in work.
</t>
    </r>
    <r>
      <rPr>
        <sz val="8"/>
        <rFont val="Meiryo UI"/>
        <family val="3"/>
        <charset val="128"/>
      </rPr>
      <t>作業者は、管理者と一緒に、職場のリスクを評価し、それら（リスクに関する知識）を関連付けすることにより、適用可能な</t>
    </r>
    <r>
      <rPr>
        <sz val="8"/>
        <rFont val="BridgestoneType"/>
        <family val="2"/>
      </rPr>
      <t>*</t>
    </r>
    <r>
      <rPr>
        <sz val="8"/>
        <rFont val="Meiryo UI"/>
        <family val="3"/>
        <charset val="128"/>
      </rPr>
      <t>安全ルールの策定に貢献している。</t>
    </r>
  </si>
  <si>
    <r>
      <t xml:space="preserve">Do teammates engage management about and evaluate the risks involved in their work?
</t>
    </r>
    <r>
      <rPr>
        <sz val="8"/>
        <rFont val="Meiryo UI"/>
        <family val="3"/>
        <charset val="128"/>
      </rPr>
      <t>作業者は、自職場のリスク管理やリスク評価に参加していますか？</t>
    </r>
    <phoneticPr fontId="3"/>
  </si>
  <si>
    <r>
      <t xml:space="preserve">In what way can you or do you contribute to the development of safety rules relevant to you? 
</t>
    </r>
    <r>
      <rPr>
        <sz val="8"/>
        <rFont val="Meiryo UI"/>
        <family val="3"/>
        <charset val="128"/>
      </rPr>
      <t>あなたに関係する</t>
    </r>
    <r>
      <rPr>
        <sz val="8"/>
        <rFont val="BridgestoneType"/>
        <family val="2"/>
      </rPr>
      <t>*</t>
    </r>
    <r>
      <rPr>
        <sz val="8"/>
        <rFont val="Meiryo UI"/>
        <family val="3"/>
        <charset val="128"/>
      </rPr>
      <t>安全ルールの改善に向け、どのような方法で貢献していますか？</t>
    </r>
  </si>
  <si>
    <r>
      <t xml:space="preserve">There is evidence of collaboration between management and staff to evaluate risks in the work area.
</t>
    </r>
    <r>
      <rPr>
        <sz val="8"/>
        <rFont val="Meiryo UI"/>
        <family val="3"/>
        <charset val="128"/>
      </rPr>
      <t>職場のリスクを評価するため、管理者とスタッフが連携した記録がある。</t>
    </r>
    <rPh sb="100" eb="102">
      <t>ショクバ</t>
    </rPh>
    <rPh sb="107" eb="109">
      <t>ヒョウカ</t>
    </rPh>
    <rPh sb="114" eb="117">
      <t>カンリシャ</t>
    </rPh>
    <rPh sb="123" eb="125">
      <t>レンケイ</t>
    </rPh>
    <rPh sb="127" eb="129">
      <t>キロク</t>
    </rPh>
    <phoneticPr fontId="3"/>
  </si>
  <si>
    <r>
      <t xml:space="preserve">Are safety rules developed/adjusted after these evaluations take place?
</t>
    </r>
    <r>
      <rPr>
        <sz val="8"/>
        <rFont val="Meiryo UI"/>
        <family val="3"/>
        <charset val="128"/>
      </rPr>
      <t>上記評価後、</t>
    </r>
    <r>
      <rPr>
        <sz val="8"/>
        <rFont val="BridgestoneType"/>
        <family val="2"/>
      </rPr>
      <t>*</t>
    </r>
    <r>
      <rPr>
        <sz val="8"/>
        <rFont val="Meiryo UI"/>
        <family val="3"/>
        <charset val="128"/>
      </rPr>
      <t>安全ルールは策定</t>
    </r>
    <r>
      <rPr>
        <sz val="8"/>
        <rFont val="BridgestoneType"/>
        <family val="2"/>
      </rPr>
      <t>/</t>
    </r>
    <r>
      <rPr>
        <sz val="8"/>
        <rFont val="Meiryo UI"/>
        <family val="3"/>
        <charset val="128"/>
      </rPr>
      <t>見直されていますか？</t>
    </r>
    <phoneticPr fontId="3"/>
  </si>
  <si>
    <r>
      <t xml:space="preserve">When was the last update on safety rules, based on teammates input?
</t>
    </r>
    <r>
      <rPr>
        <sz val="8"/>
        <rFont val="Meiryo UI"/>
        <family val="3"/>
        <charset val="128"/>
      </rPr>
      <t>直近で、技能員からの報告に基づき、いつ</t>
    </r>
    <r>
      <rPr>
        <sz val="8"/>
        <rFont val="BridgestoneType"/>
        <family val="2"/>
      </rPr>
      <t>*</t>
    </r>
    <r>
      <rPr>
        <sz val="8"/>
        <rFont val="Meiryo UI"/>
        <family val="3"/>
        <charset val="128"/>
      </rPr>
      <t>安全ルールは更新されましたか？</t>
    </r>
  </si>
  <si>
    <r>
      <t xml:space="preserve">The respondent can give at least one example of an action taken to improve health and safety of work. 
</t>
    </r>
    <r>
      <rPr>
        <sz val="8"/>
        <rFont val="Meiryo UI"/>
        <family val="3"/>
        <charset val="128"/>
      </rPr>
      <t>回答者は、作業の安全衛生を改善するために、実行された事例を少なくとも１つ提示できる。</t>
    </r>
  </si>
  <si>
    <r>
      <t xml:space="preserve">Work at height controls are reviewed and improved when new risks have been identified.
</t>
    </r>
    <r>
      <rPr>
        <sz val="8"/>
        <rFont val="Meiryo UI"/>
        <family val="3"/>
        <charset val="128"/>
      </rPr>
      <t>新たなリスクが特定された際、高所作業管理は、見直され、改善されている。</t>
    </r>
  </si>
  <si>
    <r>
      <t xml:space="preserve">Are Work at height controls reviewed and adapted after new risks are identified?
</t>
    </r>
    <r>
      <rPr>
        <sz val="8"/>
        <rFont val="Meiryo UI"/>
        <family val="3"/>
        <charset val="128"/>
      </rPr>
      <t>新たなリスクが特定された後、高所作業の管理は見直され、修正されていますか？</t>
    </r>
  </si>
  <si>
    <r>
      <t xml:space="preserve">How are Work at height procedures updated based on new risks?
</t>
    </r>
    <r>
      <rPr>
        <sz val="8"/>
        <rFont val="Meiryo UI"/>
        <family val="3"/>
        <charset val="128"/>
      </rPr>
      <t>新たなリスクに基づき、高所作業手順は、どのように更新されますか？</t>
    </r>
  </si>
  <si>
    <r>
      <t xml:space="preserve">Cross check the Work at height standard and risk assessment records or JSA
</t>
    </r>
    <r>
      <rPr>
        <sz val="8"/>
        <rFont val="Meiryo UI"/>
        <family val="3"/>
        <charset val="128"/>
      </rPr>
      <t>高所作業標準と</t>
    </r>
    <r>
      <rPr>
        <sz val="8"/>
        <rFont val="BridgestoneType"/>
        <family val="2"/>
      </rPr>
      <t>RA</t>
    </r>
    <r>
      <rPr>
        <sz val="8"/>
        <rFont val="Meiryo UI"/>
        <family val="3"/>
        <charset val="128"/>
      </rPr>
      <t>または</t>
    </r>
    <r>
      <rPr>
        <sz val="8"/>
        <rFont val="BridgestoneType"/>
        <family val="2"/>
      </rPr>
      <t>JSA*</t>
    </r>
    <r>
      <rPr>
        <sz val="8"/>
        <rFont val="Meiryo UI"/>
        <family val="3"/>
        <charset val="128"/>
      </rPr>
      <t xml:space="preserve">記録（顕在化されたリスク）をクロスチェックする。
</t>
    </r>
    <r>
      <rPr>
        <sz val="8"/>
        <rFont val="BridgestoneType"/>
        <family val="2"/>
      </rPr>
      <t>*Job Safety Analysis</t>
    </r>
    <phoneticPr fontId="3"/>
  </si>
  <si>
    <r>
      <t xml:space="preserve">Work at height relevant risks found in the record correspond with the instruction(work standard, JSA, etc.) that is given to prevent these, and they demonstrate they have been updated when a new risk has been introduced.
</t>
    </r>
    <r>
      <rPr>
        <sz val="8"/>
        <rFont val="Meiryo UI"/>
        <family val="3"/>
        <charset val="128"/>
      </rPr>
      <t>記録で確認できる高所作業関連のリスクは、それらを未然防止するために提供される指示（作業標準書、</t>
    </r>
    <r>
      <rPr>
        <sz val="8"/>
        <rFont val="BridgestoneType"/>
        <family val="2"/>
      </rPr>
      <t>JSA</t>
    </r>
    <r>
      <rPr>
        <sz val="8"/>
        <rFont val="Meiryo UI"/>
        <family val="3"/>
        <charset val="128"/>
      </rPr>
      <t xml:space="preserve">等）に反映されている。また新たなリスクが発見された場合は対応して更新されている。
</t>
    </r>
    <r>
      <rPr>
        <sz val="8"/>
        <rFont val="BridgestoneType"/>
        <family val="2"/>
      </rPr>
      <t>*Job Safety Analysis</t>
    </r>
    <rPh sb="284" eb="285">
      <t>アラ</t>
    </rPh>
    <rPh sb="291" eb="293">
      <t>ハッケン</t>
    </rPh>
    <rPh sb="296" eb="298">
      <t>バアイ</t>
    </rPh>
    <rPh sb="299" eb="301">
      <t>タイオウ</t>
    </rPh>
    <rPh sb="303" eb="305">
      <t>コウシン</t>
    </rPh>
    <phoneticPr fontId="5"/>
  </si>
  <si>
    <r>
      <t xml:space="preserve">Controls related to the use of mobile equipment are reviewed and improved when new risks have been identified.
</t>
    </r>
    <r>
      <rPr>
        <sz val="8"/>
        <rFont val="Meiryo UI"/>
        <family val="3"/>
        <charset val="128"/>
      </rPr>
      <t>新たなリスクが特定された際、動力車使用の管理は、見直され、改善されている。</t>
    </r>
    <rPh sb="125" eb="127">
      <t>ドウリョク</t>
    </rPh>
    <rPh sb="127" eb="128">
      <t>シャ</t>
    </rPh>
    <rPh sb="128" eb="130">
      <t>シヨウ</t>
    </rPh>
    <phoneticPr fontId="3"/>
  </si>
  <si>
    <r>
      <t xml:space="preserve">Are Mobile Equipment controls reviewed and adapted after new risks are identified?
</t>
    </r>
    <r>
      <rPr>
        <sz val="8"/>
        <rFont val="Meiryo UI"/>
        <family val="3"/>
        <charset val="128"/>
      </rPr>
      <t>新たなリスクが特定された後、動力車作業の管理は見直され、修正されていますか？</t>
    </r>
    <rPh sb="97" eb="99">
      <t>ドウリョク</t>
    </rPh>
    <rPh sb="99" eb="100">
      <t>シャ</t>
    </rPh>
    <rPh sb="100" eb="102">
      <t>サギョウ</t>
    </rPh>
    <phoneticPr fontId="3"/>
  </si>
  <si>
    <r>
      <t xml:space="preserve">How is the risk assessment process applied to the standard for mobile equipment? 
</t>
    </r>
    <r>
      <rPr>
        <sz val="8"/>
        <rFont val="Meiryo UI"/>
        <family val="3"/>
        <charset val="128"/>
      </rPr>
      <t>動力車の標準に関し、</t>
    </r>
    <r>
      <rPr>
        <sz val="8"/>
        <rFont val="BridgestoneType"/>
        <family val="2"/>
      </rPr>
      <t>RA</t>
    </r>
    <r>
      <rPr>
        <sz val="8"/>
        <rFont val="Meiryo UI"/>
        <family val="3"/>
        <charset val="128"/>
      </rPr>
      <t>手順は、どのように適用されていますか？</t>
    </r>
    <rPh sb="82" eb="84">
      <t>ドウリョク</t>
    </rPh>
    <rPh sb="84" eb="85">
      <t>シャ</t>
    </rPh>
    <rPh sb="86" eb="88">
      <t>ヒョウジュン</t>
    </rPh>
    <rPh sb="89" eb="90">
      <t>カン</t>
    </rPh>
    <rPh sb="94" eb="96">
      <t>テジュン</t>
    </rPh>
    <rPh sb="103" eb="105">
      <t>テキヨウ</t>
    </rPh>
    <phoneticPr fontId="3"/>
  </si>
  <si>
    <r>
      <t xml:space="preserve">Cross check the mobile equipment procedures and risk assessment records 
</t>
    </r>
    <r>
      <rPr>
        <sz val="8"/>
        <rFont val="Meiryo UI"/>
        <family val="3"/>
        <charset val="128"/>
      </rPr>
      <t>動力車手順と</t>
    </r>
    <r>
      <rPr>
        <sz val="8"/>
        <rFont val="BridgestoneType"/>
        <family val="2"/>
      </rPr>
      <t>RA</t>
    </r>
    <r>
      <rPr>
        <sz val="8"/>
        <rFont val="Meiryo UI"/>
        <family val="3"/>
        <charset val="128"/>
      </rPr>
      <t>記録（顕在化されたリスク）をクロスチェックする。</t>
    </r>
  </si>
  <si>
    <r>
      <t xml:space="preserve">The respondent can explain when the risks involved in operating mobile equipment have been assessed and give 3 examples of follow-up actions. 
</t>
    </r>
    <r>
      <rPr>
        <sz val="8"/>
        <rFont val="Meiryo UI"/>
        <family val="3"/>
        <charset val="128"/>
      </rPr>
      <t>回答者は、新たなリスクが特定された際の動力車作業におけるリスク評価を説明でき、また、対応事例を３つ提示できる。</t>
    </r>
  </si>
  <si>
    <r>
      <t xml:space="preserve">3S is carried out autonomously by everyone on shift for improvement of 3S level and is considered a base expectation. 
</t>
    </r>
    <r>
      <rPr>
        <sz val="8"/>
        <rFont val="Meiryo UI"/>
        <family val="3"/>
        <charset val="128"/>
      </rPr>
      <t>各直において、全員が自主的に</t>
    </r>
    <r>
      <rPr>
        <sz val="8"/>
        <rFont val="BridgestoneType"/>
        <family val="2"/>
      </rPr>
      <t>3S</t>
    </r>
    <r>
      <rPr>
        <sz val="8"/>
        <rFont val="Meiryo UI"/>
        <family val="3"/>
        <charset val="128"/>
      </rPr>
      <t>レベルアップに向けた改善に取り組んでおり、</t>
    </r>
    <r>
      <rPr>
        <sz val="8"/>
        <rFont val="BridgestoneType"/>
        <family val="2"/>
      </rPr>
      <t>3S</t>
    </r>
    <r>
      <rPr>
        <sz val="8"/>
        <rFont val="Meiryo UI"/>
        <family val="3"/>
        <charset val="128"/>
      </rPr>
      <t>は基本的な期待として、認識されている。</t>
    </r>
    <phoneticPr fontId="3"/>
  </si>
  <si>
    <r>
      <t>Do teammates proceed with 3S activity for the improvement of 3S level?
3S</t>
    </r>
    <r>
      <rPr>
        <sz val="8"/>
        <rFont val="Meiryo UI"/>
        <family val="3"/>
        <charset val="128"/>
      </rPr>
      <t>活動は、</t>
    </r>
    <r>
      <rPr>
        <sz val="8"/>
        <rFont val="BridgestoneType"/>
        <family val="2"/>
      </rPr>
      <t>3S</t>
    </r>
    <r>
      <rPr>
        <sz val="8"/>
        <rFont val="Meiryo UI"/>
        <family val="3"/>
        <charset val="128"/>
      </rPr>
      <t>レベルアップに向けた改善が進められているか</t>
    </r>
    <r>
      <rPr>
        <sz val="8"/>
        <rFont val="BridgestoneType"/>
        <family val="2"/>
      </rPr>
      <t>(</t>
    </r>
    <r>
      <rPr>
        <sz val="8"/>
        <rFont val="Meiryo UI"/>
        <family val="3"/>
        <charset val="128"/>
      </rPr>
      <t>実際の</t>
    </r>
    <r>
      <rPr>
        <sz val="8"/>
        <rFont val="BridgestoneType"/>
        <family val="2"/>
      </rPr>
      <t>)</t>
    </r>
    <phoneticPr fontId="5"/>
  </si>
  <si>
    <r>
      <t xml:space="preserve">What was the last gap identified during 3S inspection in your line?
</t>
    </r>
    <r>
      <rPr>
        <sz val="8"/>
        <rFont val="Meiryo UI"/>
        <family val="3"/>
        <charset val="128"/>
      </rPr>
      <t>直近で、あなたの工程において、</t>
    </r>
    <r>
      <rPr>
        <sz val="8"/>
        <rFont val="BridgestoneType"/>
        <family val="2"/>
      </rPr>
      <t>3S</t>
    </r>
    <r>
      <rPr>
        <sz val="8"/>
        <rFont val="Meiryo UI"/>
        <family val="3"/>
        <charset val="128"/>
      </rPr>
      <t>点検で顕在化した問題点は、何ですか？</t>
    </r>
    <rPh sb="68" eb="70">
      <t>チョッキン</t>
    </rPh>
    <rPh sb="76" eb="78">
      <t>コウテイ</t>
    </rPh>
    <rPh sb="85" eb="87">
      <t>テンケン</t>
    </rPh>
    <rPh sb="88" eb="91">
      <t>ケンザイカ</t>
    </rPh>
    <rPh sb="93" eb="96">
      <t>モンダイテン</t>
    </rPh>
    <rPh sb="98" eb="99">
      <t>ナン</t>
    </rPh>
    <phoneticPr fontId="3"/>
  </si>
  <si>
    <r>
      <t>Observe in &gt;3 work areas if 3S is autonomously done by everyone there 
3</t>
    </r>
    <r>
      <rPr>
        <sz val="8"/>
        <rFont val="Meiryo UI"/>
        <family val="3"/>
        <charset val="128"/>
      </rPr>
      <t>つ以上の作業場で、全員が主体的に</t>
    </r>
    <r>
      <rPr>
        <sz val="8"/>
        <rFont val="BridgestoneType"/>
        <family val="2"/>
      </rPr>
      <t>3S</t>
    </r>
    <r>
      <rPr>
        <sz val="8"/>
        <rFont val="Meiryo UI"/>
        <family val="3"/>
        <charset val="128"/>
      </rPr>
      <t>をしているか、確認する。</t>
    </r>
    <rPh sb="73" eb="75">
      <t>イジョウ</t>
    </rPh>
    <rPh sb="76" eb="79">
      <t>サギョウバ</t>
    </rPh>
    <rPh sb="81" eb="83">
      <t>ゼンイン</t>
    </rPh>
    <rPh sb="84" eb="87">
      <t>シュタイテキ</t>
    </rPh>
    <rPh sb="97" eb="99">
      <t>カクニン</t>
    </rPh>
    <phoneticPr fontId="3"/>
  </si>
  <si>
    <r>
      <t xml:space="preserve">Review the evaluation record of 3S level, 3S checklists at the area and Defect Handling Log (when available)
</t>
    </r>
    <r>
      <rPr>
        <sz val="8"/>
        <rFont val="Meiryo UI"/>
        <family val="3"/>
        <charset val="128"/>
      </rPr>
      <t>作業場の</t>
    </r>
    <r>
      <rPr>
        <sz val="8"/>
        <rFont val="BridgestoneType"/>
        <family val="2"/>
      </rPr>
      <t>3S</t>
    </r>
    <r>
      <rPr>
        <sz val="8"/>
        <rFont val="Meiryo UI"/>
        <family val="3"/>
        <charset val="128"/>
      </rPr>
      <t>レベル評価結果、</t>
    </r>
    <r>
      <rPr>
        <sz val="8"/>
        <rFont val="BridgestoneType"/>
        <family val="2"/>
      </rPr>
      <t>3S</t>
    </r>
    <r>
      <rPr>
        <sz val="8"/>
        <rFont val="Meiryo UI"/>
        <family val="3"/>
        <charset val="128"/>
      </rPr>
      <t>チェックリストと、廃棄履歴（あれば）を確認する。</t>
    </r>
  </si>
  <si>
    <r>
      <t>3S activity for the improvement of 3S level has been proceeded, and 3S level is over 4.
3S</t>
    </r>
    <r>
      <rPr>
        <sz val="8"/>
        <rFont val="Meiryo UI"/>
        <family val="3"/>
        <charset val="128"/>
      </rPr>
      <t>レベルアップに向けた改善が進められていることが確認でき、</t>
    </r>
    <r>
      <rPr>
        <sz val="8"/>
        <rFont val="BridgestoneType"/>
        <family val="2"/>
      </rPr>
      <t>3S</t>
    </r>
    <r>
      <rPr>
        <sz val="8"/>
        <rFont val="Meiryo UI"/>
        <family val="3"/>
        <charset val="128"/>
      </rPr>
      <t>レベル評価結果が</t>
    </r>
    <r>
      <rPr>
        <sz val="8"/>
        <rFont val="BridgestoneType"/>
        <family val="2"/>
      </rPr>
      <t>4</t>
    </r>
    <r>
      <rPr>
        <sz val="8"/>
        <rFont val="Meiryo UI"/>
        <family val="3"/>
        <charset val="128"/>
      </rPr>
      <t>点以上である。</t>
    </r>
    <phoneticPr fontId="5"/>
  </si>
  <si>
    <t>No evidence. 
Also no conduct 3S evaluation and format not include 3S awareness &amp; system part in RM, P2 &amp; P5</t>
  </si>
  <si>
    <t>Done (refer item no. 5 of priority item F-up sheet)</t>
  </si>
  <si>
    <r>
      <t xml:space="preserve">Conducted 3S activities are evaluated by monitoring and the results are reviewed by top management.
</t>
    </r>
    <r>
      <rPr>
        <sz val="8"/>
        <rFont val="Meiryo UI"/>
        <family val="3"/>
        <charset val="128"/>
      </rPr>
      <t>実施された</t>
    </r>
    <r>
      <rPr>
        <sz val="8"/>
        <rFont val="BridgestoneType"/>
        <family val="2"/>
      </rPr>
      <t>3S</t>
    </r>
    <r>
      <rPr>
        <sz val="8"/>
        <rFont val="Meiryo UI"/>
        <family val="3"/>
        <charset val="128"/>
      </rPr>
      <t>活動はモニタリングによって評価され、その結果がトップマネジメントによってレビューされている。</t>
    </r>
    <rPh sb="100" eb="102">
      <t>ジッシ</t>
    </rPh>
    <rPh sb="107" eb="109">
      <t>カツドウ</t>
    </rPh>
    <rPh sb="120" eb="122">
      <t>ヒョウカ</t>
    </rPh>
    <rPh sb="127" eb="129">
      <t>ケッカ</t>
    </rPh>
    <phoneticPr fontId="5"/>
  </si>
  <si>
    <r>
      <t>Are the progress of 3S activity reported for top management and reviewed?
3S</t>
    </r>
    <r>
      <rPr>
        <sz val="8"/>
        <rFont val="Meiryo UI"/>
        <family val="3"/>
        <charset val="128"/>
      </rPr>
      <t>活動の進捗は安全衛生委員会等で工場長等へ報告され、レビューされていますか？</t>
    </r>
    <rPh sb="76" eb="78">
      <t>カツドウ</t>
    </rPh>
    <rPh sb="79" eb="81">
      <t>シンチョク</t>
    </rPh>
    <rPh sb="82" eb="90">
      <t>アンゼンエイセイイインカイトウ</t>
    </rPh>
    <rPh sb="91" eb="94">
      <t>コウジョウチョウ</t>
    </rPh>
    <rPh sb="94" eb="95">
      <t>トウ</t>
    </rPh>
    <rPh sb="96" eb="98">
      <t>ホウコク</t>
    </rPh>
    <phoneticPr fontId="5"/>
  </si>
  <si>
    <r>
      <t xml:space="preserve">What were the most recent 3S-related health and safety committee (or other meeting) reports? Has the site manager reviewed those reports?
</t>
    </r>
    <r>
      <rPr>
        <sz val="8"/>
        <rFont val="Meiryo UI"/>
        <family val="3"/>
        <charset val="128"/>
      </rPr>
      <t>直近の</t>
    </r>
    <r>
      <rPr>
        <sz val="8"/>
        <rFont val="BridgestoneType"/>
        <family val="2"/>
      </rPr>
      <t>3S</t>
    </r>
    <r>
      <rPr>
        <sz val="8"/>
        <rFont val="Meiryo UI"/>
        <family val="3"/>
        <charset val="128"/>
      </rPr>
      <t>に関する安全衛生委員会における報告事項は何ですか？工場長はそれらの報告に対してレビューを行いましたか？</t>
    </r>
    <rPh sb="138" eb="140">
      <t>チョッキン</t>
    </rPh>
    <rPh sb="144" eb="145">
      <t>カン</t>
    </rPh>
    <rPh sb="147" eb="154">
      <t>アンゼンエイセイイインカイ</t>
    </rPh>
    <rPh sb="158" eb="162">
      <t>ホウコクジコウ</t>
    </rPh>
    <rPh sb="163" eb="164">
      <t>ナン</t>
    </rPh>
    <rPh sb="168" eb="171">
      <t>コウジョウチョウ</t>
    </rPh>
    <rPh sb="176" eb="178">
      <t>ホウコク</t>
    </rPh>
    <rPh sb="179" eb="180">
      <t>タイ</t>
    </rPh>
    <rPh sb="187" eb="188">
      <t>オコナ</t>
    </rPh>
    <phoneticPr fontId="5"/>
  </si>
  <si>
    <r>
      <t xml:space="preserve">Confirm items shared at the most recent Health and Safety Committee meeting regarding 3S.
</t>
    </r>
    <r>
      <rPr>
        <sz val="8"/>
        <rFont val="Meiryo UI"/>
        <family val="3"/>
        <charset val="128"/>
      </rPr>
      <t>直近の安全衛生委員会における</t>
    </r>
    <r>
      <rPr>
        <sz val="8"/>
        <rFont val="BridgestoneType"/>
        <family val="2"/>
      </rPr>
      <t>3S</t>
    </r>
    <r>
      <rPr>
        <sz val="8"/>
        <rFont val="Meiryo UI"/>
        <family val="3"/>
        <charset val="128"/>
      </rPr>
      <t>に関する項目の共有事項を確認する。</t>
    </r>
    <rPh sb="90" eb="92">
      <t>チョッキン</t>
    </rPh>
    <rPh sb="93" eb="100">
      <t>アンゼンエイセイイインカイ</t>
    </rPh>
    <rPh sb="107" eb="108">
      <t>カン</t>
    </rPh>
    <rPh sb="110" eb="112">
      <t>コウモク</t>
    </rPh>
    <rPh sb="113" eb="117">
      <t>キョウユウジコウ</t>
    </rPh>
    <rPh sb="118" eb="120">
      <t>カクニン</t>
    </rPh>
    <phoneticPr fontId="5"/>
  </si>
  <si>
    <r>
      <t>Progress and results of 3S activities are reported to the factory manager, etc. by a defined methods and frequency, and are reviewed.
3S</t>
    </r>
    <r>
      <rPr>
        <sz val="8"/>
        <rFont val="Meiryo UI"/>
        <family val="3"/>
        <charset val="128"/>
      </rPr>
      <t>活動の進捗・結果を決められた手段・頻度で工場長等に報告しており、レビューを受けている。</t>
    </r>
    <rPh sb="136" eb="138">
      <t>カツドウ</t>
    </rPh>
    <rPh sb="139" eb="141">
      <t>シンチョク</t>
    </rPh>
    <rPh sb="142" eb="144">
      <t>ケッカ</t>
    </rPh>
    <rPh sb="145" eb="146">
      <t>キ</t>
    </rPh>
    <rPh sb="150" eb="152">
      <t>シュダン</t>
    </rPh>
    <rPh sb="153" eb="155">
      <t>ヒンド</t>
    </rPh>
    <rPh sb="156" eb="160">
      <t>コウジョウチョウトウ</t>
    </rPh>
    <rPh sb="161" eb="163">
      <t>ホウコク</t>
    </rPh>
    <rPh sb="173" eb="174">
      <t>ウ</t>
    </rPh>
    <phoneticPr fontId="5"/>
  </si>
  <si>
    <r>
      <t xml:space="preserve">Crane operators occasionally go and observe crane operations in the plant or in other plants and provide feedback to their peers. 
</t>
    </r>
    <r>
      <rPr>
        <sz val="8"/>
        <rFont val="Meiryo UI"/>
        <family val="3"/>
        <charset val="128"/>
      </rPr>
      <t>クレーン操作者は、必要に応じ、事業所内または他事業所でのクレーン作業を（実際に）確認し、フィードバックしている。</t>
    </r>
  </si>
  <si>
    <r>
      <t>Do crane operators provide feedback(safety perspective) to their peers inside and outside of their plant</t>
    </r>
    <r>
      <rPr>
        <strike/>
        <sz val="8"/>
        <rFont val="BridgestoneType"/>
        <family val="2"/>
      </rPr>
      <t>s</t>
    </r>
    <r>
      <rPr>
        <sz val="8"/>
        <rFont val="BridgestoneType"/>
        <family val="2"/>
      </rPr>
      <t xml:space="preserve">? 
</t>
    </r>
    <r>
      <rPr>
        <sz val="8"/>
        <rFont val="Meiryo UI"/>
        <family val="3"/>
        <charset val="128"/>
      </rPr>
      <t>クレーン作業者は、事業所</t>
    </r>
    <r>
      <rPr>
        <strike/>
        <sz val="8"/>
        <rFont val="BridgestoneType"/>
        <family val="2"/>
      </rPr>
      <t>SBU</t>
    </r>
    <r>
      <rPr>
        <sz val="8"/>
        <rFont val="Meiryo UI"/>
        <family val="3"/>
        <charset val="128"/>
      </rPr>
      <t>内外の同僚にフィードバックしているか（安全に関する操作ポイント等の情報共有）？</t>
    </r>
  </si>
  <si>
    <r>
      <t xml:space="preserve">When was the last time that you observed a peer and provided them with appropriated (negative or positive) feedback?
</t>
    </r>
    <r>
      <rPr>
        <sz val="8"/>
        <rFont val="Meiryo UI"/>
        <family val="3"/>
        <charset val="128"/>
      </rPr>
      <t>直近で、あなたは、いつ、職場の仲間を観察し（相互モニタリング）、適切な（否定的な、または、肯定的な）フィードバックを行いましたか？</t>
    </r>
  </si>
  <si>
    <r>
      <t xml:space="preserve">Request if you can attend such a review to see the methods used
</t>
    </r>
    <r>
      <rPr>
        <sz val="8"/>
        <rFont val="Meiryo UI"/>
        <family val="3"/>
        <charset val="128"/>
      </rPr>
      <t>モニタリング手法を知るためのレビューに参加することを依頼する。</t>
    </r>
    <rPh sb="70" eb="72">
      <t>シュホウ</t>
    </rPh>
    <rPh sb="73" eb="74">
      <t>シ</t>
    </rPh>
    <rPh sb="83" eb="85">
      <t>サンカ</t>
    </rPh>
    <rPh sb="90" eb="92">
      <t>イライ</t>
    </rPh>
    <phoneticPr fontId="3"/>
  </si>
  <si>
    <r>
      <t xml:space="preserve">Behavior Observation records (BOS) for crane operations
</t>
    </r>
    <r>
      <rPr>
        <sz val="8"/>
        <rFont val="Meiryo UI"/>
        <family val="3"/>
        <charset val="128"/>
      </rPr>
      <t>クレーン作業のモニタリング記録</t>
    </r>
  </si>
  <si>
    <r>
      <t xml:space="preserve">Crane operators observe each other and provide feedback. Or Information on how to operate crane safely has been shared.
</t>
    </r>
    <r>
      <rPr>
        <sz val="8"/>
        <rFont val="Meiryo UI"/>
        <family val="3"/>
        <charset val="128"/>
      </rPr>
      <t>クレーン操作者は、相互に確認</t>
    </r>
    <r>
      <rPr>
        <sz val="8"/>
        <rFont val="BridgestoneType"/>
        <family val="2"/>
      </rPr>
      <t>(</t>
    </r>
    <r>
      <rPr>
        <sz val="8"/>
        <rFont val="Meiryo UI"/>
        <family val="3"/>
        <charset val="128"/>
      </rPr>
      <t>相互モニタリング</t>
    </r>
    <r>
      <rPr>
        <sz val="8"/>
        <rFont val="BridgestoneType"/>
        <family val="2"/>
      </rPr>
      <t>)</t>
    </r>
    <r>
      <rPr>
        <sz val="8"/>
        <rFont val="Meiryo UI"/>
        <family val="3"/>
        <charset val="128"/>
      </rPr>
      <t>し、フィードバックしている。または、他事業所のクレーン操作に関する情報が共有されている。</t>
    </r>
  </si>
  <si>
    <r>
      <t xml:space="preserve">The risk tracking shows that RA and risk mitigation have been performed to not only equipment, but also tasks.
</t>
    </r>
    <r>
      <rPr>
        <sz val="8"/>
        <rFont val="Meiryo UI"/>
        <family val="3"/>
        <charset val="128"/>
      </rPr>
      <t>設備だけでなく、作業に対する</t>
    </r>
    <r>
      <rPr>
        <sz val="8"/>
        <rFont val="BridgestoneType"/>
        <family val="2"/>
      </rPr>
      <t>RA</t>
    </r>
    <r>
      <rPr>
        <sz val="8"/>
        <rFont val="Meiryo UI"/>
        <family val="3"/>
        <charset val="128"/>
      </rPr>
      <t>およびリスク低減の実施記録がある。</t>
    </r>
  </si>
  <si>
    <r>
      <t xml:space="preserve">Do you perform risk assessment to tasks?
</t>
    </r>
    <r>
      <rPr>
        <sz val="8"/>
        <rFont val="Meiryo UI"/>
        <family val="3"/>
        <charset val="128"/>
      </rPr>
      <t>作業に対してリスクアセスメントを実施していますか？</t>
    </r>
  </si>
  <si>
    <r>
      <t xml:space="preserve">Is the risk tracking include RA results on tasks?
</t>
    </r>
    <r>
      <rPr>
        <sz val="8"/>
        <rFont val="Meiryo UI"/>
        <family val="3"/>
        <charset val="128"/>
      </rPr>
      <t>リスク一覧表には、作業に対する</t>
    </r>
    <r>
      <rPr>
        <sz val="8"/>
        <rFont val="BridgestoneType"/>
        <family val="2"/>
      </rPr>
      <t>RA</t>
    </r>
    <r>
      <rPr>
        <sz val="8"/>
        <rFont val="Meiryo UI"/>
        <family val="3"/>
        <charset val="128"/>
      </rPr>
      <t>の実施結果が反映されていますか？</t>
    </r>
  </si>
  <si>
    <r>
      <t xml:space="preserve">Review the risk register and Risk Assessment Records
</t>
    </r>
    <r>
      <rPr>
        <sz val="8"/>
        <rFont val="Meiryo UI"/>
        <family val="3"/>
        <charset val="128"/>
      </rPr>
      <t>リスク一覧表および</t>
    </r>
    <r>
      <rPr>
        <sz val="8"/>
        <rFont val="BridgestoneType"/>
        <family val="2"/>
      </rPr>
      <t>RA</t>
    </r>
    <r>
      <rPr>
        <sz val="8"/>
        <rFont val="Meiryo UI"/>
        <family val="3"/>
        <charset val="128"/>
      </rPr>
      <t>記録を確認する。</t>
    </r>
  </si>
  <si>
    <r>
      <t xml:space="preserve">30% of all risks defined in the risk tracking have been controlled following the hierarchy of control principles (Elimination, substitution, Engineering Controls, Administrative Controls, PPE). 
</t>
    </r>
    <r>
      <rPr>
        <sz val="8"/>
        <rFont val="Meiryo UI"/>
        <family val="3"/>
        <charset val="128"/>
      </rPr>
      <t>登録された全リスクの</t>
    </r>
    <r>
      <rPr>
        <sz val="8"/>
        <rFont val="BridgestoneType"/>
        <family val="2"/>
      </rPr>
      <t>30%</t>
    </r>
    <r>
      <rPr>
        <sz val="8"/>
        <rFont val="Meiryo UI"/>
        <family val="3"/>
        <charset val="128"/>
      </rPr>
      <t xml:space="preserve">は、優先度に従い、管理されている（排除、代替、ハード対策、ソフト対策、保護具）
</t>
    </r>
    <r>
      <rPr>
        <sz val="8"/>
        <rFont val="BridgestoneType"/>
        <family val="2"/>
      </rPr>
      <t xml:space="preserve">There are records of RA implementation results on tasks, and the risk mitigation can be confirmed.
</t>
    </r>
    <r>
      <rPr>
        <sz val="8"/>
        <rFont val="Meiryo UI"/>
        <family val="3"/>
        <charset val="128"/>
      </rPr>
      <t>設備だけでなく、作業に対する</t>
    </r>
    <r>
      <rPr>
        <sz val="8"/>
        <rFont val="BridgestoneType"/>
        <family val="2"/>
      </rPr>
      <t>RA</t>
    </r>
    <r>
      <rPr>
        <sz val="8"/>
        <rFont val="Meiryo UI"/>
        <family val="3"/>
        <charset val="128"/>
      </rPr>
      <t>の実施記録があり、リスク低減対策が取られていることが確認できる。</t>
    </r>
  </si>
  <si>
    <r>
      <t>Counter measures based on RA are validated and if need, are considered revised/updated.
RA</t>
    </r>
    <r>
      <rPr>
        <sz val="8"/>
        <rFont val="Meiryo UI"/>
        <family val="3"/>
        <charset val="128"/>
      </rPr>
      <t>により検出されたリスクへのリスク低減対策は、有効性が確認されており、必要に応じて対策の見直しが行われている。</t>
    </r>
    <rPh sb="93" eb="95">
      <t>ケンシュツ</t>
    </rPh>
    <rPh sb="106" eb="110">
      <t>テイゲンタイサク</t>
    </rPh>
    <rPh sb="130" eb="132">
      <t>タイサク</t>
    </rPh>
    <phoneticPr fontId="3"/>
  </si>
  <si>
    <r>
      <t xml:space="preserve">Countermeasures for risk are assessed and are it reviewed as necessary?
</t>
    </r>
    <r>
      <rPr>
        <sz val="8"/>
        <rFont val="Meiryo UI"/>
        <family val="3"/>
        <charset val="128"/>
      </rPr>
      <t>リスク低減対策は評価され、必要に応じて見直しが行われてますか。</t>
    </r>
    <rPh sb="75" eb="79">
      <t>テイゲンタイサク</t>
    </rPh>
    <rPh sb="80" eb="82">
      <t>ヒョウカ</t>
    </rPh>
    <rPh sb="85" eb="87">
      <t>ヒツヨウ</t>
    </rPh>
    <rPh sb="88" eb="89">
      <t>オウ</t>
    </rPh>
    <rPh sb="91" eb="93">
      <t>ミナオ</t>
    </rPh>
    <rPh sb="95" eb="96">
      <t>オコナ</t>
    </rPh>
    <phoneticPr fontId="3"/>
  </si>
  <si>
    <r>
      <rPr>
        <sz val="8"/>
        <rFont val="Meiryo UI"/>
        <family val="3"/>
        <charset val="128"/>
      </rPr>
      <t>安全担当課長</t>
    </r>
    <r>
      <rPr>
        <sz val="8"/>
        <rFont val="BridgestoneType"/>
        <family val="2"/>
      </rPr>
      <t>/</t>
    </r>
    <r>
      <rPr>
        <sz val="8"/>
        <rFont val="Meiryo UI"/>
        <family val="3"/>
        <charset val="128"/>
      </rPr>
      <t>保全課長</t>
    </r>
    <rPh sb="0" eb="2">
      <t>アンゼン</t>
    </rPh>
    <rPh sb="2" eb="4">
      <t>タントウ</t>
    </rPh>
    <rPh sb="4" eb="6">
      <t>カチョウ</t>
    </rPh>
    <rPh sb="7" eb="11">
      <t>ホゼンカチョウ</t>
    </rPh>
    <phoneticPr fontId="3"/>
  </si>
  <si>
    <r>
      <t xml:space="preserve">Are there any cases where the effectiveness of risk measures has been verified?
</t>
    </r>
    <r>
      <rPr>
        <sz val="8"/>
        <rFont val="Meiryo UI"/>
        <family val="3"/>
        <charset val="128"/>
      </rPr>
      <t>リスク低減対策の有効性を検証した事例がありますか。</t>
    </r>
    <rPh sb="83" eb="87">
      <t>テイゲンタイサク</t>
    </rPh>
    <rPh sb="88" eb="91">
      <t>ユウコウセイ</t>
    </rPh>
    <rPh sb="92" eb="94">
      <t>ケンショウ</t>
    </rPh>
    <rPh sb="96" eb="98">
      <t>ジレイ</t>
    </rPh>
    <phoneticPr fontId="3"/>
  </si>
  <si>
    <r>
      <t xml:space="preserve">Confirm these validated cases.
</t>
    </r>
    <r>
      <rPr>
        <sz val="8"/>
        <rFont val="Meiryo UI"/>
        <family val="3"/>
        <charset val="128"/>
      </rPr>
      <t>リスク低減対策の有効性検証事例を確認。</t>
    </r>
    <rPh sb="35" eb="39">
      <t>テイゲンタイサク</t>
    </rPh>
    <rPh sb="40" eb="47">
      <t>ユウコウセイケンショウジレイ</t>
    </rPh>
    <rPh sb="48" eb="50">
      <t>カクニン</t>
    </rPh>
    <phoneticPr fontId="3"/>
  </si>
  <si>
    <r>
      <t xml:space="preserve">Validated cases can be confirmed.
</t>
    </r>
    <r>
      <rPr>
        <sz val="8"/>
        <rFont val="Meiryo UI"/>
        <family val="3"/>
        <charset val="128"/>
      </rPr>
      <t>リスク低減対策の有効性が実際に検証されている事例が確認できる。</t>
    </r>
    <rPh sb="37" eb="41">
      <t>テイゲンタイサク</t>
    </rPh>
    <rPh sb="42" eb="45">
      <t>ユウコウセイ</t>
    </rPh>
    <rPh sb="46" eb="48">
      <t>ジッサイ</t>
    </rPh>
    <rPh sb="49" eb="51">
      <t>ケンショウ</t>
    </rPh>
    <rPh sb="56" eb="58">
      <t>ジレイ</t>
    </rPh>
    <rPh sb="59" eb="61">
      <t>カクニン</t>
    </rPh>
    <phoneticPr fontId="3"/>
  </si>
  <si>
    <r>
      <t>KYT results are efforts have resulted in the development/adjustment of safety rules or improvement of measures for hazards(risk mitigation/administrative measures).
KYT</t>
    </r>
    <r>
      <rPr>
        <sz val="8"/>
        <rFont val="Meiryo UI"/>
        <family val="3"/>
        <charset val="128"/>
      </rPr>
      <t>の結果は、ルールの策定や機能していないルールの改善や危険源への対策の是正</t>
    </r>
    <r>
      <rPr>
        <sz val="8"/>
        <rFont val="BridgestoneType"/>
        <family val="2"/>
      </rPr>
      <t>(</t>
    </r>
    <r>
      <rPr>
        <sz val="8"/>
        <rFont val="Meiryo UI"/>
        <family val="3"/>
        <charset val="128"/>
      </rPr>
      <t>リスク低減</t>
    </r>
    <r>
      <rPr>
        <sz val="8"/>
        <rFont val="BridgestoneType"/>
        <family val="2"/>
      </rPr>
      <t>/</t>
    </r>
    <r>
      <rPr>
        <sz val="8"/>
        <rFont val="Meiryo UI"/>
        <family val="3"/>
        <charset val="128"/>
      </rPr>
      <t>管理策）に結びついている。</t>
    </r>
    <rPh sb="169" eb="171">
      <t>ケッカ</t>
    </rPh>
    <phoneticPr fontId="3"/>
  </si>
  <si>
    <r>
      <t>Are the results from KY used to develop new safety rules or adjust old rules or improvement of safety measures for hazards((risk mitigation/administrative measures)? 
KY</t>
    </r>
    <r>
      <rPr>
        <sz val="8"/>
        <rFont val="Meiryo UI"/>
        <family val="3"/>
        <charset val="128"/>
      </rPr>
      <t>（活動）の結果は、新しいルールの策定や既存ルールの見直しや危険源への対策の是正</t>
    </r>
    <r>
      <rPr>
        <sz val="8"/>
        <rFont val="BridgestoneType"/>
        <family val="2"/>
      </rPr>
      <t>(</t>
    </r>
    <r>
      <rPr>
        <sz val="8"/>
        <rFont val="Meiryo UI"/>
        <family val="3"/>
        <charset val="128"/>
      </rPr>
      <t>リスク低減</t>
    </r>
    <r>
      <rPr>
        <sz val="8"/>
        <rFont val="BridgestoneType"/>
        <family val="2"/>
      </rPr>
      <t>/</t>
    </r>
    <r>
      <rPr>
        <sz val="8"/>
        <rFont val="Meiryo UI"/>
        <family val="3"/>
        <charset val="128"/>
      </rPr>
      <t>管理策</t>
    </r>
    <r>
      <rPr>
        <sz val="8"/>
        <rFont val="BridgestoneType"/>
        <family val="2"/>
      </rPr>
      <t>)</t>
    </r>
    <r>
      <rPr>
        <sz val="8"/>
        <rFont val="Meiryo UI"/>
        <family val="3"/>
        <charset val="128"/>
      </rPr>
      <t>につながっていますか？</t>
    </r>
  </si>
  <si>
    <r>
      <t>To what extend does KY benefits the effectiveness of safety rules implementation and execution? 
KY</t>
    </r>
    <r>
      <rPr>
        <sz val="8"/>
        <rFont val="Meiryo UI"/>
        <family val="3"/>
        <charset val="128"/>
      </rPr>
      <t>は、どの程度、有効な安全ルールの実施</t>
    </r>
    <r>
      <rPr>
        <sz val="8"/>
        <rFont val="BridgestoneType"/>
        <family val="2"/>
      </rPr>
      <t>/</t>
    </r>
    <r>
      <rPr>
        <sz val="8"/>
        <rFont val="Meiryo UI"/>
        <family val="3"/>
        <charset val="128"/>
      </rPr>
      <t>実行に役立っていますか？</t>
    </r>
    <rPh sb="103" eb="105">
      <t>テイド</t>
    </rPh>
    <rPh sb="106" eb="108">
      <t>ユウコウ</t>
    </rPh>
    <rPh sb="109" eb="111">
      <t>アンゼン</t>
    </rPh>
    <rPh sb="115" eb="117">
      <t>ジッシ</t>
    </rPh>
    <rPh sb="118" eb="120">
      <t>ジッコウ</t>
    </rPh>
    <rPh sb="121" eb="123">
      <t>ヤクダ</t>
    </rPh>
    <phoneticPr fontId="3"/>
  </si>
  <si>
    <r>
      <t>Cross check KY results with updates in safety rules or safety measures
KY</t>
    </r>
    <r>
      <rPr>
        <sz val="8"/>
        <rFont val="Meiryo UI"/>
        <family val="3"/>
        <charset val="128"/>
      </rPr>
      <t>の結果が安全ルールや安全対策に反映されたかクロスチェックする。</t>
    </r>
  </si>
  <si>
    <r>
      <t xml:space="preserve">The respondent can provide evidence of a improvement of safety measures for hazards or a safety rule that was recently changed because of the KY system's recommendations.
</t>
    </r>
    <r>
      <rPr>
        <sz val="8"/>
        <rFont val="Meiryo UI"/>
        <family val="3"/>
        <charset val="128"/>
      </rPr>
      <t>回答者は、</t>
    </r>
    <r>
      <rPr>
        <sz val="8"/>
        <rFont val="BridgestoneType"/>
        <family val="2"/>
      </rPr>
      <t>KY</t>
    </r>
    <r>
      <rPr>
        <sz val="8"/>
        <rFont val="Meiryo UI"/>
        <family val="3"/>
        <charset val="128"/>
      </rPr>
      <t>活動（の推奨）を通じて、変更された安全ルールや危険源への対策の是正事例を提示することができる。</t>
    </r>
  </si>
  <si>
    <r>
      <t>BS perform safety patrols of contractor's work area, and confirm that risk mitigation measures/administrative controls defined at the pre-work meeting are conducted.
BS</t>
    </r>
    <r>
      <rPr>
        <sz val="8"/>
        <rFont val="Meiryo UI"/>
        <family val="3"/>
        <charset val="128"/>
      </rPr>
      <t>は協力会社の作業エリアの安全パトロールを行い、事前打ち合わせで決めたリスク低減対策・管理が行われていることを確認している。</t>
    </r>
  </si>
  <si>
    <r>
      <rPr>
        <sz val="8"/>
        <color rgb="FF000000"/>
        <rFont val="BridgestoneType"/>
      </rPr>
      <t>Does BS perform safety patrols of contractor's work area, and confirm that risk mitigation measures/administrative controls defined at the pre-work meeting are conducted?
BS</t>
    </r>
    <r>
      <rPr>
        <sz val="8"/>
        <color rgb="FF000000"/>
        <rFont val="Meiryo UI"/>
      </rPr>
      <t>は協力会社の作業エリアの安全パトロールを行い、事前打ち合わせで決めたリスク低減対策・管理が行われていることを確認しているか？</t>
    </r>
  </si>
  <si>
    <r>
      <t xml:space="preserve">How are violations of safety rules and noncompliant of judgement criteria by contractors managed?
</t>
    </r>
    <r>
      <rPr>
        <sz val="8"/>
        <rFont val="Meiryo UI"/>
        <family val="3"/>
        <charset val="128"/>
      </rPr>
      <t>協力会社の安全ルール違反や選定基準への不適合は、どのように管理されていますか？</t>
    </r>
  </si>
  <si>
    <r>
      <t xml:space="preserve">Review records of safety patrols of contractor's work area.
</t>
    </r>
    <r>
      <rPr>
        <sz val="8"/>
        <rFont val="Meiryo UI"/>
        <family val="3"/>
        <charset val="128"/>
      </rPr>
      <t>協力会社の作業エリアをパトロールした記録確認する。</t>
    </r>
  </si>
  <si>
    <r>
      <t>There is evidence that BS perform safety patrols of contractor's work area, and confirm that risk mitigation measures/administrative controls defined at the pre-work meeting are conducted.
BS</t>
    </r>
    <r>
      <rPr>
        <sz val="8"/>
        <rFont val="Meiryo UI"/>
        <family val="3"/>
        <charset val="128"/>
      </rPr>
      <t>は協力会社の作業エリアの安全パトロールを行い、事前打ち合わせで決めたリスク低減対策・管理が行われていることを確認できる。</t>
    </r>
  </si>
  <si>
    <t>1. Improper taking measure of the below items
- Barricade area (risk of falling)
- Cover steel (risk of injury)
2. No identify above risk</t>
  </si>
  <si>
    <r>
      <t xml:space="preserve">Large tire manual operations are reviewed whenever a new task or activity is introduced.
Teammates receive periodical training refreshments in the procedure when required (e.g. returning from absence, changes in procedure)
</t>
    </r>
    <r>
      <rPr>
        <sz val="8"/>
        <rFont val="Meiryo UI"/>
        <family val="3"/>
        <charset val="128"/>
      </rPr>
      <t>新規作業や活動が導入される度に、大型タイヤの手動ハンドリング標準が見直されている。
従業員は必要に応じて、標準の再教育を受けている。（例：休職からの復帰時、手順変更時）</t>
    </r>
  </si>
  <si>
    <r>
      <t xml:space="preserve">Is the procedure reviewed when new activities are introduced on the site or when teammates offer relevant feedback?
</t>
    </r>
    <r>
      <rPr>
        <sz val="8"/>
        <rFont val="Meiryo UI"/>
        <family val="3"/>
        <charset val="128"/>
      </rPr>
      <t>現場に新規活動が導入される際、または、従業員から関連するフィードバックの提供があった際、標準が見直しされているか？</t>
    </r>
  </si>
  <si>
    <r>
      <t xml:space="preserve">Did new activities introduced or teammates feedback trigger a review of the Large Tire Manual Handling Operations procedure?
</t>
    </r>
    <r>
      <rPr>
        <sz val="8"/>
        <rFont val="Meiryo UI"/>
        <family val="3"/>
        <charset val="128"/>
      </rPr>
      <t>新規作業が発生した際や従業員からのフィードバックが起点となり、大型タイヤの手動ハンドリング標準が見直されたか？</t>
    </r>
  </si>
  <si>
    <r>
      <t xml:space="preserve">Check the revision history against the time of the introduction of new activities or a report of teammates feedback on a Large Tire Manual Handling Operation to verify if corresponding updates have been made.
</t>
    </r>
    <r>
      <rPr>
        <sz val="8"/>
        <rFont val="Meiryo UI"/>
        <family val="3"/>
        <charset val="128"/>
      </rPr>
      <t>従業員からのフィードバック又は導入された新規作業を元に、大型タイヤ手動ハンドリング標準が更新されていることを改訂履歴から確認する。</t>
    </r>
    <phoneticPr fontId="5"/>
  </si>
  <si>
    <r>
      <t xml:space="preserve">The Large Tire Manual Handling Operations procedure was reviewed based on new activities introduced or teammates feedback.
</t>
    </r>
    <r>
      <rPr>
        <sz val="8"/>
        <rFont val="Meiryo UI"/>
        <family val="3"/>
        <charset val="128"/>
      </rPr>
      <t>大型タイヤ手動ハンドリング標準が、従業員からのフィードバック又は導入された新規作業を元にレビューされている。</t>
    </r>
    <phoneticPr fontId="5"/>
  </si>
  <si>
    <r>
      <t xml:space="preserve">Is there evidence of large tire manual handling procedure training refreshments being performed for the relevant teammates when required?
</t>
    </r>
    <r>
      <rPr>
        <sz val="8"/>
        <rFont val="Meiryo UI"/>
        <family val="3"/>
        <charset val="128"/>
      </rPr>
      <t>必要に応じて、関連する従業員へ大型タイヤ手動ハンドリング手順に関する再教育が実施されている記録はあるか？</t>
    </r>
  </si>
  <si>
    <r>
      <t xml:space="preserve">Who has received additional Large Tire Manual Handling Operations training after the first time?
</t>
    </r>
    <r>
      <rPr>
        <sz val="8"/>
        <rFont val="Meiryo UI"/>
        <family val="3"/>
        <charset val="128"/>
      </rPr>
      <t>初回教育後、大型タイヤ手動ハンドリング作業に関する追加教育を誰が受けているか？</t>
    </r>
  </si>
  <si>
    <r>
      <t xml:space="preserve">Review in records for evidence that training refreshments were performed for teammates when required. (e.g. returning from absence, changes in procedure)
</t>
    </r>
    <r>
      <rPr>
        <sz val="8"/>
        <rFont val="Meiryo UI"/>
        <family val="3"/>
        <charset val="128"/>
      </rPr>
      <t>必要に応じて、従業員に対して再教育が行われていることを記録で確認する（例：休職からの復帰時、手順変更時）</t>
    </r>
    <phoneticPr fontId="5"/>
  </si>
  <si>
    <r>
      <t xml:space="preserve">Training records show that teammates are periodically re-trained in the Large Tire Manual Handling Operations procedure when required (e.g. returning from absence, changes in procedure)
</t>
    </r>
    <r>
      <rPr>
        <sz val="8"/>
        <rFont val="Meiryo UI"/>
        <family val="3"/>
        <charset val="128"/>
      </rPr>
      <t>教育記録によると、必要に応じて、大型タイヤの手動ハンドリング手順に関し、従業員は定期的に再教育が行われている。（例：休職からの復帰時、手順変更時）</t>
    </r>
  </si>
  <si>
    <r>
      <t xml:space="preserve">Ergonomic risks assessments are performed when new tasks are included or new risks are identified. 
There is a plan to periodically increase employee's awareness on Ergonomics
</t>
    </r>
    <r>
      <rPr>
        <sz val="8"/>
        <rFont val="Meiryo UI"/>
        <family val="3"/>
        <charset val="128"/>
      </rPr>
      <t>エルゴノミクス（腰痛等の疾病リスク）</t>
    </r>
    <r>
      <rPr>
        <sz val="8"/>
        <rFont val="BridgestoneType"/>
        <family val="2"/>
      </rPr>
      <t>RA</t>
    </r>
    <r>
      <rPr>
        <sz val="8"/>
        <rFont val="Meiryo UI"/>
        <family val="3"/>
        <charset val="128"/>
      </rPr>
      <t>が新たな作業や新たなリスクが特定された際に実施されている。また、エルゴノミクス（腰痛等の疾病リスク）の観点で従業員の意識を定期的に向上させる計画がある。</t>
    </r>
  </si>
  <si>
    <r>
      <t xml:space="preserve">Are ergonomic risk assessment triggered when new tasks, and/or new or modified equipment are installed, in order for new risks to be identified?
</t>
    </r>
    <r>
      <rPr>
        <sz val="8"/>
        <rFont val="Meiryo UI"/>
        <family val="3"/>
        <charset val="128"/>
      </rPr>
      <t>新規作業導入時や新たにリスクが特定された際、エルゴノミクス（腰痛等の疾病リスク）</t>
    </r>
    <r>
      <rPr>
        <sz val="8"/>
        <rFont val="BridgestoneType"/>
        <family val="2"/>
      </rPr>
      <t>RA</t>
    </r>
    <r>
      <rPr>
        <sz val="8"/>
        <rFont val="Meiryo UI"/>
        <family val="3"/>
        <charset val="128"/>
      </rPr>
      <t>が実施されているか？</t>
    </r>
  </si>
  <si>
    <r>
      <t xml:space="preserve">Did new activities introduced or new risks identified trigger an Ergonomics risk assessment?
</t>
    </r>
    <r>
      <rPr>
        <sz val="8"/>
        <rFont val="Meiryo UI"/>
        <family val="3"/>
        <charset val="128"/>
      </rPr>
      <t>新規作業導入時や新たにリスクが特定されたことが起点となり、エルゴノミクス（腰痛等の疾病リスク）</t>
    </r>
    <r>
      <rPr>
        <sz val="8"/>
        <rFont val="BridgestoneType"/>
        <family val="2"/>
      </rPr>
      <t>RA</t>
    </r>
    <r>
      <rPr>
        <sz val="8"/>
        <rFont val="Meiryo UI"/>
        <family val="3"/>
        <charset val="128"/>
      </rPr>
      <t>を実施したか？</t>
    </r>
  </si>
  <si>
    <r>
      <t xml:space="preserve">Check the time of the introduction of new activities new, modified equipment installation, or when data suggest ergonomic risks (e.g., MSD injury) if corresponding risk assessments related to Ergonomics have been performed.
</t>
    </r>
    <r>
      <rPr>
        <sz val="8"/>
        <rFont val="Meiryo UI"/>
        <family val="3"/>
        <charset val="128"/>
      </rPr>
      <t>エルゴノミクス（腰痛等の疾病リスク）</t>
    </r>
    <r>
      <rPr>
        <sz val="8"/>
        <rFont val="BridgestoneType"/>
        <family val="2"/>
      </rPr>
      <t>RA</t>
    </r>
    <r>
      <rPr>
        <sz val="8"/>
        <rFont val="Meiryo UI"/>
        <family val="3"/>
        <charset val="128"/>
      </rPr>
      <t>が実施されていることを確認するために、新規作業の導入時または新しいリスクを特定した際の記録を確認する。</t>
    </r>
  </si>
  <si>
    <r>
      <t xml:space="preserve">Ergonomic Risk assessments are triggered based on new activities introduced or new risks identified (e.g., MSD injury).
</t>
    </r>
    <r>
      <rPr>
        <sz val="8"/>
        <rFont val="Meiryo UI"/>
        <family val="3"/>
        <charset val="128"/>
      </rPr>
      <t>導入された新規作業活動や新規に特定されたリスクに基づき、エルゴノミクス（腰痛等の疾病リスク）</t>
    </r>
    <r>
      <rPr>
        <sz val="8"/>
        <rFont val="BridgestoneType"/>
        <family val="2"/>
      </rPr>
      <t>RA</t>
    </r>
    <r>
      <rPr>
        <sz val="8"/>
        <rFont val="Meiryo UI"/>
        <family val="3"/>
        <charset val="128"/>
      </rPr>
      <t>が実施されている。</t>
    </r>
  </si>
  <si>
    <r>
      <t xml:space="preserve">Is there a plan of periodical activities to increase employee's awareness on Ergonomics?
</t>
    </r>
    <r>
      <rPr>
        <sz val="8"/>
        <rFont val="Meiryo UI"/>
        <family val="3"/>
        <charset val="128"/>
      </rPr>
      <t>エルゴノミクス（腰痛等の疾病リスク）に関して従業員の意識を向上させる定期的な活動が計画されているか？</t>
    </r>
  </si>
  <si>
    <r>
      <t xml:space="preserve">How do you increase employee's awareness on Ergonomics?
</t>
    </r>
    <r>
      <rPr>
        <sz val="8"/>
        <rFont val="Meiryo UI"/>
        <family val="3"/>
        <charset val="128"/>
      </rPr>
      <t>エルゴノミクス（腰痛等の疾病リスク）に関して、どのように従業員の意識を向上させているか？</t>
    </r>
  </si>
  <si>
    <r>
      <t xml:space="preserve">Review in records for evidence that teammates are communicated periodically on Ergonomic hazards
</t>
    </r>
    <r>
      <rPr>
        <sz val="8"/>
        <rFont val="Meiryo UI"/>
        <family val="3"/>
        <charset val="128"/>
      </rPr>
      <t>従業員はエルゴノミクス（腰痛等の疾病リスク）上のリスク（危険源）を定期的にコミュニケーションした記録を確認する。</t>
    </r>
  </si>
  <si>
    <r>
      <t xml:space="preserve">Records show that teammates are periodically communicated in Ergonomic hazards  (e.g. training of work std., countermeasures for high risk operations)
</t>
    </r>
    <r>
      <rPr>
        <sz val="8"/>
        <rFont val="Meiryo UI"/>
        <family val="3"/>
        <charset val="128"/>
      </rPr>
      <t>従業員は定期的にエルゴノミクス（腰痛等の疾病リスク）に関するリスク（危険源）を</t>
    </r>
    <r>
      <rPr>
        <sz val="8"/>
        <rFont val="BridgestoneType"/>
        <family val="2"/>
      </rPr>
      <t>*</t>
    </r>
    <r>
      <rPr>
        <sz val="8"/>
        <rFont val="Meiryo UI"/>
        <family val="3"/>
        <charset val="128"/>
      </rPr>
      <t>コミュニケーション（相互に共有化）した記録がある。</t>
    </r>
    <r>
      <rPr>
        <sz val="8"/>
        <rFont val="BridgestoneType"/>
        <family val="2"/>
      </rPr>
      <t xml:space="preserve">  *</t>
    </r>
    <r>
      <rPr>
        <sz val="8"/>
        <rFont val="Meiryo UI"/>
        <family val="3"/>
        <charset val="128"/>
      </rPr>
      <t>作業標準の教育、リスクの大きい作業</t>
    </r>
    <r>
      <rPr>
        <sz val="8"/>
        <rFont val="BridgestoneType"/>
        <family val="2"/>
      </rPr>
      <t>/</t>
    </r>
    <r>
      <rPr>
        <sz val="8"/>
        <rFont val="Meiryo UI"/>
        <family val="3"/>
        <charset val="128"/>
      </rPr>
      <t>対策の教育等</t>
    </r>
  </si>
  <si>
    <r>
      <t xml:space="preserve">Risk mitigation controls above legal requirements and/or local regulations are implemented for chemicals. (e.g. Regarding chemical which requires no engineering controls, they have been added for risk mitigation as site rules.
</t>
    </r>
    <r>
      <rPr>
        <sz val="8"/>
        <rFont val="Meiryo UI"/>
        <family val="3"/>
        <charset val="128"/>
      </rPr>
      <t>法令・地区基準等で求められている以上のリスク低減対策・管理を行っている。（例：法令では設備によるリスク低減対策は義務付けられていない化学物質に対し、事業所ルールとして設備によるリスク低減対策を行っている）</t>
    </r>
    <rPh sb="270" eb="272">
      <t>セツビ</t>
    </rPh>
    <rPh sb="278" eb="282">
      <t>テイゲンタイサク</t>
    </rPh>
    <rPh sb="283" eb="286">
      <t>ギムヅ</t>
    </rPh>
    <rPh sb="293" eb="295">
      <t>カガク</t>
    </rPh>
    <rPh sb="295" eb="297">
      <t>ブッシツ</t>
    </rPh>
    <rPh sb="298" eb="299">
      <t>タイ</t>
    </rPh>
    <rPh sb="301" eb="304">
      <t>ジギョウショ</t>
    </rPh>
    <rPh sb="310" eb="312">
      <t>セツビ</t>
    </rPh>
    <rPh sb="318" eb="320">
      <t>テイゲン</t>
    </rPh>
    <rPh sb="320" eb="322">
      <t>タイサク</t>
    </rPh>
    <rPh sb="323" eb="324">
      <t>オコナ</t>
    </rPh>
    <phoneticPr fontId="5"/>
  </si>
  <si>
    <r>
      <t xml:space="preserve">Is there any risk mitigation control taken above legal requirements and/or local regulations?
</t>
    </r>
    <r>
      <rPr>
        <sz val="8"/>
        <rFont val="Meiryo UI"/>
        <family val="3"/>
        <charset val="128"/>
      </rPr>
      <t>法令・地区基準等でで求められる基準以上の化学物質管理を行っている事例はありますか？</t>
    </r>
  </si>
  <si>
    <r>
      <t xml:space="preserve">Safety Manager
</t>
    </r>
    <r>
      <rPr>
        <sz val="8"/>
        <rFont val="Meiryo UI"/>
        <family val="3"/>
        <charset val="128"/>
      </rPr>
      <t>安全または衛生担当課長、または担当部署</t>
    </r>
    <phoneticPr fontId="3"/>
  </si>
  <si>
    <r>
      <t xml:space="preserve">Review if evidence shows risk mitigation controls that are above legal requirements and/or local regulations
</t>
    </r>
    <r>
      <rPr>
        <sz val="8"/>
        <rFont val="Meiryo UI"/>
        <family val="3"/>
        <charset val="128"/>
      </rPr>
      <t>法令・地区基準で求められている以上のリスク低減対策が取られていることを確認する。</t>
    </r>
  </si>
  <si>
    <r>
      <t xml:space="preserve">The respondent is able to provide evidence that risk mitigation controls above legal requirements and/or local regulations are performed for chemical. 
(e.g. Regarding chemical which requires only PPE, engineering controls have been added for risk mitigation.)
</t>
    </r>
    <r>
      <rPr>
        <sz val="8"/>
        <rFont val="Meiryo UI"/>
        <family val="3"/>
        <charset val="128"/>
      </rPr>
      <t>回答者は、法令・地区基準等で求められている以上のリスク低減対策・管理を行っている事例を提示できる。
（例：法令で保護具のみが求められる化学物質に対し、設備によるリスク低減対策まで行っている、より厳しい管理基準を適用している　等）</t>
    </r>
  </si>
  <si>
    <r>
      <t xml:space="preserve">Management review/draft the plan based on that was reported by the results of risk assessment and feedback from maintenance operator.
</t>
    </r>
    <r>
      <rPr>
        <sz val="8"/>
        <rFont val="Meiryo UI"/>
        <family val="3"/>
        <charset val="128"/>
      </rPr>
      <t>管理者は、保全作業に関してリスク評価の結果や現場からのフィードバックから、改善を行っている</t>
    </r>
    <r>
      <rPr>
        <sz val="8"/>
        <rFont val="BridgestoneType"/>
        <family val="2"/>
      </rPr>
      <t>/</t>
    </r>
    <r>
      <rPr>
        <sz val="8"/>
        <rFont val="Meiryo UI"/>
        <family val="3"/>
        <charset val="128"/>
      </rPr>
      <t>改善計画を立案している。</t>
    </r>
    <rPh sb="126" eb="129">
      <t>カンリシャ</t>
    </rPh>
    <rPh sb="131" eb="135">
      <t>ホゼンサギョウ</t>
    </rPh>
    <rPh sb="136" eb="137">
      <t>カン</t>
    </rPh>
    <rPh sb="142" eb="144">
      <t>ヒョウカ</t>
    </rPh>
    <rPh sb="145" eb="147">
      <t>ケッカ</t>
    </rPh>
    <rPh sb="148" eb="150">
      <t>ゲンバ</t>
    </rPh>
    <rPh sb="163" eb="165">
      <t>カイゼン</t>
    </rPh>
    <rPh sb="166" eb="167">
      <t>オコナ</t>
    </rPh>
    <rPh sb="172" eb="176">
      <t>カイゼンケイカク</t>
    </rPh>
    <rPh sb="177" eb="179">
      <t>リツアン</t>
    </rPh>
    <phoneticPr fontId="3"/>
  </si>
  <si>
    <r>
      <rPr>
        <sz val="8"/>
        <color rgb="FF000000"/>
        <rFont val="BridgestoneType"/>
      </rPr>
      <t xml:space="preserve">Do you promote the improvements on safety working standards and/or working environment based on RA outcome or safety proposals from teammate?
</t>
    </r>
    <r>
      <rPr>
        <sz val="8"/>
        <color rgb="FF000000"/>
        <rFont val="Meiryo UI"/>
      </rPr>
      <t>保全作業の</t>
    </r>
    <r>
      <rPr>
        <sz val="8"/>
        <color rgb="FF000000"/>
        <rFont val="BridgestoneType"/>
      </rPr>
      <t>RA</t>
    </r>
    <r>
      <rPr>
        <sz val="8"/>
        <color rgb="FF000000"/>
        <rFont val="Meiryo UI"/>
      </rPr>
      <t>結果や技能員からのフィードバックを基に課題を抽出し、作業標準や就業環境の改善を行っているか？</t>
    </r>
  </si>
  <si>
    <r>
      <t>RA</t>
    </r>
    <r>
      <rPr>
        <sz val="8"/>
        <rFont val="Meiryo UI"/>
        <family val="3"/>
        <charset val="128"/>
      </rPr>
      <t xml:space="preserve">の結果や技能員からのフィードバックから、恒久的な改善に結びつけるような取り組みを行っていますか？もし行っているならば、その事例を教えてもらえますか？
</t>
    </r>
    <r>
      <rPr>
        <sz val="8"/>
        <rFont val="BridgestoneType"/>
        <family val="2"/>
      </rPr>
      <t>Are you taking steps to that lead to permanent improvements based on RA results and feedback from maintenance technicians? If so, could you please tell me an example?</t>
    </r>
  </si>
  <si>
    <r>
      <t xml:space="preserve">Confirm the records of any cases of improvement.
</t>
    </r>
    <r>
      <rPr>
        <sz val="8"/>
        <rFont val="Meiryo UI"/>
        <family val="3"/>
        <charset val="128"/>
      </rPr>
      <t>改善事例の記録があれば確認する。</t>
    </r>
    <rPh sb="49" eb="53">
      <t>カイゼンジレイ</t>
    </rPh>
    <rPh sb="54" eb="56">
      <t>キロク</t>
    </rPh>
    <rPh sb="60" eb="62">
      <t>カクニン</t>
    </rPh>
    <phoneticPr fontId="5"/>
  </si>
  <si>
    <r>
      <t xml:space="preserve">They explain one example of improvements.
</t>
    </r>
    <r>
      <rPr>
        <sz val="8"/>
        <rFont val="Meiryo UI"/>
        <family val="3"/>
        <charset val="128"/>
      </rPr>
      <t>最近実施した改善事例について挙げられる。</t>
    </r>
    <rPh sb="42" eb="44">
      <t>サイキン</t>
    </rPh>
    <rPh sb="44" eb="46">
      <t>ジッシ</t>
    </rPh>
    <rPh sb="48" eb="52">
      <t>カイゼンジレイ</t>
    </rPh>
    <rPh sb="56" eb="57">
      <t>ア</t>
    </rPh>
    <phoneticPr fontId="5"/>
  </si>
  <si>
    <r>
      <t xml:space="preserve">The site recognizes residual fire risks and conduct fire prevention measures.
</t>
    </r>
    <r>
      <rPr>
        <sz val="8"/>
        <rFont val="Meiryo UI"/>
        <family val="3"/>
        <charset val="128"/>
      </rPr>
      <t>組織は火災に関する残留リスクを認識し、対応を実施している。</t>
    </r>
    <rPh sb="78" eb="80">
      <t>ソシキ</t>
    </rPh>
    <rPh sb="81" eb="83">
      <t>カサイ</t>
    </rPh>
    <rPh sb="84" eb="85">
      <t>カン</t>
    </rPh>
    <rPh sb="87" eb="89">
      <t>ザンリュウ</t>
    </rPh>
    <rPh sb="93" eb="95">
      <t>ニンシキ</t>
    </rPh>
    <rPh sb="97" eb="99">
      <t>タイオウ</t>
    </rPh>
    <rPh sb="100" eb="102">
      <t>ジッシ</t>
    </rPh>
    <phoneticPr fontId="5"/>
  </si>
  <si>
    <r>
      <t xml:space="preserve">Do you consider the ongoing countermeasures to address residual risks?
</t>
    </r>
    <r>
      <rPr>
        <sz val="8"/>
        <rFont val="Meiryo UI"/>
        <family val="3"/>
        <charset val="128"/>
      </rPr>
      <t>残留リスクに対して継続的に対策を検討しているか？</t>
    </r>
    <phoneticPr fontId="5"/>
  </si>
  <si>
    <r>
      <t xml:space="preserve">Do you make a improvement plan for residual risks and manage progress it?
</t>
    </r>
    <r>
      <rPr>
        <sz val="8"/>
        <rFont val="Meiryo UI"/>
        <family val="3"/>
        <charset val="128"/>
      </rPr>
      <t>残留リスクに対する改善計画の作成およびその進捗管理を行っていますか？</t>
    </r>
    <phoneticPr fontId="5"/>
  </si>
  <si>
    <r>
      <t xml:space="preserve">Confirm improvement plan and progress for residual risks
</t>
    </r>
    <r>
      <rPr>
        <sz val="8"/>
        <rFont val="Meiryo UI"/>
        <family val="3"/>
        <charset val="128"/>
      </rPr>
      <t>改善計画とその進捗を確認している資料を確認する</t>
    </r>
    <r>
      <rPr>
        <sz val="8"/>
        <rFont val="BridgestoneType"/>
        <family val="2"/>
      </rPr>
      <t xml:space="preserve"> </t>
    </r>
    <phoneticPr fontId="5"/>
  </si>
  <si>
    <r>
      <t xml:space="preserve">The site manage a improvement plan and progress.
</t>
    </r>
    <r>
      <rPr>
        <sz val="8"/>
        <rFont val="Meiryo UI"/>
        <family val="3"/>
        <charset val="128"/>
      </rPr>
      <t>改善計画と進捗状況を適切に管理している</t>
    </r>
    <phoneticPr fontId="5"/>
  </si>
  <si>
    <r>
      <t xml:space="preserve">The flammable materials storage methods are planned/conducted improvements based on inspection person in charge feedbacks.
</t>
    </r>
    <r>
      <rPr>
        <sz val="8"/>
        <rFont val="Meiryo UI"/>
        <family val="3"/>
        <charset val="128"/>
      </rPr>
      <t>危険物の保管状況は、点検のフィードバックを基にして改善を計画・実施されている。</t>
    </r>
    <rPh sb="123" eb="126">
      <t>キケンブツ</t>
    </rPh>
    <rPh sb="127" eb="131">
      <t>ホカンジョウキョウ</t>
    </rPh>
    <rPh sb="144" eb="145">
      <t>モト</t>
    </rPh>
    <rPh sb="148" eb="150">
      <t>カイゼン</t>
    </rPh>
    <rPh sb="151" eb="153">
      <t>ケイカク</t>
    </rPh>
    <rPh sb="154" eb="156">
      <t>ジッシ</t>
    </rPh>
    <phoneticPr fontId="5"/>
  </si>
  <si>
    <r>
      <t xml:space="preserve">Do you take corrective/improvement actions for flammable material storage areas based on fire prevention inspection or patrol feedbacks?
</t>
    </r>
    <r>
      <rPr>
        <sz val="8"/>
        <rFont val="Meiryo UI"/>
        <family val="3"/>
        <charset val="128"/>
      </rPr>
      <t>点検やパトロールの結果やフィードバックをもとに危険物保管場所における新たな改善を行っているか？</t>
    </r>
    <phoneticPr fontId="5"/>
  </si>
  <si>
    <r>
      <t xml:space="preserve">Can you show if inspections results/feedbacks are periodically reviewed and if necessary, corrective actions have been taken? 
</t>
    </r>
    <r>
      <rPr>
        <sz val="8"/>
        <rFont val="Meiryo UI"/>
        <family val="3"/>
        <charset val="128"/>
      </rPr>
      <t>直近の点検結果に対して新たに改善した事例はありますか？</t>
    </r>
  </si>
  <si>
    <r>
      <t xml:space="preserve">Identification of improvement cases
</t>
    </r>
    <r>
      <rPr>
        <sz val="8"/>
        <rFont val="Meiryo UI"/>
        <family val="3"/>
        <charset val="128"/>
      </rPr>
      <t>改善事例を確認する</t>
    </r>
    <phoneticPr fontId="5"/>
  </si>
  <si>
    <r>
      <t xml:space="preserve">Confirm the records that the maintenance results were reviewed at meeting etc.
</t>
    </r>
    <r>
      <rPr>
        <sz val="8"/>
        <rFont val="Meiryo UI"/>
        <family val="3"/>
        <charset val="128"/>
      </rPr>
      <t>点検結果のレビューを行った会議記録等を確認する</t>
    </r>
    <phoneticPr fontId="5"/>
  </si>
  <si>
    <r>
      <t xml:space="preserve">The results of the most recent inspection result/feedbacks have been appropriately reviewed, and improvements are planned and conducted as necessary.
</t>
    </r>
    <r>
      <rPr>
        <sz val="8"/>
        <rFont val="Meiryo UI"/>
        <family val="3"/>
        <charset val="128"/>
      </rPr>
      <t>直近の点検結果やフィードバックに対して必要に応じて改善を計画・実施している</t>
    </r>
    <phoneticPr fontId="5"/>
  </si>
  <si>
    <r>
      <t xml:space="preserve">Corrective actions are properly taken when any failures on hot work rules are identified.
</t>
    </r>
    <r>
      <rPr>
        <sz val="8"/>
        <rFont val="Meiryo UI"/>
        <family val="3"/>
        <charset val="128"/>
      </rPr>
      <t>火気工事における違反や不具合が検出された場合、適切に対応を行っている。</t>
    </r>
    <rPh sb="90" eb="94">
      <t>カキコウジ</t>
    </rPh>
    <rPh sb="98" eb="100">
      <t>イハン</t>
    </rPh>
    <rPh sb="101" eb="104">
      <t>フグアイ</t>
    </rPh>
    <rPh sb="105" eb="107">
      <t>ケンシュツ</t>
    </rPh>
    <rPh sb="110" eb="112">
      <t>バアイ</t>
    </rPh>
    <rPh sb="113" eb="115">
      <t>テキセツ</t>
    </rPh>
    <rPh sb="116" eb="118">
      <t>タイオウ</t>
    </rPh>
    <rPh sb="119" eb="120">
      <t>オコナ</t>
    </rPh>
    <phoneticPr fontId="5"/>
  </si>
  <si>
    <r>
      <t xml:space="preserve">Do you respond appropriately for identified failures or violations?
</t>
    </r>
    <r>
      <rPr>
        <sz val="8"/>
        <rFont val="Meiryo UI"/>
        <family val="3"/>
        <charset val="128"/>
      </rPr>
      <t>検出された不具合や違反に対して適切に対応しているか？</t>
    </r>
    <phoneticPr fontId="5"/>
  </si>
  <si>
    <r>
      <t xml:space="preserve">Do you instruct the hot work to be stopped immediately when the failures are detected by through patrols?
Also, did the management confirm that the failures had been corrected before issuing instructions to restart hot work?
</t>
    </r>
    <r>
      <rPr>
        <sz val="8"/>
        <rFont val="Meiryo UI"/>
        <family val="3"/>
        <charset val="128"/>
      </rPr>
      <t>火気使用中にパトロール等で不具合が検出された場合は即座に作業を中止していますか？
また管理監督者は不具合が是正されたことを確認してから火気使用の再開を指示していましたか？</t>
    </r>
    <phoneticPr fontId="5"/>
  </si>
  <si>
    <r>
      <t xml:space="preserve">Confirm records of the indicated items, if any.
</t>
    </r>
    <r>
      <rPr>
        <sz val="8"/>
        <rFont val="Meiryo UI"/>
        <family val="3"/>
        <charset val="128"/>
      </rPr>
      <t>指摘項目実績があれば、確認する</t>
    </r>
    <phoneticPr fontId="5"/>
  </si>
  <si>
    <r>
      <t xml:space="preserve">They can answer one or more cases and its responding pointed out at the most recent patrols.
</t>
    </r>
    <r>
      <rPr>
        <sz val="8"/>
        <rFont val="Meiryo UI"/>
        <family val="3"/>
        <charset val="128"/>
      </rPr>
      <t>直近のパトロール時の指摘事例とその対応内容を１つ以上回答できる</t>
    </r>
    <phoneticPr fontId="5"/>
  </si>
  <si>
    <r>
      <t xml:space="preserve">Based on the inspections results, the methods of fire extinguishing equipment, standards, and training methods have been reviewed.
</t>
    </r>
    <r>
      <rPr>
        <sz val="8"/>
        <rFont val="Meiryo UI"/>
        <family val="3"/>
        <charset val="128"/>
      </rPr>
      <t>インスペクションを基に、消火設備の使用方法や標準、教育方法の見直しが行われている。</t>
    </r>
    <phoneticPr fontId="5"/>
  </si>
  <si>
    <r>
      <t xml:space="preserve">Are any corrective actions taken when opportunity for improvements are identified through fire fighting training/drill?
</t>
    </r>
    <r>
      <rPr>
        <sz val="8"/>
        <rFont val="Meiryo UI"/>
        <family val="3"/>
        <charset val="128"/>
      </rPr>
      <t>検出された不具合を洗出し､改善しているか？</t>
    </r>
    <phoneticPr fontId="5"/>
  </si>
  <si>
    <r>
      <t xml:space="preserve">Have you update/improve fire extinguishing equipment and/or fire fighting procedures based on inspections or training/demonstration drill?
</t>
    </r>
    <r>
      <rPr>
        <sz val="8"/>
        <rFont val="Meiryo UI"/>
        <family val="3"/>
        <charset val="128"/>
      </rPr>
      <t>消火設備の点検や消火訓練に関して、実施結果や不具合を基にした設備や標準の改善は行われていますか？</t>
    </r>
    <phoneticPr fontId="5"/>
  </si>
  <si>
    <r>
      <t xml:space="preserve">Confirm the malefaction records or improvement records.
</t>
    </r>
    <r>
      <rPr>
        <sz val="8"/>
        <rFont val="Meiryo UI"/>
        <family val="3"/>
        <charset val="128"/>
      </rPr>
      <t>不具合に関する記録または改善記録を確認する</t>
    </r>
    <phoneticPr fontId="5"/>
  </si>
  <si>
    <r>
      <t xml:space="preserve">Improvement is made to use the fire extinguishing equipment appropriately.
</t>
    </r>
    <r>
      <rPr>
        <sz val="8"/>
        <rFont val="Meiryo UI"/>
        <family val="3"/>
        <charset val="128"/>
      </rPr>
      <t>消火設備を適切に使用できるように改善されている</t>
    </r>
    <phoneticPr fontId="5"/>
  </si>
  <si>
    <r>
      <t xml:space="preserve">Results of Mixing MUST11 inspection are reviewed by site top management. 
</t>
    </r>
    <r>
      <rPr>
        <sz val="8"/>
        <rFont val="Meiryo UI"/>
        <family val="3"/>
        <charset val="128"/>
      </rPr>
      <t>精練</t>
    </r>
    <r>
      <rPr>
        <sz val="8"/>
        <rFont val="BridgestoneType"/>
        <family val="2"/>
      </rPr>
      <t>MUST11</t>
    </r>
    <r>
      <rPr>
        <sz val="8"/>
        <rFont val="Meiryo UI"/>
        <family val="3"/>
        <charset val="128"/>
      </rPr>
      <t>の点検結果は拠点のトップマネジメントによって確認されている。</t>
    </r>
    <rPh sb="79" eb="81">
      <t>カクニン</t>
    </rPh>
    <phoneticPr fontId="5"/>
  </si>
  <si>
    <r>
      <t>When a defect is found during the MUST11 inspection, do you improve the defect at that time?
MUST11</t>
    </r>
    <r>
      <rPr>
        <sz val="8"/>
        <rFont val="Meiryo UI"/>
        <family val="3"/>
        <charset val="128"/>
      </rPr>
      <t>点検で不具合発生時に改善しているか？</t>
    </r>
    <phoneticPr fontId="5"/>
  </si>
  <si>
    <r>
      <t xml:space="preserve">Mixing Supervisor
</t>
    </r>
    <r>
      <rPr>
        <sz val="8"/>
        <rFont val="Meiryo UI"/>
        <family val="3"/>
        <charset val="128"/>
      </rPr>
      <t>製造（精練）職長</t>
    </r>
    <r>
      <rPr>
        <sz val="8"/>
        <rFont val="BridgestoneType"/>
        <family val="2"/>
      </rPr>
      <t>/</t>
    </r>
    <r>
      <rPr>
        <sz val="8"/>
        <rFont val="Meiryo UI"/>
        <family val="3"/>
        <charset val="128"/>
      </rPr>
      <t>主任</t>
    </r>
    <rPh sb="18" eb="20">
      <t>セイゾウ</t>
    </rPh>
    <rPh sb="21" eb="23">
      <t>セイレン</t>
    </rPh>
    <rPh sb="24" eb="26">
      <t>ショクチョウ</t>
    </rPh>
    <rPh sb="27" eb="29">
      <t>シュニン</t>
    </rPh>
    <phoneticPr fontId="5"/>
  </si>
  <si>
    <r>
      <t xml:space="preserve">Have the inspection results of mixing Must 11 been reported to site management?
Are you involved in review on these inspection results?
</t>
    </r>
    <r>
      <rPr>
        <sz val="8"/>
        <rFont val="Meiryo UI"/>
        <family val="3"/>
        <charset val="128"/>
      </rPr>
      <t>精錬工程における</t>
    </r>
    <r>
      <rPr>
        <sz val="8"/>
        <rFont val="BridgestoneType"/>
        <family val="2"/>
      </rPr>
      <t>MUST11</t>
    </r>
    <r>
      <rPr>
        <sz val="8"/>
        <rFont val="Meiryo UI"/>
        <family val="3"/>
        <charset val="128"/>
      </rPr>
      <t>項目の点検結果について、マネジメントへ共有を行いレビューされていますか？</t>
    </r>
    <phoneticPr fontId="5"/>
  </si>
  <si>
    <r>
      <t xml:space="preserve">Confirmation of meeting minutes and management review.
</t>
    </r>
    <r>
      <rPr>
        <sz val="8"/>
        <rFont val="Meiryo UI"/>
        <family val="3"/>
        <charset val="128"/>
      </rPr>
      <t>会議議事録・マネジメントレビューの確認</t>
    </r>
    <phoneticPr fontId="5"/>
  </si>
  <si>
    <r>
      <t xml:space="preserve">They can answer at least one recent improvement case.
</t>
    </r>
    <r>
      <rPr>
        <sz val="8"/>
        <rFont val="Meiryo UI"/>
        <family val="3"/>
        <charset val="128"/>
      </rPr>
      <t>直近の改善事例を１つ以上回答できる</t>
    </r>
    <phoneticPr fontId="5"/>
  </si>
  <si>
    <r>
      <t xml:space="preserve">Evacuation (training) method is reviewed/revised based on failures that have been detected during evacuation drills.
</t>
    </r>
    <r>
      <rPr>
        <sz val="8"/>
        <rFont val="Meiryo UI"/>
        <family val="3"/>
        <charset val="128"/>
      </rPr>
      <t>避難訓練の際に検出された不具合を基に、避難訓練や教育の方法の改善を検討・実施している。</t>
    </r>
    <rPh sb="117" eb="121">
      <t>ヒナンクンレン</t>
    </rPh>
    <rPh sb="122" eb="123">
      <t>サイ</t>
    </rPh>
    <rPh sb="124" eb="126">
      <t>ケンシュツ</t>
    </rPh>
    <rPh sb="129" eb="132">
      <t>フグアイ</t>
    </rPh>
    <rPh sb="133" eb="134">
      <t>モト</t>
    </rPh>
    <rPh sb="136" eb="140">
      <t>ヒナンクンレン</t>
    </rPh>
    <rPh sb="141" eb="143">
      <t>キョウイク</t>
    </rPh>
    <rPh sb="144" eb="146">
      <t>ホウホウ</t>
    </rPh>
    <rPh sb="147" eb="149">
      <t>カイゼン</t>
    </rPh>
    <rPh sb="150" eb="152">
      <t>ケントウ</t>
    </rPh>
    <rPh sb="153" eb="155">
      <t>ジッシ</t>
    </rPh>
    <phoneticPr fontId="5"/>
  </si>
  <si>
    <r>
      <t xml:space="preserve">Are corrective actions on emergency preparedness procedures taken when any opportunity for improvements are identified through training/drill?
</t>
    </r>
    <r>
      <rPr>
        <sz val="8"/>
        <rFont val="Meiryo UI"/>
        <family val="3"/>
        <charset val="128"/>
      </rPr>
      <t>訓練不具合を洗出し､改善しているか？</t>
    </r>
    <phoneticPr fontId="5"/>
  </si>
  <si>
    <r>
      <t xml:space="preserve">Production Supervisor, D. P. Staff
</t>
    </r>
    <r>
      <rPr>
        <sz val="8"/>
        <rFont val="Meiryo UI"/>
        <family val="3"/>
        <charset val="128"/>
      </rPr>
      <t>製造職長</t>
    </r>
    <r>
      <rPr>
        <sz val="8"/>
        <rFont val="BridgestoneType"/>
        <family val="2"/>
      </rPr>
      <t>/</t>
    </r>
    <r>
      <rPr>
        <sz val="8"/>
        <rFont val="Meiryo UI"/>
        <family val="3"/>
        <charset val="128"/>
      </rPr>
      <t>主任、防災担当</t>
    </r>
    <rPh sb="35" eb="39">
      <t>セイゾウショクチョウ</t>
    </rPh>
    <rPh sb="40" eb="42">
      <t>シュニン</t>
    </rPh>
    <rPh sb="43" eb="47">
      <t>ボウサイタントウ</t>
    </rPh>
    <phoneticPr fontId="5"/>
  </si>
  <si>
    <r>
      <t xml:space="preserve">- Were there any problems identified during the past evacuation drills?
- If yes, has such a problem been corrected? (Please tell me how to devise it.)
- </t>
    </r>
    <r>
      <rPr>
        <sz val="8"/>
        <rFont val="Meiryo UI"/>
        <family val="3"/>
        <charset val="128"/>
      </rPr>
      <t xml:space="preserve">過去に発生した避難訓練時の不具合はありましたか？
</t>
    </r>
    <r>
      <rPr>
        <sz val="8"/>
        <rFont val="BridgestoneType"/>
        <family val="2"/>
      </rPr>
      <t xml:space="preserve">- </t>
    </r>
    <r>
      <rPr>
        <sz val="8"/>
        <rFont val="Meiryo UI"/>
        <family val="3"/>
        <charset val="128"/>
      </rPr>
      <t>不具合があれば、その不具合は改善されていますか？</t>
    </r>
    <r>
      <rPr>
        <sz val="8"/>
        <rFont val="BridgestoneType"/>
        <family val="2"/>
      </rPr>
      <t>(</t>
    </r>
    <r>
      <rPr>
        <sz val="8"/>
        <rFont val="Meiryo UI"/>
        <family val="3"/>
        <charset val="128"/>
      </rPr>
      <t>工夫点を教えてください</t>
    </r>
    <r>
      <rPr>
        <sz val="8"/>
        <rFont val="BridgestoneType"/>
        <family val="2"/>
      </rPr>
      <t>)</t>
    </r>
    <phoneticPr fontId="5"/>
  </si>
  <si>
    <r>
      <t xml:space="preserve">Confirm malfunction records or improvement records.
</t>
    </r>
    <r>
      <rPr>
        <sz val="8"/>
        <rFont val="Meiryo UI"/>
        <family val="3"/>
        <charset val="128"/>
      </rPr>
      <t>不具合に関する記録または改善記録を確認する</t>
    </r>
    <phoneticPr fontId="5"/>
  </si>
  <si>
    <r>
      <t xml:space="preserve">Problems/concerns in the training are identified and improved.
</t>
    </r>
    <r>
      <rPr>
        <sz val="8"/>
        <rFont val="Meiryo UI"/>
        <family val="3"/>
        <charset val="128"/>
      </rPr>
      <t>訓練での不具合</t>
    </r>
    <r>
      <rPr>
        <sz val="8"/>
        <rFont val="BridgestoneType"/>
        <family val="2"/>
      </rPr>
      <t>/</t>
    </r>
    <r>
      <rPr>
        <sz val="8"/>
        <rFont val="Meiryo UI"/>
        <family val="3"/>
        <charset val="128"/>
      </rPr>
      <t>懸念を洗出し､改善している</t>
    </r>
    <phoneticPr fontId="5"/>
  </si>
  <si>
    <r>
      <t xml:space="preserve">Electric system(wiring/equipment) inspection points/items are reviewed based on feedbacks from in charge of inspectors.
</t>
    </r>
    <r>
      <rPr>
        <sz val="8"/>
        <rFont val="Meiryo UI"/>
        <family val="3"/>
        <charset val="128"/>
      </rPr>
      <t>電気配線</t>
    </r>
    <r>
      <rPr>
        <sz val="8"/>
        <rFont val="BridgestoneType"/>
        <family val="2"/>
      </rPr>
      <t>/</t>
    </r>
    <r>
      <rPr>
        <sz val="8"/>
        <rFont val="Meiryo UI"/>
        <family val="3"/>
        <charset val="128"/>
      </rPr>
      <t>機器の点検項目や箇所は、担当者からのフィードバックを基に見直されている。</t>
    </r>
    <rPh sb="121" eb="125">
      <t>デンキハイセン</t>
    </rPh>
    <rPh sb="126" eb="128">
      <t>キキ</t>
    </rPh>
    <rPh sb="129" eb="131">
      <t>テンケン</t>
    </rPh>
    <rPh sb="131" eb="133">
      <t>コウモク</t>
    </rPh>
    <rPh sb="134" eb="136">
      <t>カショ</t>
    </rPh>
    <rPh sb="138" eb="141">
      <t>タントウシャ</t>
    </rPh>
    <rPh sb="152" eb="153">
      <t>モト</t>
    </rPh>
    <rPh sb="154" eb="156">
      <t>ミナオ</t>
    </rPh>
    <phoneticPr fontId="5"/>
  </si>
  <si>
    <r>
      <t xml:space="preserve">Do you review the prevent measures on electrical wirings based on periodical inspections/maintenance?
</t>
    </r>
    <r>
      <rPr>
        <sz val="8"/>
        <rFont val="Meiryo UI"/>
        <family val="3"/>
        <charset val="128"/>
      </rPr>
      <t>得られた点検結果を活用してさらなる予防に繋げているか？</t>
    </r>
  </si>
  <si>
    <r>
      <t xml:space="preserve">Have you revised the maintenance standard/plan or updated inspection points based on maintenance result or feedback from maintenance PIC. 
</t>
    </r>
    <r>
      <rPr>
        <sz val="8"/>
        <rFont val="Meiryo UI"/>
        <family val="3"/>
        <charset val="128"/>
      </rPr>
      <t>電気配線の点検結果や点検者からのフィードバックによって、点検の方法や箇所について見直しているか？</t>
    </r>
    <phoneticPr fontId="5"/>
  </si>
  <si>
    <r>
      <t xml:space="preserve">Check that maintenance results are reviewed.
</t>
    </r>
    <r>
      <rPr>
        <sz val="8"/>
        <rFont val="Meiryo UI"/>
        <family val="3"/>
        <charset val="128"/>
      </rPr>
      <t>点検結果に関するレビューが行われているかを確認する</t>
    </r>
    <phoneticPr fontId="5"/>
  </si>
  <si>
    <r>
      <t xml:space="preserve">Based on the maintenance results, the maintenance schedule, points, and methods are reviewed.
</t>
    </r>
    <r>
      <rPr>
        <sz val="8"/>
        <rFont val="Meiryo UI"/>
        <family val="3"/>
        <charset val="128"/>
      </rPr>
      <t>点検結果を基にした次年度の計画策定や点検箇所や方法の改善が検討されていることが示される</t>
    </r>
    <phoneticPr fontId="5"/>
  </si>
  <si>
    <t>Excellent</t>
    <phoneticPr fontId="3"/>
  </si>
  <si>
    <r>
      <t xml:space="preserve">Training curricula are kept up-to-date to industry *best-practices and latest authority guidance's.
</t>
    </r>
    <r>
      <rPr>
        <sz val="8"/>
        <rFont val="Meiryo UI"/>
        <family val="3"/>
        <charset val="128"/>
      </rPr>
      <t>教育カリキュラムは、業界の</t>
    </r>
    <r>
      <rPr>
        <sz val="8"/>
        <rFont val="BridgestoneType"/>
        <family val="2"/>
      </rPr>
      <t>*</t>
    </r>
    <r>
      <rPr>
        <sz val="8"/>
        <rFont val="Meiryo UI"/>
        <family val="3"/>
        <charset val="128"/>
      </rPr>
      <t>好事例や最新の行政のガイドラインが反映されている。</t>
    </r>
    <rPh sb="118" eb="120">
      <t>サイシン</t>
    </rPh>
    <phoneticPr fontId="3"/>
  </si>
  <si>
    <r>
      <t xml:space="preserve">Are trainings (materials/methods) updated with industry best practices?
</t>
    </r>
    <r>
      <rPr>
        <sz val="8"/>
        <rFont val="Meiryo UI"/>
        <family val="3"/>
        <charset val="128"/>
      </rPr>
      <t>業界の好事例をもとに、教育（内容・方法）が更新されているか？</t>
    </r>
    <phoneticPr fontId="3"/>
  </si>
  <si>
    <r>
      <t xml:space="preserve">Have you updated trainings (materials/methods) with industry best practices or feedback?
</t>
    </r>
    <r>
      <rPr>
        <sz val="8"/>
        <rFont val="Meiryo UI"/>
        <family val="3"/>
        <charset val="128"/>
      </rPr>
      <t>あなたは、業界の好事例を基にして教育（内容・方法）を更新していますか？</t>
    </r>
    <rPh sb="94" eb="96">
      <t>ギョウカイ</t>
    </rPh>
    <rPh sb="97" eb="100">
      <t>コウジレイ</t>
    </rPh>
    <rPh sb="101" eb="102">
      <t>モト</t>
    </rPh>
    <rPh sb="105" eb="107">
      <t>キョウイク</t>
    </rPh>
    <rPh sb="108" eb="110">
      <t>ナイヨウ</t>
    </rPh>
    <rPh sb="111" eb="113">
      <t>ホウホウ</t>
    </rPh>
    <rPh sb="115" eb="117">
      <t>コウシン</t>
    </rPh>
    <phoneticPr fontId="3"/>
  </si>
  <si>
    <r>
      <t xml:space="preserve">The respondent can give at least one example of trainings being updated with industry best practices.
</t>
    </r>
    <r>
      <rPr>
        <sz val="8"/>
        <rFont val="Meiryo UI"/>
        <family val="3"/>
        <charset val="128"/>
      </rPr>
      <t>回答者は、業界の好事例により更新した教育事例を少なくとも１つ提示できる。</t>
    </r>
    <phoneticPr fontId="3"/>
  </si>
  <si>
    <r>
      <t xml:space="preserve">The Near-Misses / Hidden Dangers reporting is reviewed by regular benchmarking with other sites and industry best practices.
</t>
    </r>
    <r>
      <rPr>
        <sz val="8"/>
        <rFont val="Meiryo UI"/>
        <family val="3"/>
        <charset val="128"/>
      </rPr>
      <t>ヒヤリ及び潜在的危険源の報告は、他事業所や業界の好事例を基準に（比較し）、レビューされている。</t>
    </r>
    <phoneticPr fontId="3"/>
  </si>
  <si>
    <r>
      <t xml:space="preserve">Are industry best practices being considered to conduct counter measure for incidents (industrial accidents, fire accidents, near misses/hidden dangers reports and recurrence preventions)?
</t>
    </r>
    <r>
      <rPr>
        <sz val="8"/>
        <rFont val="Meiryo UI"/>
        <family val="3"/>
        <charset val="128"/>
      </rPr>
      <t>インシデント（労働災害、出火事故、ヒヤリおよび潜在的危険源、類災報告）の対策のため、業界の好事例が考慮されているか？</t>
    </r>
    <rPh sb="225" eb="227">
      <t>タイサク</t>
    </rPh>
    <phoneticPr fontId="3"/>
  </si>
  <si>
    <r>
      <t xml:space="preserve">How do you gather and use industry best practices to conduct counter measure for incidents (industrial accidents, fire accidents, near misses/hidden dangers reports and recurrence preventions)?
</t>
    </r>
    <r>
      <rPr>
        <sz val="8"/>
        <rFont val="Meiryo UI"/>
        <family val="3"/>
        <charset val="128"/>
      </rPr>
      <t>インシデントへの対策のために、業界の好事例をどのように収集し活用しているか？</t>
    </r>
    <rPh sb="202" eb="204">
      <t>タイサク</t>
    </rPh>
    <phoneticPr fontId="3"/>
  </si>
  <si>
    <r>
      <t xml:space="preserve">Review evidence that the current *incidents' counter measures are conducted against best practices gathered from other plants/industry.
*industrial accidents, fire accidents, near misses, hidden dangers reports and recurrence preventions
</t>
    </r>
    <r>
      <rPr>
        <sz val="8"/>
        <rFont val="Meiryo UI"/>
        <family val="3"/>
        <charset val="128"/>
      </rPr>
      <t>最近発生したインシデントへの対策を、他工場や業界から収集した好事例を参考にして実施した記録を確認する。</t>
    </r>
    <rPh sb="238" eb="242">
      <t>サイキンハッセイ</t>
    </rPh>
    <rPh sb="252" eb="254">
      <t>タイサク</t>
    </rPh>
    <rPh sb="272" eb="274">
      <t>サンコウ</t>
    </rPh>
    <rPh sb="277" eb="279">
      <t>ジッシ</t>
    </rPh>
    <phoneticPr fontId="3"/>
  </si>
  <si>
    <r>
      <t xml:space="preserve">There is evidence that best practices on incidents have been gathered from other plants/industries and have been conducted as these counter measures. Or there is a evidence of information exchange and the comparison with other plants.
</t>
    </r>
    <r>
      <rPr>
        <sz val="8"/>
        <rFont val="Meiryo UI"/>
        <family val="3"/>
        <charset val="128"/>
      </rPr>
      <t>インシデントに関するベストプラクティスが他工場・業界から収集され、これらの対策として実施されていることが確認できる。または、他事業所と情報交換や比較した結果がある。</t>
    </r>
    <rPh sb="287" eb="289">
      <t>カクニン</t>
    </rPh>
    <phoneticPr fontId="3"/>
  </si>
  <si>
    <r>
      <t xml:space="preserve">Changes are designed, planned, executed and evaluated based on pre-defined safety criteria which include hazards, risks and industry *best-practices
</t>
    </r>
    <r>
      <rPr>
        <sz val="8"/>
        <rFont val="Meiryo UI"/>
        <family val="3"/>
        <charset val="128"/>
      </rPr>
      <t>変更は、危険源・リスク・業界の</t>
    </r>
    <r>
      <rPr>
        <sz val="8"/>
        <rFont val="BridgestoneType"/>
        <family val="2"/>
      </rPr>
      <t>*</t>
    </r>
    <r>
      <rPr>
        <sz val="8"/>
        <rFont val="Meiryo UI"/>
        <family val="3"/>
        <charset val="128"/>
      </rPr>
      <t>好事例を含む、事前に決められた安全基準に基づき、設計・計画・実行・評価されている。</t>
    </r>
  </si>
  <si>
    <r>
      <t xml:space="preserve">Are changes designed, planned, executed and evaluated based on pre-defined safety criteria which include hazards, risks and industry best-practices?
</t>
    </r>
    <r>
      <rPr>
        <sz val="8"/>
        <rFont val="Meiryo UI"/>
        <family val="3"/>
        <charset val="128"/>
      </rPr>
      <t>変更（管理）は、危険源・リスク・業界の好事例を含む既定の安全基準に従い、設計・計画・実行・評価（</t>
    </r>
    <r>
      <rPr>
        <sz val="8"/>
        <rFont val="BridgestoneType"/>
        <family val="2"/>
      </rPr>
      <t>PDCA</t>
    </r>
    <r>
      <rPr>
        <sz val="8"/>
        <rFont val="Meiryo UI"/>
        <family val="3"/>
        <charset val="128"/>
      </rPr>
      <t>運用）されているか？</t>
    </r>
    <phoneticPr fontId="3"/>
  </si>
  <si>
    <r>
      <t xml:space="preserve">Is the change management procedure calibrated against industry best practices?
</t>
    </r>
    <r>
      <rPr>
        <sz val="8"/>
        <rFont val="Meiryo UI"/>
        <family val="3"/>
        <charset val="128"/>
      </rPr>
      <t>変更管理手順は、業界の好事例と比較し、改訂されていますか？</t>
    </r>
  </si>
  <si>
    <r>
      <t xml:space="preserve">Review change records to find such criteria 
</t>
    </r>
    <r>
      <rPr>
        <sz val="8"/>
        <rFont val="Meiryo UI"/>
        <family val="3"/>
        <charset val="128"/>
      </rPr>
      <t>基準を確認するため、変更記録を確認する。</t>
    </r>
    <rPh sb="45" eb="47">
      <t>キジュン</t>
    </rPh>
    <rPh sb="48" eb="50">
      <t>カクニン</t>
    </rPh>
    <rPh sb="55" eb="57">
      <t>ヘンコウ</t>
    </rPh>
    <rPh sb="57" eb="59">
      <t>キロク</t>
    </rPh>
    <rPh sb="60" eb="62">
      <t>カクニン</t>
    </rPh>
    <phoneticPr fontId="3"/>
  </si>
  <si>
    <r>
      <t xml:space="preserve">A 50% sample of all MOC change requests from the last 6 months show that changes contain reference to hazards and risks identified on other sites implementing a similar change and best practices used on other sites. 
</t>
    </r>
    <r>
      <rPr>
        <sz val="8"/>
        <rFont val="Meiryo UI"/>
        <family val="3"/>
        <charset val="128"/>
      </rPr>
      <t>過去</t>
    </r>
    <r>
      <rPr>
        <sz val="8"/>
        <rFont val="BridgestoneType"/>
        <family val="2"/>
      </rPr>
      <t>6</t>
    </r>
    <r>
      <rPr>
        <sz val="8"/>
        <rFont val="Meiryo UI"/>
        <family val="3"/>
        <charset val="128"/>
      </rPr>
      <t>か月の変更管理要求の</t>
    </r>
    <r>
      <rPr>
        <sz val="8"/>
        <rFont val="BridgestoneType"/>
        <family val="2"/>
      </rPr>
      <t>50%</t>
    </r>
    <r>
      <rPr>
        <sz val="8"/>
        <rFont val="Meiryo UI"/>
        <family val="3"/>
        <charset val="128"/>
      </rPr>
      <t>のサンプルチェックにおいて、類似の変更時に他事業所で顕在化した危険源・リスク、他事業所の好事例が含まれている。</t>
    </r>
  </si>
  <si>
    <r>
      <t>The LOTO standard is kept up-to-date with industry and internal best-practices as well as the feedback from those working with the standard. 
LOTO</t>
    </r>
    <r>
      <rPr>
        <sz val="8"/>
        <rFont val="Meiryo UI"/>
        <family val="3"/>
        <charset val="128"/>
      </rPr>
      <t>標準は、業界および社内の好事例、</t>
    </r>
    <r>
      <rPr>
        <sz val="8"/>
        <rFont val="BridgestoneType"/>
        <family val="2"/>
      </rPr>
      <t>LOTO</t>
    </r>
    <r>
      <rPr>
        <sz val="8"/>
        <rFont val="Meiryo UI"/>
        <family val="3"/>
        <charset val="128"/>
      </rPr>
      <t>標準使用者からのフィードバックが反映されている。</t>
    </r>
    <phoneticPr fontId="3"/>
  </si>
  <si>
    <r>
      <t xml:space="preserve">Have you gathered best practices on LOTO from other plants/industry, and considered to incorporate them into the site procedure?
</t>
    </r>
    <r>
      <rPr>
        <sz val="8"/>
        <rFont val="Meiryo UI"/>
        <family val="3"/>
        <charset val="128"/>
      </rPr>
      <t>他事業所</t>
    </r>
    <r>
      <rPr>
        <sz val="8"/>
        <rFont val="BridgestoneType"/>
        <family val="2"/>
      </rPr>
      <t>/</t>
    </r>
    <r>
      <rPr>
        <sz val="8"/>
        <rFont val="Meiryo UI"/>
        <family val="3"/>
        <charset val="128"/>
      </rPr>
      <t>業界の</t>
    </r>
    <r>
      <rPr>
        <sz val="8"/>
        <rFont val="BridgestoneType"/>
        <family val="2"/>
      </rPr>
      <t>LOTO</t>
    </r>
    <r>
      <rPr>
        <sz val="8"/>
        <rFont val="Meiryo UI"/>
        <family val="3"/>
        <charset val="128"/>
      </rPr>
      <t>に関する好事例を入手し、自拠点へ落とし込みを検討しているか？</t>
    </r>
  </si>
  <si>
    <r>
      <t>How do you gather and use</t>
    </r>
    <r>
      <rPr>
        <sz val="8"/>
        <rFont val="Meiryo UI"/>
        <family val="3"/>
        <charset val="128"/>
      </rPr>
      <t>　</t>
    </r>
    <r>
      <rPr>
        <sz val="8"/>
        <rFont val="BridgestoneType"/>
        <family val="2"/>
      </rPr>
      <t>other plant's/ industry best practices on LOTO?
LOTO</t>
    </r>
    <r>
      <rPr>
        <sz val="8"/>
        <rFont val="Meiryo UI"/>
        <family val="3"/>
        <charset val="128"/>
      </rPr>
      <t>に関して、他工場または業界の好事例をどのように収集し、活用していますか？</t>
    </r>
  </si>
  <si>
    <r>
      <t xml:space="preserve">Review LOTO procedure against best practices gathered from other plants/industry
</t>
    </r>
    <r>
      <rPr>
        <sz val="8"/>
        <rFont val="Meiryo UI"/>
        <family val="3"/>
        <charset val="128"/>
      </rPr>
      <t>他工場または業界の好事例と</t>
    </r>
    <r>
      <rPr>
        <sz val="8"/>
        <rFont val="BridgestoneType"/>
        <family val="2"/>
      </rPr>
      <t>LOTO</t>
    </r>
    <r>
      <rPr>
        <sz val="8"/>
        <rFont val="Meiryo UI"/>
        <family val="3"/>
        <charset val="128"/>
      </rPr>
      <t>手順を比較する。</t>
    </r>
  </si>
  <si>
    <r>
      <t>The best practices on LOTO have been gathered from other plants, and it has been incorporated into the site procedure. or There is a evidence of information exchange and the comparison with other plants.</t>
    </r>
    <r>
      <rPr>
        <sz val="8"/>
        <rFont val="Meiryo UI"/>
        <family val="3"/>
        <charset val="128"/>
      </rPr>
      <t>　</t>
    </r>
    <r>
      <rPr>
        <sz val="8"/>
        <rFont val="BridgestoneType"/>
        <family val="2"/>
      </rPr>
      <t xml:space="preserve">(E.g. Good practices on how to apply LOTO to contractors)
</t>
    </r>
    <r>
      <rPr>
        <sz val="8"/>
        <rFont val="Meiryo UI"/>
        <family val="3"/>
        <charset val="128"/>
      </rPr>
      <t>他事業所の</t>
    </r>
    <r>
      <rPr>
        <sz val="8"/>
        <rFont val="BridgestoneType"/>
        <family val="2"/>
      </rPr>
      <t>LOTO</t>
    </r>
    <r>
      <rPr>
        <sz val="8"/>
        <rFont val="Meiryo UI"/>
        <family val="3"/>
        <charset val="128"/>
      </rPr>
      <t>に関する好事例を入手し、自拠点へ落とし込みしていることを確認できる。または、他事業所と情報交換や比較した結果がある。</t>
    </r>
    <r>
      <rPr>
        <sz val="8"/>
        <rFont val="BridgestoneType"/>
        <family val="2"/>
      </rPr>
      <t>(</t>
    </r>
    <r>
      <rPr>
        <sz val="8"/>
        <rFont val="Meiryo UI"/>
        <family val="3"/>
        <charset val="128"/>
      </rPr>
      <t>例：協力会社への</t>
    </r>
    <r>
      <rPr>
        <sz val="8"/>
        <rFont val="BridgestoneType"/>
        <family val="2"/>
      </rPr>
      <t>LOTO</t>
    </r>
    <r>
      <rPr>
        <sz val="8"/>
        <rFont val="Meiryo UI"/>
        <family val="3"/>
        <charset val="128"/>
      </rPr>
      <t>の適用方法等）</t>
    </r>
  </si>
  <si>
    <r>
      <t>Is feedback from the LOTO standard (ECP, work standard) users considered when adapting the LOTO standard?
LOTO</t>
    </r>
    <r>
      <rPr>
        <sz val="8"/>
        <rFont val="Meiryo UI"/>
        <family val="3"/>
        <charset val="128"/>
      </rPr>
      <t>標準</t>
    </r>
    <r>
      <rPr>
        <sz val="8"/>
        <rFont val="BridgestoneType"/>
        <family val="2"/>
      </rPr>
      <t xml:space="preserve">(ECP*, </t>
    </r>
    <r>
      <rPr>
        <sz val="8"/>
        <rFont val="Meiryo UI"/>
        <family val="3"/>
        <charset val="128"/>
      </rPr>
      <t>作業標準</t>
    </r>
    <r>
      <rPr>
        <sz val="8"/>
        <rFont val="BridgestoneType"/>
        <family val="2"/>
      </rPr>
      <t>)</t>
    </r>
    <r>
      <rPr>
        <sz val="8"/>
        <rFont val="Meiryo UI"/>
        <family val="3"/>
        <charset val="128"/>
      </rPr>
      <t>の適用時、</t>
    </r>
    <r>
      <rPr>
        <sz val="8"/>
        <rFont val="BridgestoneType"/>
        <family val="2"/>
      </rPr>
      <t>LOTO</t>
    </r>
    <r>
      <rPr>
        <sz val="8"/>
        <rFont val="Meiryo UI"/>
        <family val="3"/>
        <charset val="128"/>
      </rPr>
      <t xml:space="preserve">実行者からのフィードバックは、考慮されているか？
</t>
    </r>
    <r>
      <rPr>
        <sz val="8"/>
        <rFont val="BridgestoneType"/>
        <family val="2"/>
      </rPr>
      <t>*</t>
    </r>
    <r>
      <rPr>
        <sz val="8"/>
        <rFont val="Meiryo UI"/>
        <family val="3"/>
        <charset val="128"/>
      </rPr>
      <t>動力源車断手順書</t>
    </r>
    <rPh sb="159" eb="167">
      <t>ドウリョクゲンシャダンテジュンショ</t>
    </rPh>
    <phoneticPr fontId="5"/>
  </si>
  <si>
    <r>
      <t>Teammate, Maintenance</t>
    </r>
    <r>
      <rPr>
        <sz val="8"/>
        <color rgb="FFFF0000"/>
        <rFont val="BridgestoneType"/>
        <family val="2"/>
      </rPr>
      <t xml:space="preserve"> Staff</t>
    </r>
    <r>
      <rPr>
        <sz val="8"/>
        <rFont val="BridgestoneType"/>
        <family val="2"/>
      </rPr>
      <t xml:space="preserve">
</t>
    </r>
    <r>
      <rPr>
        <sz val="8"/>
        <rFont val="Meiryo UI"/>
        <family val="3"/>
        <charset val="128"/>
      </rPr>
      <t>技能員、</t>
    </r>
    <r>
      <rPr>
        <sz val="8"/>
        <color rgb="FFFF0000"/>
        <rFont val="Meiryo UI"/>
        <family val="3"/>
        <charset val="128"/>
      </rPr>
      <t>保全員</t>
    </r>
    <rPh sb="32" eb="35">
      <t>ホゼンイン</t>
    </rPh>
    <phoneticPr fontId="3"/>
  </si>
  <si>
    <r>
      <t>How do you gather and use best-practices and feedback from teammates on the LOTO standard? 
LOTO</t>
    </r>
    <r>
      <rPr>
        <sz val="8"/>
        <rFont val="Meiryo UI"/>
        <family val="3"/>
        <charset val="128"/>
      </rPr>
      <t>標準に関して、好事例や技能員からのフィードバックをどのように収集し、活用していますか？</t>
    </r>
  </si>
  <si>
    <r>
      <t>Talk with &gt;3 teammates to see if they recognize tangible improvements based on shop floor feedback on LOTO procedure
3</t>
    </r>
    <r>
      <rPr>
        <sz val="8"/>
        <rFont val="Meiryo UI"/>
        <family val="3"/>
        <charset val="128"/>
      </rPr>
      <t>人以上の技能員にヒアリングし、</t>
    </r>
    <r>
      <rPr>
        <sz val="8"/>
        <rFont val="BridgestoneType"/>
        <family val="2"/>
      </rPr>
      <t>LOTO</t>
    </r>
    <r>
      <rPr>
        <sz val="8"/>
        <rFont val="Meiryo UI"/>
        <family val="3"/>
        <charset val="128"/>
      </rPr>
      <t>手順に関する職場のフィードバックに基づき、具体的な改善が実施されているか、確認する。</t>
    </r>
  </si>
  <si>
    <r>
      <t xml:space="preserve">Cross-check if the feedback provided by teammates has been used to improve the standard 
</t>
    </r>
    <r>
      <rPr>
        <sz val="8"/>
        <rFont val="Meiryo UI"/>
        <family val="3"/>
        <charset val="128"/>
      </rPr>
      <t>技能員からのフィードバックが標準の改善に活用されているかクロスチェックする。</t>
    </r>
  </si>
  <si>
    <r>
      <t xml:space="preserve">The respondent explains that feedback is used to make tangible changes to the way LOTO is performed and can give at least 1 recent example. (Examples of FB: Not able to perform LOTO with ECP accordingly, Lack of contents in work standard, Require LOTO to pneumatic valves in addition to electrical LOTO, etc.)
</t>
    </r>
    <r>
      <rPr>
        <sz val="8"/>
        <rFont val="Meiryo UI"/>
        <family val="3"/>
        <charset val="128"/>
      </rPr>
      <t>回答者は、フィードバックが</t>
    </r>
    <r>
      <rPr>
        <sz val="8"/>
        <rFont val="BridgestoneType"/>
        <family val="2"/>
      </rPr>
      <t>LOTO</t>
    </r>
    <r>
      <rPr>
        <sz val="8"/>
        <rFont val="Meiryo UI"/>
        <family val="3"/>
        <charset val="128"/>
      </rPr>
      <t>の実行方法の具体的な変更に活用され、少なくとも</t>
    </r>
    <r>
      <rPr>
        <sz val="8"/>
        <rFont val="BridgestoneType"/>
        <family val="2"/>
      </rPr>
      <t>1</t>
    </r>
    <r>
      <rPr>
        <sz val="8"/>
        <rFont val="Meiryo UI"/>
        <family val="3"/>
        <charset val="128"/>
      </rPr>
      <t>つの最近の事例を提示することができる。</t>
    </r>
    <r>
      <rPr>
        <sz val="8"/>
        <rFont val="BridgestoneType"/>
        <family val="2"/>
      </rPr>
      <t xml:space="preserve"> (</t>
    </r>
    <r>
      <rPr>
        <sz val="8"/>
        <rFont val="Meiryo UI"/>
        <family val="3"/>
        <charset val="128"/>
      </rPr>
      <t>フィードバック例：</t>
    </r>
    <r>
      <rPr>
        <sz val="8"/>
        <rFont val="BridgestoneType"/>
        <family val="2"/>
      </rPr>
      <t>ECP</t>
    </r>
    <r>
      <rPr>
        <sz val="8"/>
        <rFont val="Meiryo UI"/>
        <family val="3"/>
        <charset val="128"/>
      </rPr>
      <t>通り</t>
    </r>
    <r>
      <rPr>
        <sz val="8"/>
        <rFont val="BridgestoneType"/>
        <family val="2"/>
      </rPr>
      <t>LOTO</t>
    </r>
    <r>
      <rPr>
        <sz val="8"/>
        <rFont val="Meiryo UI"/>
        <family val="3"/>
        <charset val="128"/>
      </rPr>
      <t>できない、作業標準に不足がある、電気施錠に加えバルブ施錠も必要　等）</t>
    </r>
  </si>
  <si>
    <r>
      <t xml:space="preserve">The effectiveness of safety rules is improved by incorporating other plant's/industry best-practice and feedback from teammates on a periodic basis.
</t>
    </r>
    <r>
      <rPr>
        <sz val="8"/>
        <rFont val="Meiryo UI"/>
        <family val="3"/>
        <charset val="128"/>
      </rPr>
      <t>安全ルールの有効性は、他事業所</t>
    </r>
    <r>
      <rPr>
        <sz val="8"/>
        <rFont val="BridgestoneType"/>
        <family val="2"/>
      </rPr>
      <t>/</t>
    </r>
    <r>
      <rPr>
        <sz val="8"/>
        <rFont val="Meiryo UI"/>
        <family val="3"/>
        <charset val="128"/>
      </rPr>
      <t>業界の好事例、作業者からのフィードバックを定期的に織り込むことにより、改善されている。</t>
    </r>
    <phoneticPr fontId="3"/>
  </si>
  <si>
    <r>
      <t xml:space="preserve">Have you gathered best practices on safety rules(e.g. work standards) from other plants/industry, and considered to incorporate them into the site procedure?
</t>
    </r>
    <r>
      <rPr>
        <sz val="8"/>
        <rFont val="Meiryo UI"/>
        <family val="3"/>
        <charset val="128"/>
      </rPr>
      <t>他事業所</t>
    </r>
    <r>
      <rPr>
        <sz val="8"/>
        <rFont val="BridgestoneType"/>
        <family val="2"/>
      </rPr>
      <t>/</t>
    </r>
    <r>
      <rPr>
        <sz val="8"/>
        <rFont val="Meiryo UI"/>
        <family val="3"/>
        <charset val="128"/>
      </rPr>
      <t>業界の安全ルール</t>
    </r>
    <r>
      <rPr>
        <sz val="8"/>
        <rFont val="BridgestoneType"/>
        <family val="2"/>
      </rPr>
      <t>(</t>
    </r>
    <r>
      <rPr>
        <sz val="8"/>
        <rFont val="Meiryo UI"/>
        <family val="3"/>
        <charset val="128"/>
      </rPr>
      <t>作業標準等）に関する好事例を入手し、自拠点へ落とし込みを検討しているか？</t>
    </r>
  </si>
  <si>
    <r>
      <t>What is the recent</t>
    </r>
    <r>
      <rPr>
        <sz val="8"/>
        <rFont val="Meiryo UI"/>
        <family val="3"/>
        <charset val="128"/>
      </rPr>
      <t>　</t>
    </r>
    <r>
      <rPr>
        <sz val="8"/>
        <rFont val="BridgestoneType"/>
        <family val="2"/>
      </rPr>
      <t xml:space="preserve">other plant's/industry best-practice incorporated into the safety rules? 
</t>
    </r>
    <r>
      <rPr>
        <sz val="8"/>
        <rFont val="Meiryo UI"/>
        <family val="3"/>
        <charset val="128"/>
      </rPr>
      <t>安全ルールに関して、最近取り入れた他工場または業界の好事例は、何ですか？</t>
    </r>
  </si>
  <si>
    <r>
      <t xml:space="preserve">Review safety rules against other plant's/industry best practices
</t>
    </r>
    <r>
      <rPr>
        <sz val="8"/>
        <rFont val="Meiryo UI"/>
        <family val="3"/>
        <charset val="128"/>
      </rPr>
      <t>他工場または業界の好事例と安全ルールを比較する。</t>
    </r>
  </si>
  <si>
    <r>
      <t xml:space="preserve">The best practices on Safety rules have been gathered from other plants/industry, and it has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業界の安全ルール（作業標準等）に関する好事例を入手し、自拠点へ落とし込みしていることを確認できる。または、他事業所と情報交換や比較した結果がある。</t>
    </r>
  </si>
  <si>
    <r>
      <t xml:space="preserve">Is feedback from the teammates considered when adapting the safety rules?
</t>
    </r>
    <r>
      <rPr>
        <sz val="8"/>
        <rFont val="Meiryo UI"/>
        <family val="3"/>
        <charset val="128"/>
      </rPr>
      <t>安全ルールの適用時、作業者からのフィードバックは、考慮されているか？</t>
    </r>
  </si>
  <si>
    <r>
      <t xml:space="preserve">Operators 
</t>
    </r>
    <r>
      <rPr>
        <sz val="8"/>
        <rFont val="Meiryo UI"/>
        <family val="3"/>
        <charset val="128"/>
      </rPr>
      <t>技能員</t>
    </r>
    <rPh sb="11" eb="14">
      <t>ギノウイン</t>
    </rPh>
    <phoneticPr fontId="3"/>
  </si>
  <si>
    <r>
      <t xml:space="preserve">How do you gather and use best-practices and feedback from teammates into the safety rules? 
</t>
    </r>
    <r>
      <rPr>
        <sz val="8"/>
        <rFont val="Meiryo UI"/>
        <family val="3"/>
        <charset val="128"/>
      </rPr>
      <t>安全ルールに関して、好事例や技能員からのフィードバックをどのように収集し、活用していますか？</t>
    </r>
  </si>
  <si>
    <r>
      <t>Talk with &gt;3 teammates to see if they recognize tangible improvements based on shop floor feedback on safety rules
3</t>
    </r>
    <r>
      <rPr>
        <sz val="8"/>
        <rFont val="Meiryo UI"/>
        <family val="3"/>
        <charset val="128"/>
      </rPr>
      <t>人以上の技能員にヒアリングし、安全ルールに関する職場のフィードバックに基づき、具体的な改善が実施されているか、確認する。</t>
    </r>
  </si>
  <si>
    <r>
      <t xml:space="preserve">The respondent explains that feedback is used to make tangible changes in the Safety Rules and can give at least 1 recent example. 
</t>
    </r>
    <r>
      <rPr>
        <sz val="8"/>
        <rFont val="Meiryo UI"/>
        <family val="3"/>
        <charset val="128"/>
      </rPr>
      <t>（</t>
    </r>
    <r>
      <rPr>
        <sz val="8"/>
        <rFont val="BridgestoneType"/>
        <family val="2"/>
      </rPr>
      <t xml:space="preserve">Examples of FB: Responded to proposed safety rules. Teammates can not work based on the safety rules, or require changes due to difficulties to work based on the rules, etc.)  
</t>
    </r>
    <r>
      <rPr>
        <sz val="8"/>
        <rFont val="Meiryo UI"/>
        <family val="3"/>
        <charset val="128"/>
      </rPr>
      <t>回答者は、フィードバックが安全ルールの実行方法の具体的な変更に活用され、少なくとも</t>
    </r>
    <r>
      <rPr>
        <sz val="8"/>
        <rFont val="BridgestoneType"/>
        <family val="2"/>
      </rPr>
      <t>1</t>
    </r>
    <r>
      <rPr>
        <sz val="8"/>
        <rFont val="Meiryo UI"/>
        <family val="3"/>
        <charset val="128"/>
      </rPr>
      <t>つの最近の事例を提示することができる。（フィードバック例：適用される安全ルール通り作業が可能、作業が不可能なのでルールの変更が必要　等）</t>
    </r>
    <phoneticPr fontId="5"/>
  </si>
  <si>
    <r>
      <t xml:space="preserve">The Work at height standard is periodically reviewed and updated by the incorporation of internal and industry best-practices and the feedback from teammates performing Work at height.
</t>
    </r>
    <r>
      <rPr>
        <sz val="8"/>
        <rFont val="Meiryo UI"/>
        <family val="3"/>
        <charset val="128"/>
      </rPr>
      <t>高所作業の標準は、社内・業界の好事例、および高所作業を実施する作業者からのフィードバックを織込むことにより、定期的に改善されている。</t>
    </r>
  </si>
  <si>
    <r>
      <t xml:space="preserve">Have you gathered best practices on safety rules(e.g. work standards) from other plants/industry, and considered to incorporate them into the site procedure?
</t>
    </r>
    <r>
      <rPr>
        <sz val="8"/>
        <rFont val="Meiryo UI"/>
        <family val="3"/>
        <charset val="128"/>
      </rPr>
      <t>他事業所</t>
    </r>
    <r>
      <rPr>
        <sz val="8"/>
        <rFont val="BridgestoneType"/>
        <family val="2"/>
      </rPr>
      <t>/</t>
    </r>
    <r>
      <rPr>
        <sz val="8"/>
        <rFont val="Meiryo UI"/>
        <family val="3"/>
        <charset val="128"/>
      </rPr>
      <t>業界の高所作業に関する好事例を入手し、自拠点へ落とし込みを検討しているか？</t>
    </r>
  </si>
  <si>
    <r>
      <t xml:space="preserve">What is the recent industry/other plants best-practice incorporated into the Work at height procedure? 
</t>
    </r>
    <r>
      <rPr>
        <sz val="8"/>
        <rFont val="Meiryo UI"/>
        <family val="3"/>
        <charset val="128"/>
      </rPr>
      <t>高所作業の手順に関して、最近取り入れた他事業所または業界の好事例は、何ですか？</t>
    </r>
  </si>
  <si>
    <r>
      <t xml:space="preserve">Review Work at height against industry best practices
</t>
    </r>
    <r>
      <rPr>
        <sz val="8"/>
        <rFont val="Meiryo UI"/>
        <family val="3"/>
        <charset val="128"/>
      </rPr>
      <t>業界の好事例と高所作業（標準）を比較する。</t>
    </r>
  </si>
  <si>
    <r>
      <t xml:space="preserve">The best practices on Work at height have been gathered from other plants/industry, and it has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業界の高所作業に関する好事例を入手し、自拠点へ落とし込みしていることを確認できる。または、他事業所と情報交換や比較した結果がある。</t>
    </r>
  </si>
  <si>
    <r>
      <t xml:space="preserve">Is feedback from the Work at height standard users considered when adapting the Work at height standard?
</t>
    </r>
    <r>
      <rPr>
        <sz val="8"/>
        <rFont val="Meiryo UI"/>
        <family val="3"/>
        <charset val="128"/>
      </rPr>
      <t>高所作業標準の適用時、高所作業を実施する作業者からのフィードバックは、考慮されているか？</t>
    </r>
  </si>
  <si>
    <r>
      <t xml:space="preserve">Have you or any of your colleagues made any changes to the Work at height standard by providing your feedback? 
</t>
    </r>
    <r>
      <rPr>
        <sz val="8"/>
        <rFont val="Meiryo UI"/>
        <family val="3"/>
        <charset val="128"/>
      </rPr>
      <t>あなた、もしくは同僚の提案により、高所作業標準は変更されましたか？</t>
    </r>
  </si>
  <si>
    <r>
      <t>Talk with &gt;3 operators teammates to see if they recognize tangible improvements based on shop floor feedback on Work at height
3</t>
    </r>
    <r>
      <rPr>
        <sz val="8"/>
        <rFont val="Meiryo UI"/>
        <family val="3"/>
        <charset val="128"/>
      </rPr>
      <t>人以上の技能員にヒアリングし、高所作業に関する職場のフィードバックに基づき、具体的な改善が実施されているか、確認する。</t>
    </r>
  </si>
  <si>
    <r>
      <t xml:space="preserve">The respondent explains that feedback is used to make tangible changes to the way Work at height is performed and can give at least 1 recent example. 
</t>
    </r>
    <r>
      <rPr>
        <sz val="8"/>
        <rFont val="Meiryo UI"/>
        <family val="3"/>
        <charset val="128"/>
      </rPr>
      <t>（</t>
    </r>
    <r>
      <rPr>
        <sz val="8"/>
        <rFont val="BridgestoneType"/>
        <family val="2"/>
      </rPr>
      <t xml:space="preserve">Examples of FB: Response to proposed safety rules on Work at height. Teammates can not work based on the safety rules, or require changes due to difficulties to work based on the rules, etc.)  
</t>
    </r>
    <r>
      <rPr>
        <sz val="8"/>
        <rFont val="Meiryo UI"/>
        <family val="3"/>
        <charset val="128"/>
      </rPr>
      <t>回答者は、フィードバックが高所作業の実行方法の具体的な変更に活用され、少なくとも</t>
    </r>
    <r>
      <rPr>
        <sz val="8"/>
        <rFont val="BridgestoneType"/>
        <family val="2"/>
      </rPr>
      <t>1</t>
    </r>
    <r>
      <rPr>
        <sz val="8"/>
        <rFont val="Meiryo UI"/>
        <family val="3"/>
        <charset val="128"/>
      </rPr>
      <t>つの最近の事例を提示することができる。（フィードバック例：適用される安全ルール通り作業が可能、作業が不可能なのでルールの変更が必要　等）</t>
    </r>
  </si>
  <si>
    <r>
      <t xml:space="preserve">The safety controls applied to the use of mobile equipment are subject to periodic review through which the feedback of teammates, internal and industry best-practices are incorporated.
</t>
    </r>
    <r>
      <rPr>
        <sz val="8"/>
        <rFont val="Meiryo UI"/>
        <family val="3"/>
        <charset val="128"/>
      </rPr>
      <t>動力車使用の安全管理は、作業者のフィードバック、および社内・業界の好事例を織込むことにより、定期的にレビューされる。</t>
    </r>
  </si>
  <si>
    <r>
      <t xml:space="preserve">Mobile Equipment
</t>
    </r>
    <r>
      <rPr>
        <sz val="8"/>
        <rFont val="Meiryo UI"/>
        <family val="3"/>
        <charset val="128"/>
      </rPr>
      <t>動力車</t>
    </r>
    <rPh sb="17" eb="20">
      <t>ドウリョクシャ</t>
    </rPh>
    <phoneticPr fontId="3"/>
  </si>
  <si>
    <r>
      <t xml:space="preserve">Have you gathered best practices on mobile equipment from other plants/industry, and considered to incorporate them into the site procedure?
</t>
    </r>
    <r>
      <rPr>
        <sz val="8"/>
        <rFont val="Meiryo UI"/>
        <family val="3"/>
        <charset val="128"/>
      </rPr>
      <t>他事業所</t>
    </r>
    <r>
      <rPr>
        <sz val="8"/>
        <rFont val="BridgestoneType"/>
        <family val="2"/>
      </rPr>
      <t>/</t>
    </r>
    <r>
      <rPr>
        <sz val="8"/>
        <rFont val="Meiryo UI"/>
        <family val="3"/>
        <charset val="128"/>
      </rPr>
      <t>業界の動力車に関する好事例を入手し、自拠点へ落とし込みを検討しているか？</t>
    </r>
  </si>
  <si>
    <r>
      <t xml:space="preserve">What is the recent industry/other plants  best-practice incorporated into the mobile equipment procedure? 
</t>
    </r>
    <r>
      <rPr>
        <sz val="8"/>
        <rFont val="Meiryo UI"/>
        <family val="3"/>
        <charset val="128"/>
      </rPr>
      <t>動力車の手順に関して、最近取り入れた他事業所または業界の好事例は、何ですか？</t>
    </r>
  </si>
  <si>
    <r>
      <t xml:space="preserve">Review mobile equipment procedure against industry best practices
</t>
    </r>
    <r>
      <rPr>
        <sz val="8"/>
        <rFont val="Meiryo UI"/>
        <family val="3"/>
        <charset val="128"/>
      </rPr>
      <t>業界の好事例と動力車手順を比較する。</t>
    </r>
  </si>
  <si>
    <r>
      <t xml:space="preserve">The best practices on mobile equipment have been gathered from other plants/industry, and it has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業界の動力車に関する好事例を入手し、自拠点へ落とし込みしていることを確認できる。または、他事業所と情報交換や比較した結果がある。</t>
    </r>
  </si>
  <si>
    <r>
      <t xml:space="preserve">Is feedback from the mobile equipment users considered when adapting the mobile equipment standard?
</t>
    </r>
    <r>
      <rPr>
        <sz val="8"/>
        <rFont val="Meiryo UI"/>
        <family val="3"/>
        <charset val="128"/>
      </rPr>
      <t>動力車標準の適用時、動力車を使用する作業者からのフィードバックは、考慮されているか？</t>
    </r>
    <rPh sb="100" eb="102">
      <t>ドウリョク</t>
    </rPh>
    <rPh sb="102" eb="103">
      <t>シャ</t>
    </rPh>
    <rPh sb="110" eb="112">
      <t>ドウリョク</t>
    </rPh>
    <rPh sb="112" eb="113">
      <t>シャ</t>
    </rPh>
    <rPh sb="114" eb="116">
      <t>シヨウ</t>
    </rPh>
    <phoneticPr fontId="3"/>
  </si>
  <si>
    <r>
      <t xml:space="preserve">Have you or any of your colleagues made any changes to the mobile equipment standard by providing your feedback? 
</t>
    </r>
    <r>
      <rPr>
        <sz val="8"/>
        <rFont val="Meiryo UI"/>
        <family val="3"/>
        <charset val="128"/>
      </rPr>
      <t>あなた、もしくは同僚の提案により、動力車標準は変更されましたか？</t>
    </r>
    <rPh sb="125" eb="127">
      <t>テイアン</t>
    </rPh>
    <rPh sb="131" eb="133">
      <t>ドウリョク</t>
    </rPh>
    <rPh sb="133" eb="134">
      <t>シャ</t>
    </rPh>
    <phoneticPr fontId="3"/>
  </si>
  <si>
    <r>
      <t>Talk with &gt;3 teammates to see if they recognize tangible improvements based on shop floor feedback on mobile equipment procedure
3</t>
    </r>
    <r>
      <rPr>
        <sz val="8"/>
        <rFont val="Meiryo UI"/>
        <family val="3"/>
        <charset val="128"/>
      </rPr>
      <t>人以上の技能員にヒアリングし、動力車手順に関する職場のフィードバックに基づき、具体的な改善が実施されているか、確認する。</t>
    </r>
  </si>
  <si>
    <r>
      <t xml:space="preserve">The respondent explains that feedback is used to make tangible changes to the way mobile equipment is used and can give at least 1 recent example. 
</t>
    </r>
    <r>
      <rPr>
        <sz val="8"/>
        <rFont val="Meiryo UI"/>
        <family val="3"/>
        <charset val="128"/>
      </rPr>
      <t>（</t>
    </r>
    <r>
      <rPr>
        <sz val="8"/>
        <rFont val="BridgestoneType"/>
        <family val="2"/>
      </rPr>
      <t xml:space="preserve">Examples of FB: Response to proposed safety rules on mobile equipment. Teammates can work based on the safety rules, or require changes due to difficulties to work based on the rules, etc.)  
</t>
    </r>
    <r>
      <rPr>
        <sz val="8"/>
        <rFont val="Meiryo UI"/>
        <family val="3"/>
        <charset val="128"/>
      </rPr>
      <t>回答者は、フィードバックが動力車の使用方法の具体的な変更に活用され、少なくとも</t>
    </r>
    <r>
      <rPr>
        <sz val="8"/>
        <rFont val="BridgestoneType"/>
        <family val="2"/>
      </rPr>
      <t>1</t>
    </r>
    <r>
      <rPr>
        <sz val="8"/>
        <rFont val="Meiryo UI"/>
        <family val="3"/>
        <charset val="128"/>
      </rPr>
      <t>つの最近の事例を提示することができる。</t>
    </r>
    <r>
      <rPr>
        <sz val="8"/>
        <rFont val="BridgestoneType"/>
        <family val="2"/>
      </rPr>
      <t xml:space="preserve"> </t>
    </r>
    <r>
      <rPr>
        <sz val="8"/>
        <rFont val="Meiryo UI"/>
        <family val="3"/>
        <charset val="128"/>
      </rPr>
      <t>（フィードバック例：適用される安全ルール通り作業が可能、作業が不可能なのでルールの変更が必要　等）</t>
    </r>
  </si>
  <si>
    <r>
      <t xml:space="preserve">The site is benchmarking its 3S results and systems with other sites, and looking for more solutions to improve 3S even further. 
</t>
    </r>
    <r>
      <rPr>
        <sz val="8"/>
        <rFont val="Meiryo UI"/>
        <family val="3"/>
        <charset val="128"/>
      </rPr>
      <t>事業所は、</t>
    </r>
    <r>
      <rPr>
        <sz val="8"/>
        <rFont val="BridgestoneType"/>
        <family val="2"/>
      </rPr>
      <t>3S</t>
    </r>
    <r>
      <rPr>
        <sz val="8"/>
        <rFont val="Meiryo UI"/>
        <family val="3"/>
        <charset val="128"/>
      </rPr>
      <t>結果・仕組みに関し、他事業所をベンチマークとし、さらなる</t>
    </r>
    <r>
      <rPr>
        <sz val="8"/>
        <rFont val="BridgestoneType"/>
        <family val="2"/>
      </rPr>
      <t>3S</t>
    </r>
    <r>
      <rPr>
        <sz val="8"/>
        <rFont val="Meiryo UI"/>
        <family val="3"/>
        <charset val="128"/>
      </rPr>
      <t>改善に向けた施策を調査している（探している）。</t>
    </r>
  </si>
  <si>
    <r>
      <t xml:space="preserve">Have you gathered best practices on 3S from other plants/industry, and considered to incorporate them into the site procedure?
</t>
    </r>
    <r>
      <rPr>
        <sz val="8"/>
        <rFont val="Meiryo UI"/>
        <family val="3"/>
        <charset val="128"/>
      </rPr>
      <t>他事業所</t>
    </r>
    <r>
      <rPr>
        <sz val="8"/>
        <rFont val="BridgestoneType"/>
        <family val="2"/>
      </rPr>
      <t>/</t>
    </r>
    <r>
      <rPr>
        <sz val="8"/>
        <rFont val="Meiryo UI"/>
        <family val="3"/>
        <charset val="128"/>
      </rPr>
      <t>業界の</t>
    </r>
    <r>
      <rPr>
        <sz val="8"/>
        <rFont val="BridgestoneType"/>
        <family val="2"/>
      </rPr>
      <t>3S</t>
    </r>
    <r>
      <rPr>
        <sz val="8"/>
        <rFont val="Meiryo UI"/>
        <family val="3"/>
        <charset val="128"/>
      </rPr>
      <t>に関する好事例を入手し、自拠点へ落とし込みを検討しているか？</t>
    </r>
  </si>
  <si>
    <r>
      <t xml:space="preserve">How well does the facility's 3S program perform compared to other locations? 
Does this review takes place periodically?
</t>
    </r>
    <r>
      <rPr>
        <sz val="8"/>
        <rFont val="Meiryo UI"/>
        <family val="3"/>
        <charset val="128"/>
      </rPr>
      <t>事業所の</t>
    </r>
    <r>
      <rPr>
        <sz val="8"/>
        <rFont val="BridgestoneType"/>
        <family val="2"/>
      </rPr>
      <t>3S</t>
    </r>
    <r>
      <rPr>
        <sz val="8"/>
        <rFont val="Meiryo UI"/>
        <family val="3"/>
        <charset val="128"/>
      </rPr>
      <t>活動は、他事業と比較して、どの程度、うまく機能していますか？
このようなレビューは、定期的に実施されていますか？</t>
    </r>
  </si>
  <si>
    <r>
      <t xml:space="preserve">Request to attend such a review to assess the methods used 
</t>
    </r>
    <r>
      <rPr>
        <sz val="8"/>
        <rFont val="Meiryo UI"/>
        <family val="3"/>
        <charset val="128"/>
      </rPr>
      <t>レビューへの参加を依頼し、採用されている方法を確認する。</t>
    </r>
    <rPh sb="66" eb="68">
      <t>サンカ</t>
    </rPh>
    <rPh sb="69" eb="71">
      <t>イライ</t>
    </rPh>
    <rPh sb="73" eb="75">
      <t>サイヨウ</t>
    </rPh>
    <rPh sb="80" eb="82">
      <t>ホウホウ</t>
    </rPh>
    <rPh sb="83" eb="85">
      <t>カクニン</t>
    </rPh>
    <phoneticPr fontId="3"/>
  </si>
  <si>
    <r>
      <t xml:space="preserve">Review the benchmarking results 
</t>
    </r>
    <r>
      <rPr>
        <sz val="8"/>
        <rFont val="Meiryo UI"/>
        <family val="3"/>
        <charset val="128"/>
      </rPr>
      <t>比較した結果を確認する。</t>
    </r>
    <rPh sb="33" eb="35">
      <t>ヒカク</t>
    </rPh>
    <rPh sb="37" eb="39">
      <t>ケッカ</t>
    </rPh>
    <rPh sb="40" eb="42">
      <t>カクニン</t>
    </rPh>
    <phoneticPr fontId="3"/>
  </si>
  <si>
    <r>
      <t xml:space="preserve">The best practices on 3S have been gathered from other plants/industry, and it has been incorporated into the site procedure. or There is a evidence of information exchange and the comparison with other plants.(E.g. Cross 3S check)
</t>
    </r>
    <r>
      <rPr>
        <sz val="8"/>
        <rFont val="Meiryo UI"/>
        <family val="3"/>
        <charset val="128"/>
      </rPr>
      <t>他事業所</t>
    </r>
    <r>
      <rPr>
        <sz val="8"/>
        <rFont val="BridgestoneType"/>
        <family val="2"/>
      </rPr>
      <t>/</t>
    </r>
    <r>
      <rPr>
        <sz val="8"/>
        <rFont val="Meiryo UI"/>
        <family val="3"/>
        <charset val="128"/>
      </rPr>
      <t>業界の</t>
    </r>
    <r>
      <rPr>
        <sz val="8"/>
        <rFont val="BridgestoneType"/>
        <family val="2"/>
      </rPr>
      <t>3S</t>
    </r>
    <r>
      <rPr>
        <sz val="8"/>
        <rFont val="Meiryo UI"/>
        <family val="3"/>
        <charset val="128"/>
      </rPr>
      <t>に関する好事例を入手し、自拠点へ落とし込みしていることを確認できる。または、他事業所と情報交換や比較した結果がある。　（例：クロスチェック）</t>
    </r>
  </si>
  <si>
    <r>
      <t xml:space="preserve">The best practices on crane and hoist have been gathered from other plants/industry, and it has been incorporated into the site procedure.
</t>
    </r>
    <r>
      <rPr>
        <sz val="8"/>
        <rFont val="Meiryo UI"/>
        <family val="3"/>
        <charset val="128"/>
      </rPr>
      <t>他事業所</t>
    </r>
    <r>
      <rPr>
        <sz val="8"/>
        <rFont val="BridgestoneType"/>
        <family val="2"/>
      </rPr>
      <t>/</t>
    </r>
    <r>
      <rPr>
        <sz val="8"/>
        <rFont val="Meiryo UI"/>
        <family val="3"/>
        <charset val="128"/>
      </rPr>
      <t>業界のクレーン・ホイスト運用に関する好事例を入手し、自拠点へ落とし込みしている。</t>
    </r>
    <phoneticPr fontId="3"/>
  </si>
  <si>
    <r>
      <t>Have you gathered best practices on</t>
    </r>
    <r>
      <rPr>
        <sz val="8"/>
        <rFont val="Meiryo UI"/>
        <family val="3"/>
        <charset val="128"/>
      </rPr>
      <t>　</t>
    </r>
    <r>
      <rPr>
        <sz val="8"/>
        <rFont val="BridgestoneType"/>
        <family val="2"/>
      </rPr>
      <t xml:space="preserve">crane and hoist from other plants/external companies, and considered to incorporate them into the site procedure?
</t>
    </r>
    <r>
      <rPr>
        <sz val="8"/>
        <rFont val="Meiryo UI"/>
        <family val="3"/>
        <charset val="128"/>
      </rPr>
      <t>他事業所</t>
    </r>
    <r>
      <rPr>
        <sz val="8"/>
        <rFont val="BridgestoneType"/>
        <family val="2"/>
      </rPr>
      <t>/</t>
    </r>
    <r>
      <rPr>
        <sz val="8"/>
        <rFont val="Meiryo UI"/>
        <family val="3"/>
        <charset val="128"/>
      </rPr>
      <t>他社からクレーン・ホイスト運用に関する好事例を入手し、自拠点へ落とし込みを検討しているか？</t>
    </r>
    <phoneticPr fontId="3"/>
  </si>
  <si>
    <r>
      <t xml:space="preserve">What are the best practices gathered from other sites for crane and hoist operation?
Does this review takes place periodically?
</t>
    </r>
    <r>
      <rPr>
        <sz val="8"/>
        <rFont val="Meiryo UI"/>
        <family val="3"/>
        <charset val="128"/>
      </rPr>
      <t>クレーン・ホイスト作業のために、どのような好事例が他事業所から収集されていますか？
このようなレビューは、定期的に実施されていますか？</t>
    </r>
  </si>
  <si>
    <r>
      <t xml:space="preserve">Request to attend such a review to assess the methods used 
</t>
    </r>
    <r>
      <rPr>
        <sz val="8"/>
        <rFont val="Meiryo UI"/>
        <family val="3"/>
        <charset val="128"/>
      </rPr>
      <t>レビューへの参加を依頼し、採用されている方法を確認する。</t>
    </r>
    <phoneticPr fontId="3"/>
  </si>
  <si>
    <r>
      <t xml:space="preserve">The best practices on crane and hoist have been gathered from other plants/industry, and it has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業界のクレーン・ホイスト運用に関する好事例を入手し、自拠点へ落とし込みしていることを確認できる。または、他事業所と情報交換や比較した結果がある。</t>
    </r>
    <phoneticPr fontId="3"/>
  </si>
  <si>
    <r>
      <t xml:space="preserve">KY is benchmarked with other sites, and the most common appearing and dangerous risks are shared as well as the meditative actions. 
</t>
    </r>
    <r>
      <rPr>
        <sz val="8"/>
        <rFont val="Meiryo UI"/>
        <family val="3"/>
        <charset val="128"/>
      </rPr>
      <t>他事業所の</t>
    </r>
    <r>
      <rPr>
        <sz val="8"/>
        <rFont val="BridgestoneType"/>
        <family val="2"/>
      </rPr>
      <t>KY</t>
    </r>
    <r>
      <rPr>
        <sz val="8"/>
        <rFont val="Meiryo UI"/>
        <family val="3"/>
        <charset val="128"/>
      </rPr>
      <t>と比較している。また、最も一般的なリスクと対策が共有されている。</t>
    </r>
  </si>
  <si>
    <r>
      <t xml:space="preserve">Have you gathered best practices and/or risks found in other plants during KY, and considered to incorporate them into site procedure?
</t>
    </r>
    <r>
      <rPr>
        <sz val="8"/>
        <rFont val="Meiryo UI"/>
        <family val="3"/>
        <charset val="128"/>
      </rPr>
      <t>他事業所の</t>
    </r>
    <r>
      <rPr>
        <sz val="8"/>
        <rFont val="BridgestoneType"/>
        <family val="2"/>
      </rPr>
      <t>KY</t>
    </r>
    <r>
      <rPr>
        <sz val="8"/>
        <rFont val="Meiryo UI"/>
        <family val="3"/>
        <charset val="128"/>
      </rPr>
      <t>で見つかったリスクの内容や、改善の好事例を入手し、自拠点への落とし込みを検討しているか？</t>
    </r>
  </si>
  <si>
    <r>
      <t>KY leader 
KY</t>
    </r>
    <r>
      <rPr>
        <sz val="8"/>
        <rFont val="Meiryo UI"/>
        <family val="3"/>
        <charset val="128"/>
      </rPr>
      <t>リーダー（実行責任者）</t>
    </r>
  </si>
  <si>
    <r>
      <t xml:space="preserve">Have you compared KY program with other plants? Does this review takes place periodically?
</t>
    </r>
    <r>
      <rPr>
        <sz val="8"/>
        <rFont val="Meiryo UI"/>
        <family val="3"/>
        <charset val="128"/>
      </rPr>
      <t>他事業所の</t>
    </r>
    <r>
      <rPr>
        <sz val="8"/>
        <rFont val="BridgestoneType"/>
        <family val="2"/>
      </rPr>
      <t>KY</t>
    </r>
    <r>
      <rPr>
        <sz val="8"/>
        <rFont val="Meiryo UI"/>
        <family val="3"/>
        <charset val="128"/>
      </rPr>
      <t>活動と比較しておりますか？このようなレビューは、定期的に実施されていますか？</t>
    </r>
  </si>
  <si>
    <r>
      <t xml:space="preserve">The best practices and/or risks found in other plants during KY have been gathered, and it has been incorporated into the site procedure. or There is a evidence of the comparison with other plants.
</t>
    </r>
    <r>
      <rPr>
        <sz val="8"/>
        <rFont val="Meiryo UI"/>
        <family val="3"/>
        <charset val="128"/>
      </rPr>
      <t>他事業所の</t>
    </r>
    <r>
      <rPr>
        <sz val="8"/>
        <rFont val="BridgestoneType"/>
        <family val="2"/>
      </rPr>
      <t>KY</t>
    </r>
    <r>
      <rPr>
        <sz val="8"/>
        <rFont val="Meiryo UI"/>
        <family val="3"/>
        <charset val="128"/>
      </rPr>
      <t>で見つかったリスクの内容、改善の好事例を入手し、自拠点へ落とし込みしていることを確認できる。または、他事業所と情報交換や比較した結果がある。</t>
    </r>
  </si>
  <si>
    <r>
      <t>Risk assessment results are compared to other SBU's and external best-practices such as guidelines and scientific publications.
RA</t>
    </r>
    <r>
      <rPr>
        <sz val="8"/>
        <rFont val="Meiryo UI"/>
        <family val="3"/>
        <charset val="128"/>
      </rPr>
      <t>結果は、他</t>
    </r>
    <r>
      <rPr>
        <sz val="8"/>
        <rFont val="BridgestoneType"/>
        <family val="2"/>
      </rPr>
      <t>SBU</t>
    </r>
    <r>
      <rPr>
        <sz val="8"/>
        <rFont val="Meiryo UI"/>
        <family val="3"/>
        <charset val="128"/>
      </rPr>
      <t>、およびガイドラインや科学出版物のような社外の好事例と比較されている。</t>
    </r>
  </si>
  <si>
    <r>
      <t xml:space="preserve">Does the site benchmark the Risk Assessment results with other sites and SBUs, and consider *best practice methods?
</t>
    </r>
    <r>
      <rPr>
        <sz val="8"/>
        <rFont val="Meiryo UI"/>
        <family val="3"/>
        <charset val="128"/>
      </rPr>
      <t>事業所は、</t>
    </r>
    <r>
      <rPr>
        <sz val="8"/>
        <rFont val="BridgestoneType"/>
        <family val="2"/>
      </rPr>
      <t>RA</t>
    </r>
    <r>
      <rPr>
        <sz val="8"/>
        <rFont val="Meiryo UI"/>
        <family val="3"/>
        <charset val="128"/>
      </rPr>
      <t>結果において、他事業所や他</t>
    </r>
    <r>
      <rPr>
        <sz val="8"/>
        <rFont val="BridgestoneType"/>
        <family val="2"/>
      </rPr>
      <t>SBU</t>
    </r>
    <r>
      <rPr>
        <sz val="8"/>
        <rFont val="Meiryo UI"/>
        <family val="3"/>
        <charset val="128"/>
      </rPr>
      <t>と比較し、</t>
    </r>
    <r>
      <rPr>
        <sz val="8"/>
        <rFont val="BridgestoneType"/>
        <family val="2"/>
      </rPr>
      <t>*</t>
    </r>
    <r>
      <rPr>
        <sz val="8"/>
        <rFont val="Meiryo UI"/>
        <family val="3"/>
        <charset val="128"/>
      </rPr>
      <t>好事例を考慮しているか？</t>
    </r>
  </si>
  <si>
    <r>
      <t>How is the risk assessment process kept up-to-date to relevant guidelines and experiences of other SBU's? 
RA</t>
    </r>
    <r>
      <rPr>
        <sz val="8"/>
        <rFont val="Meiryo UI"/>
        <family val="3"/>
        <charset val="128"/>
      </rPr>
      <t>手順は、他</t>
    </r>
    <r>
      <rPr>
        <sz val="8"/>
        <rFont val="BridgestoneType"/>
        <family val="2"/>
      </rPr>
      <t>SBU</t>
    </r>
    <r>
      <rPr>
        <sz val="8"/>
        <rFont val="Meiryo UI"/>
        <family val="3"/>
        <charset val="128"/>
      </rPr>
      <t>のガイドラインや経験を参考に、どのように更新されていますか？</t>
    </r>
    <rPh sb="109" eb="111">
      <t>テジュン</t>
    </rPh>
    <rPh sb="113" eb="114">
      <t>ホカ</t>
    </rPh>
    <rPh sb="125" eb="127">
      <t>ケイケン</t>
    </rPh>
    <rPh sb="128" eb="130">
      <t>サンコウ</t>
    </rPh>
    <rPh sb="137" eb="139">
      <t>コウシン</t>
    </rPh>
    <phoneticPr fontId="3"/>
  </si>
  <si>
    <r>
      <t>Review Risk Assessment Records
RA</t>
    </r>
    <r>
      <rPr>
        <sz val="8"/>
        <rFont val="Meiryo UI"/>
        <family val="3"/>
        <charset val="128"/>
      </rPr>
      <t>記録を確認する。</t>
    </r>
    <rPh sb="33" eb="35">
      <t>キロク</t>
    </rPh>
    <rPh sb="36" eb="38">
      <t>カクニン</t>
    </rPh>
    <phoneticPr fontId="3"/>
  </si>
  <si>
    <r>
      <t xml:space="preserve">The respondent can show evidence of at least one review performed in the past 12 months where the risk assessment result/process was improved based on external best practice. 
</t>
    </r>
    <r>
      <rPr>
        <sz val="8"/>
        <rFont val="Meiryo UI"/>
        <family val="3"/>
        <charset val="128"/>
      </rPr>
      <t>回答者は、過去</t>
    </r>
    <r>
      <rPr>
        <sz val="8"/>
        <rFont val="BridgestoneType"/>
        <family val="2"/>
      </rPr>
      <t>1</t>
    </r>
    <r>
      <rPr>
        <sz val="8"/>
        <rFont val="Meiryo UI"/>
        <family val="3"/>
        <charset val="128"/>
      </rPr>
      <t>年間において、外部の好事例に基づき、</t>
    </r>
    <r>
      <rPr>
        <sz val="8"/>
        <rFont val="BridgestoneType"/>
        <family val="2"/>
      </rPr>
      <t>RA</t>
    </r>
    <r>
      <rPr>
        <sz val="8"/>
        <rFont val="Meiryo UI"/>
        <family val="3"/>
        <charset val="128"/>
      </rPr>
      <t>結果のどの部分を改善したか、少なくとも</t>
    </r>
    <r>
      <rPr>
        <sz val="8"/>
        <rFont val="BridgestoneType"/>
        <family val="2"/>
      </rPr>
      <t>1</t>
    </r>
    <r>
      <rPr>
        <sz val="8"/>
        <rFont val="Meiryo UI"/>
        <family val="3"/>
        <charset val="128"/>
      </rPr>
      <t>事例提示できる。</t>
    </r>
  </si>
  <si>
    <r>
      <t xml:space="preserve">The contractor management is benchmarked with other sites/external companies to determine best practice methods. 
</t>
    </r>
    <r>
      <rPr>
        <sz val="8"/>
        <rFont val="Meiryo UI"/>
        <family val="3"/>
        <charset val="128"/>
      </rPr>
      <t>協力会社の安全管理は、好事例を特定するため、他事業所</t>
    </r>
    <r>
      <rPr>
        <sz val="8"/>
        <rFont val="BridgestoneType"/>
        <family val="2"/>
      </rPr>
      <t>/</t>
    </r>
    <r>
      <rPr>
        <sz val="8"/>
        <rFont val="Meiryo UI"/>
        <family val="3"/>
        <charset val="128"/>
      </rPr>
      <t>他社の状況と比較している。</t>
    </r>
  </si>
  <si>
    <r>
      <t xml:space="preserve">Have you gathered best practices on contractor management from other plants/external companies, and considered to incorporate them into the site procedure? (E.g. Daily JSA, using the external consultant for selecting contractors, etc.)
</t>
    </r>
    <r>
      <rPr>
        <sz val="8"/>
        <rFont val="Meiryo UI"/>
        <family val="3"/>
        <charset val="128"/>
      </rPr>
      <t>他事業所</t>
    </r>
    <r>
      <rPr>
        <sz val="8"/>
        <rFont val="BridgestoneType"/>
        <family val="2"/>
      </rPr>
      <t>/</t>
    </r>
    <r>
      <rPr>
        <sz val="8"/>
        <rFont val="Meiryo UI"/>
        <family val="3"/>
        <charset val="128"/>
      </rPr>
      <t>他社から協力会社の安全管理に関する好事例</t>
    </r>
    <r>
      <rPr>
        <sz val="8"/>
        <rFont val="BridgestoneType"/>
        <family val="2"/>
      </rPr>
      <t>(</t>
    </r>
    <r>
      <rPr>
        <sz val="8"/>
        <rFont val="Meiryo UI"/>
        <family val="3"/>
        <charset val="128"/>
      </rPr>
      <t>例</t>
    </r>
    <r>
      <rPr>
        <sz val="8"/>
        <rFont val="BridgestoneType"/>
        <family val="2"/>
      </rPr>
      <t>:</t>
    </r>
    <r>
      <rPr>
        <sz val="8"/>
        <rFont val="Meiryo UI"/>
        <family val="3"/>
        <charset val="128"/>
      </rPr>
      <t>日々の</t>
    </r>
    <r>
      <rPr>
        <sz val="8"/>
        <rFont val="BridgestoneType"/>
        <family val="2"/>
      </rPr>
      <t>RA</t>
    </r>
    <r>
      <rPr>
        <sz val="8"/>
        <rFont val="Meiryo UI"/>
        <family val="3"/>
        <charset val="128"/>
      </rPr>
      <t>、業者選定において社外コンサルを活用　等）を入手し、自拠点へ落とし込みを検討しているか？</t>
    </r>
    <phoneticPr fontId="3"/>
  </si>
  <si>
    <r>
      <t xml:space="preserve">What is the recent industry/other plant's best-practice incorporated into the  site contractor management procedure? 
</t>
    </r>
    <r>
      <rPr>
        <sz val="8"/>
        <rFont val="Meiryo UI"/>
        <family val="3"/>
        <charset val="128"/>
      </rPr>
      <t>協力会社の安全管理に関して、最近取り入れた他事業所または業界の好事例は、何ですか？</t>
    </r>
  </si>
  <si>
    <r>
      <t xml:space="preserve">Review documents of best practices on contractor management and/or comparison results with other plants
</t>
    </r>
    <r>
      <rPr>
        <sz val="8"/>
        <rFont val="Meiryo UI"/>
        <family val="3"/>
        <charset val="128"/>
      </rPr>
      <t>協力会社の安全管理に関する好事例または他事業所と比較した結果を確認する</t>
    </r>
  </si>
  <si>
    <r>
      <t xml:space="preserve">The best practices on contractor management have been gathered from other plants/industry, and it has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業界の協力会社の安全管理に関する好事例を入手し、自拠点へ落とし込みしていることを確認できる。または、他事業所と情報交換や比較した結果がある。</t>
    </r>
  </si>
  <si>
    <r>
      <t xml:space="preserve">Benchmarking is performed for new ways to reduce (e.g. introducing new handling equipment) and countermeasure large tire manual handling according to industries best practices  or with feedback from teammates.
</t>
    </r>
    <r>
      <rPr>
        <sz val="8"/>
        <rFont val="Meiryo UI"/>
        <family val="3"/>
        <charset val="128"/>
      </rPr>
      <t>業界の好事例又は従業員からのフィードバックを元に、大型タイヤ手動ハンドリング作業のリスク低減対策や新規手法を検討するために、ベンチマークが行われている。</t>
    </r>
  </si>
  <si>
    <r>
      <t xml:space="preserve">Are best industry practices and new advances in large tire manual handling equipment considered to modify or improve procedures on site?
</t>
    </r>
    <r>
      <rPr>
        <sz val="8"/>
        <rFont val="Meiryo UI"/>
        <family val="3"/>
        <charset val="128"/>
      </rPr>
      <t>大型タイヤハンドリング標準の改善や修正のため、業界の好事例や最新安全技術・装置の導入が検討されているか？</t>
    </r>
  </si>
  <si>
    <r>
      <t xml:space="preserve">How do you gather best industry practices and new advances in safety equipment to modify or improve Large Tire Manual Handling Operations procedures?
</t>
    </r>
    <r>
      <rPr>
        <sz val="8"/>
        <rFont val="Meiryo UI"/>
        <family val="3"/>
        <charset val="128"/>
      </rPr>
      <t>大型タイヤ手動ハンドリング標準の改善のために業界の好事例や最新安全技術・装置の情報をどのように収集しているか？</t>
    </r>
  </si>
  <si>
    <r>
      <t xml:space="preserve">Review evidence that the current Large Tire Manual Handling Operations procedure was reviewed against best practices gathered from industry
</t>
    </r>
    <r>
      <rPr>
        <sz val="8"/>
        <rFont val="Meiryo UI"/>
        <family val="3"/>
        <charset val="128"/>
      </rPr>
      <t>現在の大型タイヤ手動ハンドリング標準を他工場や業界から収集した好事例に対してレビューした記録を確認する。</t>
    </r>
  </si>
  <si>
    <r>
      <t xml:space="preserve">The best practices on Large Tire Manual Handling Operations have been gathered from industry and have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業界のヒヤリおよび潜在的危険源に関する好事例を入手し、自拠点へ落とし込みしていることを確認できる。または、他事業所と情報交換や比較した結果がある。</t>
    </r>
  </si>
  <si>
    <r>
      <t xml:space="preserve">The effectiveness of ergonomic procedure is improved by incorporating best practices shared by authorities, experts, effective standards (e.g. ISO) and feedback from teammates on a periodic basis.
</t>
    </r>
    <r>
      <rPr>
        <sz val="8"/>
        <rFont val="Meiryo UI"/>
        <family val="3"/>
        <charset val="128"/>
      </rPr>
      <t>当局、専門家、効果的な標準（例：</t>
    </r>
    <r>
      <rPr>
        <sz val="8"/>
        <rFont val="BridgestoneType"/>
        <family val="2"/>
      </rPr>
      <t>ISO</t>
    </r>
    <r>
      <rPr>
        <sz val="8"/>
        <rFont val="Meiryo UI"/>
        <family val="3"/>
        <charset val="128"/>
      </rPr>
      <t>）、定期的に共有される従業員からのフィードバックによって共有された好事例を取り入れることにより、エルゴノミクス（腰痛等の疾病リスク）標準が改善されている。</t>
    </r>
  </si>
  <si>
    <r>
      <t xml:space="preserve">Are best practices shared by authorities or experts considered to modify or improve the procedure to reduce Ergonomic hazards?
</t>
    </r>
    <r>
      <rPr>
        <sz val="8"/>
        <rFont val="Meiryo UI"/>
        <family val="3"/>
        <charset val="128"/>
      </rPr>
      <t>エルゴノミクス（腰痛等の疾病リスク）上のリスクを低減するため、標準の改善や修正のため、当局や専門家から共有された好事例の導入が検討されているか？</t>
    </r>
  </si>
  <si>
    <r>
      <t xml:space="preserve">How do you gather best practices to modify or improve Ergonomics procedure?
</t>
    </r>
    <r>
      <rPr>
        <sz val="8"/>
        <rFont val="Meiryo UI"/>
        <family val="3"/>
        <charset val="128"/>
      </rPr>
      <t>エルゴノミクス標準の改善のため、好事例をどのように収集しているか？</t>
    </r>
    <phoneticPr fontId="3"/>
  </si>
  <si>
    <r>
      <t xml:space="preserve">Review evidence that the current procedure was reviewed against best practices gathered from authorities, experts or effective standards (e.g. ISO) to reduce Ergonomic hazards
</t>
    </r>
    <r>
      <rPr>
        <sz val="8"/>
        <rFont val="Meiryo UI"/>
        <family val="3"/>
        <charset val="128"/>
      </rPr>
      <t>現在のエルゴノミクス（腰痛等の疾病リスク）標準を当局、専門家、効果的な標準（例：</t>
    </r>
    <r>
      <rPr>
        <sz val="8"/>
        <rFont val="BridgestoneType"/>
        <family val="2"/>
      </rPr>
      <t>ISO</t>
    </r>
    <r>
      <rPr>
        <sz val="8"/>
        <rFont val="Meiryo UI"/>
        <family val="3"/>
        <charset val="128"/>
      </rPr>
      <t>）から収集された好事例に対してレビューした記録を確認する。</t>
    </r>
  </si>
  <si>
    <r>
      <t xml:space="preserve">The best practices to reduce Ergonomic hazards have been gathered from authorities or experts and have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業界のエルゴノミクス（腰痛等の疾病リスク）に関する好事例を入手し、自拠点へ落とし込みしていることを確認できる。または、他事業所と情報交換や比較した結果がある。</t>
    </r>
    <phoneticPr fontId="3"/>
  </si>
  <si>
    <r>
      <t xml:space="preserve">Benchmarking is performed for new ways to reduce and countermeasure Chemical hazards according to industries best practices or with feedback from teammates.
</t>
    </r>
    <r>
      <rPr>
        <sz val="8"/>
        <rFont val="Meiryo UI"/>
        <family val="3"/>
        <charset val="128"/>
      </rPr>
      <t>業界の好事例又は従業員からのフィードバックを元に、化学物質のリスク低減対策や新規手法を検討するために、ベンチマークが行われている。</t>
    </r>
  </si>
  <si>
    <r>
      <t xml:space="preserve">Are best industry practices considered to reduce Chemical hazards on site?
</t>
    </r>
    <r>
      <rPr>
        <sz val="8"/>
        <rFont val="Meiryo UI"/>
        <family val="3"/>
        <charset val="128"/>
      </rPr>
      <t>現場に残存する化学物質のリスクを低減するため、業界の好事例の導入が検討されているか？</t>
    </r>
  </si>
  <si>
    <r>
      <t xml:space="preserve">How do you gather best industry practices to reduce Chemical hazards on site?
</t>
    </r>
    <r>
      <rPr>
        <sz val="8"/>
        <rFont val="Meiryo UI"/>
        <family val="3"/>
        <charset val="128"/>
      </rPr>
      <t>現場の化学物質リスク低減のため、好事例をどのように収集しているか？</t>
    </r>
  </si>
  <si>
    <r>
      <t xml:space="preserve">Review evidence that Chemical hazards were reduced against best practices gathered from industry
</t>
    </r>
    <r>
      <rPr>
        <sz val="8"/>
        <rFont val="Meiryo UI"/>
        <family val="3"/>
        <charset val="128"/>
      </rPr>
      <t>業界から収集した好事例を活用し、化学物質の危険性（リスク）が低減された記録を確認する。</t>
    </r>
  </si>
  <si>
    <r>
      <t xml:space="preserve">The best practices have been gathered from industry and have been incorporated to reduce Chemical hazards on site.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業界の化学物質管理に関する好事例を入手し、自拠点へ落とし込みしていることを確認できる。または、他事業所と情報交換や比較した結果がある。</t>
    </r>
  </si>
  <si>
    <r>
      <t xml:space="preserve">The maintenance safety standard is periodically developed by the incorporation of internal and industry best-practices.
</t>
    </r>
    <r>
      <rPr>
        <sz val="8"/>
        <rFont val="Meiryo UI"/>
        <family val="3"/>
        <charset val="128"/>
      </rPr>
      <t>保全の作業標準は、他事業所</t>
    </r>
    <r>
      <rPr>
        <sz val="8"/>
        <rFont val="BridgestoneType"/>
        <family val="2"/>
      </rPr>
      <t>/</t>
    </r>
    <r>
      <rPr>
        <sz val="8"/>
        <rFont val="Meiryo UI"/>
        <family val="3"/>
        <charset val="128"/>
      </rPr>
      <t>業界の好事例を定期的に織り込むことによって改善されている。</t>
    </r>
    <phoneticPr fontId="3"/>
  </si>
  <si>
    <r>
      <t xml:space="preserve">Have you gathered best practices on safety maintenance management from other plants/external companies, and considered to incorporate them into the site procedure?
</t>
    </r>
    <r>
      <rPr>
        <sz val="8"/>
        <rFont val="Meiryo UI"/>
        <family val="3"/>
        <charset val="128"/>
      </rPr>
      <t>他事業所</t>
    </r>
    <r>
      <rPr>
        <sz val="8"/>
        <rFont val="BridgestoneType"/>
        <family val="2"/>
      </rPr>
      <t>/</t>
    </r>
    <r>
      <rPr>
        <sz val="8"/>
        <rFont val="Meiryo UI"/>
        <family val="3"/>
        <charset val="128"/>
      </rPr>
      <t>他社から保全作業の安全管理に関する好事例</t>
    </r>
    <r>
      <rPr>
        <sz val="8"/>
        <rFont val="BridgestoneType"/>
        <family val="2"/>
      </rPr>
      <t>(</t>
    </r>
    <r>
      <rPr>
        <sz val="8"/>
        <rFont val="Meiryo UI"/>
        <family val="3"/>
        <charset val="128"/>
      </rPr>
      <t>例</t>
    </r>
    <r>
      <rPr>
        <sz val="8"/>
        <rFont val="BridgestoneType"/>
        <family val="2"/>
      </rPr>
      <t>:</t>
    </r>
    <r>
      <rPr>
        <sz val="8"/>
        <rFont val="Meiryo UI"/>
        <family val="3"/>
        <charset val="128"/>
      </rPr>
      <t>日々の</t>
    </r>
    <r>
      <rPr>
        <sz val="8"/>
        <rFont val="BridgestoneType"/>
        <family val="2"/>
      </rPr>
      <t>RA</t>
    </r>
    <r>
      <rPr>
        <sz val="8"/>
        <rFont val="Meiryo UI"/>
        <family val="3"/>
        <charset val="128"/>
      </rPr>
      <t>、業者選定において社外コンサルを活用　等）を入手し、自拠点へ落とし込みを検討しているか？</t>
    </r>
    <rPh sb="173" eb="177">
      <t>ホゼンサギョウ</t>
    </rPh>
    <phoneticPr fontId="3"/>
  </si>
  <si>
    <r>
      <t xml:space="preserve">Maintenance manager
</t>
    </r>
    <r>
      <rPr>
        <sz val="8"/>
        <rFont val="Meiryo UI"/>
        <family val="3"/>
        <charset val="128"/>
      </rPr>
      <t>保全課長</t>
    </r>
    <rPh sb="20" eb="24">
      <t>ホゼンカチョウ</t>
    </rPh>
    <phoneticPr fontId="3"/>
  </si>
  <si>
    <r>
      <rPr>
        <sz val="8"/>
        <rFont val="Meiryo UI"/>
        <family val="3"/>
        <charset val="128"/>
      </rPr>
      <t xml:space="preserve">保全作業の安全管理に関して、最近取り入れた他事業所または業界の好事例は、何ですか？
</t>
    </r>
    <r>
      <rPr>
        <sz val="8"/>
        <rFont val="BridgestoneType"/>
        <family val="2"/>
      </rPr>
      <t>Regarding safety management of maintenance work, what are some good examples from other facilities or industries that you have recently adopted?</t>
    </r>
  </si>
  <si>
    <r>
      <t xml:space="preserve">The best practices have been gathered, and it has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業界の好事例を入手し、自拠点へ落とし込みしていることを確認できる。または、他事業所と情報交換や比較した結果がある。</t>
    </r>
    <phoneticPr fontId="5"/>
  </si>
  <si>
    <r>
      <t xml:space="preserve">The best practices on fire RA have been gathered from other plants/industry, and it has been deployed to the site.
</t>
    </r>
    <r>
      <rPr>
        <sz val="8"/>
        <rFont val="Meiryo UI"/>
        <family val="3"/>
        <charset val="128"/>
      </rPr>
      <t>他事業所</t>
    </r>
    <r>
      <rPr>
        <sz val="8"/>
        <rFont val="BridgestoneType"/>
        <family val="2"/>
      </rPr>
      <t>/</t>
    </r>
    <r>
      <rPr>
        <sz val="8"/>
        <rFont val="Meiryo UI"/>
        <family val="3"/>
        <charset val="128"/>
      </rPr>
      <t>業界の火災</t>
    </r>
    <r>
      <rPr>
        <sz val="8"/>
        <rFont val="BridgestoneType"/>
        <family val="2"/>
      </rPr>
      <t>RA</t>
    </r>
    <r>
      <rPr>
        <sz val="8"/>
        <rFont val="Meiryo UI"/>
        <family val="3"/>
        <charset val="128"/>
      </rPr>
      <t>に関する好事例を入手し、自拠点へ落とし込みしている。</t>
    </r>
    <rPh sb="123" eb="125">
      <t>カサイ</t>
    </rPh>
    <phoneticPr fontId="5"/>
  </si>
  <si>
    <r>
      <t xml:space="preserve">Do you periodically review the risk mitigation measures against residual fire risks?
</t>
    </r>
    <r>
      <rPr>
        <sz val="8"/>
        <rFont val="Meiryo UI"/>
        <family val="3"/>
        <charset val="128"/>
      </rPr>
      <t>他工場の情報を入手し､ベストプラクティスを取り込んでいるか？</t>
    </r>
    <phoneticPr fontId="5"/>
  </si>
  <si>
    <r>
      <t xml:space="preserve">What best practices were incorporated by obtaining information from other plants or industry?
</t>
    </r>
    <r>
      <rPr>
        <sz val="8"/>
        <rFont val="Meiryo UI"/>
        <family val="3"/>
        <charset val="128"/>
      </rPr>
      <t>業界や他工場の情報を入手し､ベストプラクティスを取り込んだことは何がありますか？</t>
    </r>
    <phoneticPr fontId="5"/>
  </si>
  <si>
    <r>
      <t xml:space="preserve">If hardware measures (e.g., equipment, tools) has been implemented, conduct on-site confirmation.
</t>
    </r>
    <r>
      <rPr>
        <sz val="8"/>
        <rFont val="Meiryo UI"/>
        <family val="3"/>
        <charset val="128"/>
      </rPr>
      <t>反映した対策がハード対策（設備、工具等）であれば、その現場を確認する</t>
    </r>
  </si>
  <si>
    <r>
      <t xml:space="preserve">If software measures (e.g., working standards, rules, systems) has been implemented, conduct document confirmation.
</t>
    </r>
    <r>
      <rPr>
        <sz val="8"/>
        <rFont val="Meiryo UI"/>
        <family val="3"/>
        <charset val="128"/>
      </rPr>
      <t>反映した対策がソフト対策（作業標準、管理システム等）であれば、その文書を確認する</t>
    </r>
  </si>
  <si>
    <r>
      <t xml:space="preserve">They can answer one or more cases in which best practices are incorporated.
</t>
    </r>
    <r>
      <rPr>
        <sz val="8"/>
        <rFont val="Meiryo UI"/>
        <family val="3"/>
        <charset val="128"/>
      </rPr>
      <t>ベストプラクティスを取り込んでいる事例を１つ以上回答できる</t>
    </r>
    <phoneticPr fontId="5"/>
  </si>
  <si>
    <r>
      <t xml:space="preserve">The best practices on flammable material controls have been gathered from other plants/industry, and it has been deployed to the site.
</t>
    </r>
    <r>
      <rPr>
        <sz val="8"/>
        <rFont val="Meiryo UI"/>
        <family val="3"/>
        <charset val="128"/>
      </rPr>
      <t>他事業所</t>
    </r>
    <r>
      <rPr>
        <sz val="8"/>
        <rFont val="BridgestoneType"/>
        <family val="2"/>
      </rPr>
      <t>/</t>
    </r>
    <r>
      <rPr>
        <sz val="8"/>
        <rFont val="Meiryo UI"/>
        <family val="3"/>
        <charset val="128"/>
      </rPr>
      <t>業界の危険物管理に関する好事例を入手し、自拠点へ落とし込みしている。</t>
    </r>
    <rPh sb="143" eb="148">
      <t>キケンブツカンリ</t>
    </rPh>
    <phoneticPr fontId="5"/>
  </si>
  <si>
    <r>
      <t xml:space="preserve">Do you acquire the information from other plants to incorporate best practices?
</t>
    </r>
    <r>
      <rPr>
        <sz val="8"/>
        <rFont val="Meiryo UI"/>
        <family val="3"/>
        <charset val="128"/>
      </rPr>
      <t>他工場の情報を入手し､ベストプラクティスを取り込んでいるか？</t>
    </r>
    <phoneticPr fontId="5"/>
  </si>
  <si>
    <r>
      <t xml:space="preserve">What best practices were incorporated by obtaining information from other plants?
</t>
    </r>
    <r>
      <rPr>
        <sz val="8"/>
        <rFont val="Meiryo UI"/>
        <family val="3"/>
        <charset val="128"/>
      </rPr>
      <t>他工場の情報を入手し､ベストプラクティスを取り込んだことは何がありますか？</t>
    </r>
    <phoneticPr fontId="5"/>
  </si>
  <si>
    <r>
      <t xml:space="preserve">The best practices on hot work controls have been gathered from other plants/industry, and it has been deployed to the site.
</t>
    </r>
    <r>
      <rPr>
        <sz val="8"/>
        <rFont val="Meiryo UI"/>
        <family val="3"/>
        <charset val="128"/>
      </rPr>
      <t>他事業所</t>
    </r>
    <r>
      <rPr>
        <sz val="8"/>
        <rFont val="BridgestoneType"/>
        <family val="2"/>
      </rPr>
      <t>/</t>
    </r>
    <r>
      <rPr>
        <sz val="8"/>
        <rFont val="Meiryo UI"/>
        <family val="3"/>
        <charset val="128"/>
      </rPr>
      <t>業界の火気工事管理に関する好事例を入手し、自拠点へ落とし込みしている。</t>
    </r>
    <rPh sb="133" eb="139">
      <t>カキコウジカンリ</t>
    </rPh>
    <phoneticPr fontId="5"/>
  </si>
  <si>
    <r>
      <t xml:space="preserve">What best practices about hot work management were incorporated by obtaining information from other plants?
</t>
    </r>
    <r>
      <rPr>
        <sz val="8"/>
        <rFont val="Meiryo UI"/>
        <family val="3"/>
        <charset val="128"/>
      </rPr>
      <t>火気使用時の管理に関して、他工場の情報を入手し､ベストプラクティスを取り込んだことは何がありますか？</t>
    </r>
    <phoneticPr fontId="5"/>
  </si>
  <si>
    <r>
      <t xml:space="preserve">The best practices on the fire extinguishing equipment controls have been gathered from other plants/industry, and it has been deployed to the site.
</t>
    </r>
    <r>
      <rPr>
        <sz val="8"/>
        <rFont val="Meiryo UI"/>
        <family val="3"/>
        <charset val="128"/>
      </rPr>
      <t>他事業所</t>
    </r>
    <r>
      <rPr>
        <sz val="8"/>
        <rFont val="BridgestoneType"/>
        <family val="2"/>
      </rPr>
      <t>/</t>
    </r>
    <r>
      <rPr>
        <sz val="8"/>
        <rFont val="Meiryo UI"/>
        <family val="3"/>
        <charset val="128"/>
      </rPr>
      <t>業界の消火設備の管理運用に関する好事例を入手し、自拠点へ落とし込みしている。</t>
    </r>
    <rPh sb="157" eb="161">
      <t>ショウカセツビ</t>
    </rPh>
    <rPh sb="162" eb="164">
      <t>カンリ</t>
    </rPh>
    <rPh sb="164" eb="166">
      <t>ウンヨウ</t>
    </rPh>
    <phoneticPr fontId="5"/>
  </si>
  <si>
    <r>
      <t xml:space="preserve">What best practices about fire extinguishing equipment and fire fighting drill were incorporated by obtaining information from other plants or industry?
</t>
    </r>
    <r>
      <rPr>
        <sz val="8"/>
        <rFont val="Meiryo UI"/>
        <family val="3"/>
        <charset val="128"/>
      </rPr>
      <t>消火設備や消火訓練に関して、他工場や業界の好事例を取り込み改善したことはありますか？</t>
    </r>
    <phoneticPr fontId="5"/>
  </si>
  <si>
    <r>
      <t xml:space="preserve">The best practices on Mixing MUST11 have been gathered from other plants, and it has been deployed to the site.
</t>
    </r>
    <r>
      <rPr>
        <sz val="8"/>
        <rFont val="Meiryo UI"/>
        <family val="3"/>
        <charset val="128"/>
      </rPr>
      <t>他事業所の精練</t>
    </r>
    <r>
      <rPr>
        <sz val="8"/>
        <rFont val="BridgestoneType"/>
        <family val="2"/>
      </rPr>
      <t>MUST11</t>
    </r>
    <r>
      <rPr>
        <sz val="8"/>
        <rFont val="Meiryo UI"/>
        <family val="3"/>
        <charset val="128"/>
      </rPr>
      <t>に関する好事例を入手し、自拠点へ落とし込みしている。</t>
    </r>
    <rPh sb="117" eb="119">
      <t>セイレン</t>
    </rPh>
    <phoneticPr fontId="5"/>
  </si>
  <si>
    <r>
      <t xml:space="preserve">What best practices were incorporated by obtaining information through cross-training with other plants or industry?
</t>
    </r>
    <r>
      <rPr>
        <sz val="8"/>
        <rFont val="Meiryo UI"/>
        <family val="3"/>
        <charset val="128"/>
      </rPr>
      <t>他工場と相互訓練するなどして情報を入手し､ベストプラクティスを取り込んだことは何があるか？</t>
    </r>
    <phoneticPr fontId="5"/>
  </si>
  <si>
    <r>
      <t xml:space="preserve">Confirm records  of correspondence regarding best practices.
</t>
    </r>
    <r>
      <rPr>
        <sz val="8"/>
        <rFont val="Meiryo UI"/>
        <family val="3"/>
        <charset val="128"/>
      </rPr>
      <t>情報がわかる書類などを確認する</t>
    </r>
    <phoneticPr fontId="5"/>
  </si>
  <si>
    <r>
      <t xml:space="preserve">The best practices on evacuation training have been gathered from other plants, and it has been deployed to the site.
</t>
    </r>
    <r>
      <rPr>
        <sz val="8"/>
        <rFont val="Meiryo UI"/>
        <family val="3"/>
        <charset val="128"/>
      </rPr>
      <t>他事業所の避難訓練に関する好事例を入手し、自拠点へ落とし込みしている。</t>
    </r>
    <rPh sb="123" eb="127">
      <t>ヒナンクンレン</t>
    </rPh>
    <phoneticPr fontId="5"/>
  </si>
  <si>
    <r>
      <t xml:space="preserve">Have you revise work standard/education program by through cross-training with other plants or obtain information from industry?
</t>
    </r>
    <r>
      <rPr>
        <sz val="8"/>
        <rFont val="Meiryo UI"/>
        <family val="3"/>
        <charset val="128"/>
      </rPr>
      <t>他工場と相互訓練する、業界の好事例を入手するなどして、改善を行った事例はありますか？</t>
    </r>
    <phoneticPr fontId="5"/>
  </si>
  <si>
    <r>
      <t xml:space="preserve">Confirm records of correspondence regarding best practices.
</t>
    </r>
    <r>
      <rPr>
        <sz val="8"/>
        <rFont val="Meiryo UI"/>
        <family val="3"/>
        <charset val="128"/>
      </rPr>
      <t>情報がわかる書類などを確認する</t>
    </r>
    <phoneticPr fontId="5"/>
  </si>
  <si>
    <r>
      <t xml:space="preserve">The best practices on management of  electrical wirings have been gathered from other plants, and it has been deployed to the site.
</t>
    </r>
    <r>
      <rPr>
        <sz val="8"/>
        <rFont val="Meiryo UI"/>
        <family val="3"/>
        <charset val="128"/>
      </rPr>
      <t>他事業所の電気配線の管理に関する好事例を入手し、自拠点へ落とし込みしている。</t>
    </r>
    <rPh sb="137" eb="141">
      <t>デンキハイセン</t>
    </rPh>
    <rPh sb="142" eb="144">
      <t>カンリ</t>
    </rPh>
    <phoneticPr fontId="3"/>
  </si>
  <si>
    <r>
      <t xml:space="preserve">Do you acquire the information from other plants to incorporate best practices?
</t>
    </r>
    <r>
      <rPr>
        <sz val="8"/>
        <rFont val="Meiryo UI"/>
        <family val="3"/>
        <charset val="128"/>
      </rPr>
      <t>他工場や業界の情報から、ベストプラクティスを取り込んでいるか？</t>
    </r>
    <phoneticPr fontId="5"/>
  </si>
  <si>
    <r>
      <t xml:space="preserve">Have you revise electric system's work standard/management program by obtaining best practice information from other sites or industry?
</t>
    </r>
    <r>
      <rPr>
        <sz val="8"/>
        <rFont val="Meiryo UI"/>
        <family val="3"/>
        <charset val="128"/>
      </rPr>
      <t>電気配線の運用・管理・点検方法について、他工場や業界の情報から、ベストプラクティスを取り込んだことは何があるか？</t>
    </r>
    <phoneticPr fontId="5"/>
  </si>
  <si>
    <t>Note:</t>
  </si>
  <si>
    <r>
      <t>*</t>
    </r>
    <r>
      <rPr>
        <sz val="8"/>
        <rFont val="Meiryo UI"/>
        <family val="3"/>
        <charset val="128"/>
      </rPr>
      <t>好事例には、他工場や他社から入手した好事例が含まれる。但し、既に標準化</t>
    </r>
    <r>
      <rPr>
        <sz val="8"/>
        <rFont val="BridgestoneType"/>
        <family val="2"/>
      </rPr>
      <t>/</t>
    </r>
    <r>
      <rPr>
        <sz val="8"/>
        <rFont val="Meiryo UI"/>
        <family val="3"/>
        <charset val="128"/>
      </rPr>
      <t>規格化</t>
    </r>
    <r>
      <rPr>
        <sz val="8"/>
        <rFont val="BridgestoneType"/>
        <family val="2"/>
      </rPr>
      <t>/</t>
    </r>
    <r>
      <rPr>
        <sz val="8"/>
        <rFont val="Meiryo UI"/>
        <family val="3"/>
        <charset val="128"/>
      </rPr>
      <t>要領化された内容を除く。（例：国際規格や</t>
    </r>
    <r>
      <rPr>
        <sz val="8"/>
        <rFont val="BridgestoneType"/>
        <family val="2"/>
      </rPr>
      <t>SBU</t>
    </r>
    <r>
      <rPr>
        <sz val="8"/>
        <rFont val="Meiryo UI"/>
        <family val="3"/>
        <charset val="128"/>
      </rPr>
      <t>規格に規定されている設備対策・類災対策）</t>
    </r>
  </si>
  <si>
    <t>*"Safety rules" includes not only Bridgestone safety rules, but also procedures in plants and working standards.</t>
  </si>
  <si>
    <r>
      <t>*”</t>
    </r>
    <r>
      <rPr>
        <sz val="8"/>
        <rFont val="Meiryo UI"/>
        <family val="3"/>
        <charset val="128"/>
      </rPr>
      <t>安全ルール</t>
    </r>
    <r>
      <rPr>
        <sz val="8"/>
        <rFont val="BridgestoneType"/>
        <family val="2"/>
      </rPr>
      <t>”</t>
    </r>
    <r>
      <rPr>
        <sz val="8"/>
        <rFont val="Meiryo UI"/>
        <family val="3"/>
        <charset val="128"/>
      </rPr>
      <t>には、ブリヂストン共通安全ルールだけでなく、自職場や事業所の標準も含まれる。</t>
    </r>
  </si>
  <si>
    <t>*Regarding questions on improvement based on incidents and near-miss occurred in the plant, not applicable in case related incidents and near-miss have not occurred.</t>
  </si>
  <si>
    <r>
      <t>*</t>
    </r>
    <r>
      <rPr>
        <sz val="8"/>
        <rFont val="Meiryo UI"/>
        <family val="3"/>
        <charset val="128"/>
      </rPr>
      <t>自工場で発生した災害・ヒヤリに基づき改善を確認する設問は、対象となる災害・ヒヤリの発生がない場合は非該当</t>
    </r>
  </si>
  <si>
    <t>G-SMS Maturity Assessment / 安全成熟度</t>
  </si>
  <si>
    <t>Site:</t>
  </si>
  <si>
    <t>Date:</t>
  </si>
  <si>
    <t>Assessment type/評価種類:</t>
  </si>
  <si>
    <t>Validation assessment 妥当性評価</t>
  </si>
  <si>
    <t>Summary Result of Safety Maturity Assessment　安全成熟度評価結果　サマリー</t>
  </si>
  <si>
    <t>Maturity Levels</t>
  </si>
  <si>
    <t>Safety Maturity Outcome / 安全成熟度　結果</t>
  </si>
  <si>
    <t>Ad-hoc</t>
    <phoneticPr fontId="0"/>
  </si>
  <si>
    <t>Reactive</t>
    <phoneticPr fontId="0"/>
  </si>
  <si>
    <t>Safety Awareness　ﾘｰﾀﾞｰ/一人ひとりの安全意識</t>
  </si>
  <si>
    <t>System Implementation　安全ﾏﾈｼﾞﾒﾝﾄｼｽﾃﾑの運用度</t>
  </si>
  <si>
    <t>Leadership　ﾘｰﾀﾞｰｼｯﾌﾟ</t>
  </si>
  <si>
    <t>Teammate Engagement 一人ひとり</t>
  </si>
  <si>
    <t>Organization 組織</t>
  </si>
  <si>
    <t>System システム</t>
  </si>
  <si>
    <t>Leadership Elements</t>
  </si>
  <si>
    <t>Teammate Engagement Elements</t>
    <phoneticPr fontId="3"/>
  </si>
  <si>
    <t>Organization Elements</t>
    <phoneticPr fontId="3"/>
  </si>
  <si>
    <t>System Elements</t>
    <phoneticPr fontId="3"/>
  </si>
  <si>
    <t>Prioritization 優先事項</t>
    <phoneticPr fontId="3"/>
  </si>
  <si>
    <t>Action 行動</t>
  </si>
  <si>
    <t>Participation 参画</t>
  </si>
  <si>
    <t>Design 設計</t>
  </si>
  <si>
    <t>Decision 意思決定</t>
  </si>
  <si>
    <t>Capability 能力</t>
  </si>
  <si>
    <t>Information 情報</t>
  </si>
  <si>
    <t>Integration 統合</t>
  </si>
  <si>
    <t>Support 支援</t>
  </si>
  <si>
    <t>Knowledge 知識</t>
  </si>
  <si>
    <t>Communication</t>
    <phoneticPr fontId="3"/>
  </si>
  <si>
    <t>Change &amp; Emergency</t>
  </si>
  <si>
    <t>Output Visualization　成熟度の見える化</t>
  </si>
  <si>
    <t>Output Visualization　安全成熟度</t>
  </si>
  <si>
    <t>Individual Process Results　規格の順守状況</t>
    <phoneticPr fontId="3"/>
  </si>
  <si>
    <t>4 Pillars</t>
  </si>
  <si>
    <t>Maturity level</t>
  </si>
  <si>
    <t>Strength　長所</t>
  </si>
  <si>
    <t>Opportunity for Improvement 改善機会</t>
  </si>
  <si>
    <t>Action items　実施事項</t>
  </si>
  <si>
    <t>Due date 納期</t>
  </si>
  <si>
    <t>Leadership
リーダーシップ</t>
  </si>
  <si>
    <t>▪ Encourage teammate by Positive approach e.g. reward recognition
▪ Make clear target &amp; visualize to prevent similar issue e.g. improvement ratio of 3S check item, visualize patrol result atcommon area etc.
▪ Direct communicate with O/P onsite e.g.plant walk activity etc.</t>
  </si>
  <si>
    <t>There’s vision/expectation of long-term strategy. However, there’s no clear plan how to achieve plant’s vision from each section</t>
  </si>
  <si>
    <t>Teammate Engagement
一人ひとり</t>
  </si>
  <si>
    <t>-</t>
  </si>
  <si>
    <t>Teammate don’t understand safety/DP risk e.g. check damaged
F/L’s tire as OK, Missing ground wire/clamp, humidity check etc. and found non-compliance e.g. No use orange tag, not conduct KY &amp; check before emergency maintenance etc.
*Interview result:
- If not do, they will get penalty
- Safety told to do
- They think that their work area is safe due to existed safety device e.g. fence, sensor etc.</t>
  </si>
  <si>
    <t>Organization
組織</t>
  </si>
  <si>
    <t xml:space="preserve">- </t>
  </si>
  <si>
    <t>1. No confirm effectiveness of communication e.g. teammate didn’t understand detail of accident case.
2. Less aware/knowledge of safety/DP risk while patrol /monitoring (mostly found 3S issue)
3. Not understand importance of 4M change e.g. no design review of expansion project, Jib crane installation etc.</t>
  </si>
  <si>
    <r>
      <t xml:space="preserve">System
</t>
    </r>
    <r>
      <rPr>
        <b/>
        <i/>
        <sz val="11"/>
        <color rgb="FF000000"/>
        <rFont val="ＭＳ Ｐゴシック"/>
        <family val="2"/>
        <charset val="128"/>
      </rPr>
      <t>システム</t>
    </r>
    <phoneticPr fontId="3"/>
  </si>
  <si>
    <t>1. Std. has existed and training, but lack of implement (integrate) onsite e.g. issue of 3S, LOTO, safety management for maintenance etc.
2. Not gather safety activity result to review &amp; analyze
for further enhancement as PDCA e.g. safety rule</t>
  </si>
  <si>
    <r>
      <t xml:space="preserve">G-SMS Maturity Assessment / </t>
    </r>
    <r>
      <rPr>
        <b/>
        <sz val="14"/>
        <color theme="1"/>
        <rFont val="Meiryo UI"/>
        <family val="3"/>
        <charset val="128"/>
      </rPr>
      <t>安全成熟度</t>
    </r>
  </si>
  <si>
    <r>
      <t>Assessment type/</t>
    </r>
    <r>
      <rPr>
        <b/>
        <sz val="11"/>
        <color theme="1"/>
        <rFont val="Meiryo UI"/>
        <family val="3"/>
        <charset val="128"/>
      </rPr>
      <t>評価種類</t>
    </r>
    <r>
      <rPr>
        <b/>
        <sz val="11"/>
        <color theme="1"/>
        <rFont val="BridgestoneType"/>
        <family val="2"/>
      </rPr>
      <t>:</t>
    </r>
  </si>
  <si>
    <r>
      <t xml:space="preserve">Validation assessment </t>
    </r>
    <r>
      <rPr>
        <b/>
        <sz val="11"/>
        <color theme="1"/>
        <rFont val="Meiryo UI"/>
        <family val="3"/>
        <charset val="128"/>
      </rPr>
      <t>妥当性評価</t>
    </r>
  </si>
  <si>
    <r>
      <t>Summary Result of Safety Maturity Assessment</t>
    </r>
    <r>
      <rPr>
        <b/>
        <sz val="14"/>
        <color theme="1"/>
        <rFont val="Meiryo UI"/>
        <family val="3"/>
        <charset val="128"/>
      </rPr>
      <t>　安全成熟度評価結果　サマリー</t>
    </r>
  </si>
  <si>
    <r>
      <t xml:space="preserve">Safety Maturity Outcome / </t>
    </r>
    <r>
      <rPr>
        <b/>
        <sz val="14"/>
        <color theme="1"/>
        <rFont val="Meiryo UI"/>
        <family val="3"/>
        <charset val="128"/>
      </rPr>
      <t>安全成熟度　結果</t>
    </r>
  </si>
  <si>
    <r>
      <t>Safety Awareness</t>
    </r>
    <r>
      <rPr>
        <b/>
        <sz val="14"/>
        <color theme="1"/>
        <rFont val="Meiryo UI"/>
        <family val="3"/>
        <charset val="128"/>
      </rPr>
      <t>　ﾘｰﾀﾞｰ</t>
    </r>
    <r>
      <rPr>
        <b/>
        <sz val="14"/>
        <color theme="1"/>
        <rFont val="BridgestoneType"/>
        <family val="2"/>
      </rPr>
      <t>/</t>
    </r>
    <r>
      <rPr>
        <b/>
        <sz val="14"/>
        <color theme="1"/>
        <rFont val="Meiryo UI"/>
        <family val="3"/>
        <charset val="128"/>
      </rPr>
      <t>一人ひとりの安全意識</t>
    </r>
  </si>
  <si>
    <r>
      <t>System Implementation</t>
    </r>
    <r>
      <rPr>
        <b/>
        <sz val="14"/>
        <color theme="1"/>
        <rFont val="Meiryo UI"/>
        <family val="3"/>
        <charset val="128"/>
      </rPr>
      <t>　安全ﾏﾈｼﾞﾒﾝﾄｼｽﾃﾑの運用度</t>
    </r>
  </si>
  <si>
    <r>
      <t>Leadership</t>
    </r>
    <r>
      <rPr>
        <b/>
        <sz val="14"/>
        <color theme="1"/>
        <rFont val="Meiryo UI"/>
        <family val="3"/>
        <charset val="128"/>
      </rPr>
      <t>　ﾘｰﾀﾞｰｼｯﾌﾟ</t>
    </r>
  </si>
  <si>
    <r>
      <t xml:space="preserve">Teammate Engagement </t>
    </r>
    <r>
      <rPr>
        <b/>
        <sz val="12"/>
        <color theme="1"/>
        <rFont val="Meiryo UI"/>
        <family val="3"/>
        <charset val="128"/>
      </rPr>
      <t>一人ひとり</t>
    </r>
  </si>
  <si>
    <r>
      <t xml:space="preserve">Organization </t>
    </r>
    <r>
      <rPr>
        <b/>
        <sz val="14"/>
        <color theme="1"/>
        <rFont val="Meiryo UI"/>
        <family val="3"/>
        <charset val="128"/>
      </rPr>
      <t>組織</t>
    </r>
  </si>
  <si>
    <r>
      <t xml:space="preserve">System </t>
    </r>
    <r>
      <rPr>
        <b/>
        <sz val="14"/>
        <color theme="1"/>
        <rFont val="Meiryo UI"/>
        <family val="3"/>
        <charset val="128"/>
      </rPr>
      <t>システム</t>
    </r>
  </si>
  <si>
    <r>
      <t xml:space="preserve">Prioritization </t>
    </r>
    <r>
      <rPr>
        <b/>
        <sz val="12"/>
        <color theme="1"/>
        <rFont val="Meiryo UI"/>
        <family val="3"/>
        <charset val="128"/>
      </rPr>
      <t>優先事項</t>
    </r>
    <phoneticPr fontId="3"/>
  </si>
  <si>
    <r>
      <t xml:space="preserve">Action </t>
    </r>
    <r>
      <rPr>
        <b/>
        <sz val="14"/>
        <color theme="1"/>
        <rFont val="Meiryo UI"/>
        <family val="3"/>
        <charset val="128"/>
      </rPr>
      <t>行動</t>
    </r>
  </si>
  <si>
    <r>
      <t xml:space="preserve">Participation </t>
    </r>
    <r>
      <rPr>
        <b/>
        <sz val="14"/>
        <color theme="1"/>
        <rFont val="Meiryo UI"/>
        <family val="3"/>
        <charset val="128"/>
      </rPr>
      <t>参画</t>
    </r>
  </si>
  <si>
    <r>
      <t xml:space="preserve">Design </t>
    </r>
    <r>
      <rPr>
        <b/>
        <sz val="14"/>
        <color theme="1"/>
        <rFont val="Meiryo UI"/>
        <family val="3"/>
        <charset val="128"/>
      </rPr>
      <t>設計</t>
    </r>
  </si>
  <si>
    <r>
      <t xml:space="preserve">Decision </t>
    </r>
    <r>
      <rPr>
        <b/>
        <sz val="14"/>
        <color theme="1"/>
        <rFont val="Meiryo UI"/>
        <family val="3"/>
        <charset val="128"/>
      </rPr>
      <t>意思決定</t>
    </r>
  </si>
  <si>
    <r>
      <t xml:space="preserve">Capability </t>
    </r>
    <r>
      <rPr>
        <b/>
        <sz val="14"/>
        <color theme="1"/>
        <rFont val="Meiryo UI"/>
        <family val="3"/>
        <charset val="128"/>
      </rPr>
      <t>能力</t>
    </r>
  </si>
  <si>
    <r>
      <t xml:space="preserve">Information </t>
    </r>
    <r>
      <rPr>
        <b/>
        <sz val="14"/>
        <color theme="1"/>
        <rFont val="Meiryo UI"/>
        <family val="3"/>
        <charset val="128"/>
      </rPr>
      <t>情報</t>
    </r>
  </si>
  <si>
    <r>
      <t xml:space="preserve">Integration </t>
    </r>
    <r>
      <rPr>
        <b/>
        <sz val="14"/>
        <color theme="1"/>
        <rFont val="Meiryo UI"/>
        <family val="3"/>
        <charset val="128"/>
      </rPr>
      <t>統合</t>
    </r>
  </si>
  <si>
    <r>
      <t xml:space="preserve">Support </t>
    </r>
    <r>
      <rPr>
        <b/>
        <sz val="14"/>
        <color theme="1"/>
        <rFont val="Meiryo UI"/>
        <family val="3"/>
        <charset val="128"/>
      </rPr>
      <t>支援</t>
    </r>
  </si>
  <si>
    <r>
      <t xml:space="preserve">Knowledge </t>
    </r>
    <r>
      <rPr>
        <b/>
        <sz val="14"/>
        <color theme="1"/>
        <rFont val="Meiryo UI"/>
        <family val="3"/>
        <charset val="128"/>
      </rPr>
      <t>知識</t>
    </r>
  </si>
  <si>
    <r>
      <t>Output Visualization</t>
    </r>
    <r>
      <rPr>
        <b/>
        <sz val="14"/>
        <color theme="1"/>
        <rFont val="Meiryo UI"/>
        <family val="3"/>
        <charset val="128"/>
      </rPr>
      <t>　成熟度の見える化</t>
    </r>
  </si>
  <si>
    <r>
      <t>Output Visualization</t>
    </r>
    <r>
      <rPr>
        <b/>
        <sz val="14"/>
        <color theme="1"/>
        <rFont val="Meiryo UI"/>
        <family val="3"/>
        <charset val="128"/>
      </rPr>
      <t>　安全成熟度</t>
    </r>
  </si>
  <si>
    <r>
      <t>System - Individual Process Results</t>
    </r>
    <r>
      <rPr>
        <b/>
        <sz val="14"/>
        <color theme="1"/>
        <rFont val="Meiryo UI"/>
        <family val="3"/>
        <charset val="128"/>
      </rPr>
      <t>　システムピラーにおける規格の順守状況</t>
    </r>
    <phoneticPr fontId="3"/>
  </si>
  <si>
    <r>
      <t>Safety</t>
    </r>
    <r>
      <rPr>
        <b/>
        <sz val="14"/>
        <color theme="1"/>
        <rFont val="ＭＳ Ｐゴシック"/>
        <family val="2"/>
        <charset val="128"/>
      </rPr>
      <t>　</t>
    </r>
    <r>
      <rPr>
        <b/>
        <sz val="14"/>
        <color theme="1"/>
        <rFont val="Meiryo UI"/>
        <family val="3"/>
        <charset val="128"/>
      </rPr>
      <t>安全</t>
    </r>
    <rPh sb="7" eb="9">
      <t>アンゼン</t>
    </rPh>
    <phoneticPr fontId="3"/>
  </si>
  <si>
    <t>Disaster Prevention</t>
  </si>
  <si>
    <r>
      <t>Strength</t>
    </r>
    <r>
      <rPr>
        <b/>
        <sz val="11"/>
        <color rgb="FF000000"/>
        <rFont val="Meiryo UI"/>
        <family val="3"/>
        <charset val="128"/>
      </rPr>
      <t>　長所</t>
    </r>
  </si>
  <si>
    <r>
      <t xml:space="preserve">Opportunity for Improvement </t>
    </r>
    <r>
      <rPr>
        <b/>
        <sz val="11"/>
        <color rgb="FF000000"/>
        <rFont val="Meiryo UI"/>
        <family val="3"/>
        <charset val="128"/>
      </rPr>
      <t>改善機会</t>
    </r>
  </si>
  <si>
    <r>
      <t>Action items</t>
    </r>
    <r>
      <rPr>
        <b/>
        <sz val="11"/>
        <color rgb="FF000000"/>
        <rFont val="Meiryo UI"/>
        <family val="3"/>
        <charset val="128"/>
      </rPr>
      <t>　実施事項</t>
    </r>
  </si>
  <si>
    <r>
      <t xml:space="preserve">Due date </t>
    </r>
    <r>
      <rPr>
        <b/>
        <sz val="11"/>
        <color rgb="FF000000"/>
        <rFont val="Meiryo UI"/>
        <family val="3"/>
        <charset val="128"/>
      </rPr>
      <t>納期</t>
    </r>
  </si>
  <si>
    <r>
      <t xml:space="preserve">Leadership
</t>
    </r>
    <r>
      <rPr>
        <b/>
        <i/>
        <sz val="11"/>
        <color rgb="FF000000"/>
        <rFont val="Meiryo UI"/>
        <family val="3"/>
        <charset val="128"/>
      </rPr>
      <t>リーダーシップ</t>
    </r>
  </si>
  <si>
    <t>There’s vision/expectation of long-term strategy. However, there’s no clear plan how to achieve plant’s vision from each sectionใ 
(Same as Safety)</t>
  </si>
  <si>
    <r>
      <t xml:space="preserve">Teammate Engagement
</t>
    </r>
    <r>
      <rPr>
        <b/>
        <i/>
        <sz val="11"/>
        <color rgb="FF000000"/>
        <rFont val="Meiryo UI"/>
        <family val="3"/>
        <charset val="128"/>
      </rPr>
      <t>一人ひとり</t>
    </r>
  </si>
  <si>
    <t>- The PIC was unable to identify and report issues related to the improper storage conditions of flammable materials during routine patrols, resulting in non-compliance with the required standards.
- Misunderstanding of humidity level readings by the Mixing Operator indicated a lack of understanding or insufficient training regarding the procedures and requirements outlined in MUST11. Moreover, cannot detect abnormal by F/M</t>
  </si>
  <si>
    <r>
      <t xml:space="preserve">Organization
</t>
    </r>
    <r>
      <rPr>
        <b/>
        <i/>
        <sz val="11"/>
        <color rgb="FF000000"/>
        <rFont val="Meiryo UI"/>
        <family val="3"/>
        <charset val="128"/>
      </rPr>
      <t>組織</t>
    </r>
  </si>
  <si>
    <r>
      <t xml:space="preserve">System
</t>
    </r>
    <r>
      <rPr>
        <b/>
        <i/>
        <sz val="11"/>
        <color rgb="FF000000"/>
        <rFont val="Meiryo UI"/>
        <family val="3"/>
        <charset val="128"/>
      </rPr>
      <t>システム</t>
    </r>
    <phoneticPr fontId="3"/>
  </si>
  <si>
    <t>Unclear area and DP equipment ownership responsibilities resulted in two fire extinguishers in the RM warehouse (P1 area) being overlooked during inspection, as found during the Genba.</t>
  </si>
  <si>
    <t>System
Elements</t>
    <phoneticPr fontId="3"/>
  </si>
  <si>
    <t>Design</t>
    <phoneticPr fontId="3"/>
  </si>
  <si>
    <t>Integration</t>
    <phoneticPr fontId="3"/>
  </si>
  <si>
    <t>Organization
Elements</t>
    <phoneticPr fontId="3"/>
  </si>
  <si>
    <t>Participation</t>
    <phoneticPr fontId="3"/>
  </si>
  <si>
    <t>Information</t>
    <phoneticPr fontId="3"/>
  </si>
  <si>
    <t>Teammate Engagement
Elements</t>
    <phoneticPr fontId="3"/>
  </si>
  <si>
    <t>Action</t>
    <phoneticPr fontId="3"/>
  </si>
  <si>
    <t>Capability</t>
    <phoneticPr fontId="3"/>
  </si>
  <si>
    <t>Knowledge</t>
    <phoneticPr fontId="3"/>
  </si>
  <si>
    <t>Leadership
Elements</t>
    <phoneticPr fontId="3"/>
  </si>
  <si>
    <t>Prioritization</t>
    <phoneticPr fontId="3"/>
  </si>
  <si>
    <t>Decision</t>
    <phoneticPr fontId="3"/>
  </si>
  <si>
    <t>Support</t>
    <phoneticPr fontId="3"/>
  </si>
  <si>
    <t>Score</t>
    <phoneticPr fontId="3"/>
  </si>
  <si>
    <t>Individual Process Results</t>
    <phoneticPr fontId="3"/>
  </si>
  <si>
    <t>System detail</t>
    <phoneticPr fontId="3"/>
  </si>
  <si>
    <t>Safety communication</t>
    <phoneticPr fontId="3"/>
  </si>
  <si>
    <t>Incident Management</t>
    <phoneticPr fontId="3"/>
  </si>
  <si>
    <t>Management of Change</t>
    <phoneticPr fontId="3"/>
  </si>
  <si>
    <t>LOTO Standard</t>
    <phoneticPr fontId="3"/>
  </si>
  <si>
    <t>Safety Rules</t>
    <phoneticPr fontId="3"/>
  </si>
  <si>
    <t>Work at Height</t>
    <phoneticPr fontId="3"/>
  </si>
  <si>
    <t>Mobile Equipment</t>
    <phoneticPr fontId="3"/>
  </si>
  <si>
    <t>Crane and Hoist</t>
    <phoneticPr fontId="3"/>
  </si>
  <si>
    <t xml:space="preserve">KY </t>
  </si>
  <si>
    <t>Risk Assessment</t>
    <phoneticPr fontId="3"/>
  </si>
  <si>
    <t>Contractor management</t>
    <phoneticPr fontId="3"/>
  </si>
  <si>
    <t>Large Tire Manual Handling Operation</t>
    <phoneticPr fontId="3"/>
  </si>
  <si>
    <t>Ergonomics</t>
    <phoneticPr fontId="3"/>
  </si>
  <si>
    <t>Chemical Management</t>
    <phoneticPr fontId="3"/>
  </si>
  <si>
    <t>General safety management for maintenance</t>
    <phoneticPr fontId="3"/>
  </si>
  <si>
    <t>Fire Risk Assessment</t>
    <phoneticPr fontId="5"/>
  </si>
  <si>
    <t>Flammable Materials Management</t>
    <phoneticPr fontId="5"/>
  </si>
  <si>
    <t>Hot Work Management</t>
    <phoneticPr fontId="3"/>
  </si>
  <si>
    <t>Fire Fighting</t>
    <phoneticPr fontId="5"/>
  </si>
  <si>
    <t>Mixing MUST-11</t>
    <phoneticPr fontId="5"/>
  </si>
  <si>
    <t>Disaster Prevention General</t>
    <phoneticPr fontId="5"/>
  </si>
  <si>
    <t>Electric system</t>
    <phoneticPr fontId="5"/>
  </si>
  <si>
    <t>Count</t>
    <phoneticPr fontId="3"/>
  </si>
  <si>
    <t>Prioritization
優先付け</t>
  </si>
  <si>
    <t>Decisions
意思決定</t>
  </si>
  <si>
    <t>Support
支援</t>
  </si>
  <si>
    <t>Element</t>
    <phoneticPr fontId="3"/>
  </si>
  <si>
    <t>No.</t>
    <phoneticPr fontId="3"/>
  </si>
  <si>
    <t>Judgement</t>
    <phoneticPr fontId="3"/>
  </si>
  <si>
    <t>Yes</t>
    <phoneticPr fontId="3"/>
  </si>
  <si>
    <t>No</t>
    <phoneticPr fontId="3"/>
  </si>
  <si>
    <t>N/A</t>
    <phoneticPr fontId="3"/>
  </si>
  <si>
    <t>Not rolled out yet</t>
  </si>
  <si>
    <t>Sum</t>
    <phoneticPr fontId="3"/>
  </si>
  <si>
    <t>Teammate</t>
  </si>
  <si>
    <t>Action
行動</t>
  </si>
  <si>
    <t>Capability
能力</t>
  </si>
  <si>
    <t>Knowledge
知識</t>
  </si>
  <si>
    <t>Participation
参加</t>
  </si>
  <si>
    <t>Information
情報</t>
  </si>
  <si>
    <t>Communication
コミュニケーション</t>
  </si>
  <si>
    <t>Design
設計</t>
  </si>
  <si>
    <t>Integration
関連付け</t>
  </si>
  <si>
    <t>Change &amp; Emergency planning
変更管理 &amp; 緊急事態準備</t>
    <phoneticPr fontId="3"/>
  </si>
  <si>
    <t>Change &amp; Emergency planning
変更管理 &amp; 緊急事態準備</t>
  </si>
  <si>
    <t>Safety communication
安全コミュニケーション</t>
  </si>
  <si>
    <t>Incident Management
インシデント管理</t>
  </si>
  <si>
    <t>Management of Change
変更管理</t>
    <phoneticPr fontId="3"/>
  </si>
  <si>
    <t>3S</t>
    <phoneticPr fontId="3"/>
  </si>
  <si>
    <t>Crane and Hoist
クレーン・ホイスト</t>
  </si>
  <si>
    <t>Risk Assessment
リスクアセスメント</t>
  </si>
  <si>
    <t>Contractor management
協力会社の安全管理</t>
  </si>
  <si>
    <t>Large Tire Manual Handling Operation
大型タイヤハンドリング作業</t>
  </si>
  <si>
    <t>Ergonomics
エルゴノミクス</t>
  </si>
  <si>
    <t>Chemical Management
化学物質管理</t>
  </si>
  <si>
    <t>Hot Work Management
火気使用</t>
    <rPh sb="22" eb="24">
      <t>シヨウ</t>
    </rPh>
    <phoneticPr fontId="3"/>
  </si>
  <si>
    <t>Mixing MUST-11
精練MUST11</t>
  </si>
  <si>
    <t>Mixing MUST-11
精練MUST11</t>
    <phoneticPr fontId="3"/>
  </si>
  <si>
    <t>Element1</t>
    <phoneticPr fontId="3"/>
  </si>
  <si>
    <t>Element2</t>
    <phoneticPr fontId="3"/>
  </si>
  <si>
    <t>Safety/DP</t>
    <phoneticPr fontId="3"/>
  </si>
  <si>
    <t>Safety</t>
    <phoneticPr fontId="3"/>
  </si>
  <si>
    <t>NA</t>
    <phoneticPr fontId="3"/>
  </si>
  <si>
    <t>Individual Process Results</t>
  </si>
  <si>
    <t>Safety_Count</t>
    <phoneticPr fontId="3"/>
  </si>
  <si>
    <t>DP_Count</t>
    <phoneticPr fontId="3"/>
  </si>
  <si>
    <t>DP</t>
    <phoneticPr fontId="3"/>
  </si>
  <si>
    <t>Hot Work Management
火気使用</t>
  </si>
  <si>
    <r>
      <t xml:space="preserve">Mixing MUST-11
</t>
    </r>
    <r>
      <rPr>
        <sz val="8"/>
        <rFont val="游ゴシック"/>
        <family val="3"/>
        <charset val="128"/>
      </rPr>
      <t>精練</t>
    </r>
    <r>
      <rPr>
        <sz val="8"/>
        <rFont val="游ゴシック"/>
        <family val="2"/>
        <charset val="128"/>
      </rPr>
      <t>MUST11</t>
    </r>
    <rPh sb="15" eb="17">
      <t>セイレン</t>
    </rPh>
    <phoneticPr fontId="5"/>
  </si>
  <si>
    <r>
      <rPr>
        <b/>
        <sz val="9"/>
        <color rgb="FF0000FF"/>
        <rFont val="ＭＳ Ｐゴシック"/>
        <family val="3"/>
        <charset val="128"/>
      </rPr>
      <t>トップマネジメントによる安全活動の推進</t>
    </r>
    <r>
      <rPr>
        <sz val="9"/>
        <color rgb="FF000000"/>
        <rFont val="ＭＳ Ｐゴシック"/>
        <family val="3"/>
        <charset val="128"/>
      </rPr>
      <t xml:space="preserve">
3S活動や防災の日に通して従業員の意識醸成を確認できました。トップマネジメントの参画により、従業員モチベーションアップに貢献しています。</t>
    </r>
    <rPh sb="12" eb="16">
      <t>アンゼンカツドウ</t>
    </rPh>
    <rPh sb="17" eb="19">
      <t>スイシン</t>
    </rPh>
    <rPh sb="22" eb="24">
      <t>カツドウ</t>
    </rPh>
    <rPh sb="25" eb="27">
      <t>ボウサイ</t>
    </rPh>
    <rPh sb="28" eb="29">
      <t>ヒ</t>
    </rPh>
    <rPh sb="30" eb="31">
      <t>トオ</t>
    </rPh>
    <rPh sb="33" eb="36">
      <t>ジュウギョウイン</t>
    </rPh>
    <rPh sb="37" eb="39">
      <t>イシキ</t>
    </rPh>
    <rPh sb="39" eb="41">
      <t>ジョウセイ</t>
    </rPh>
    <rPh sb="42" eb="44">
      <t>カクニン</t>
    </rPh>
    <rPh sb="60" eb="62">
      <t>サンカク</t>
    </rPh>
    <rPh sb="66" eb="69">
      <t>ジュウギョウイン</t>
    </rPh>
    <rPh sb="80" eb="82">
      <t>コウケン</t>
    </rPh>
    <phoneticPr fontId="3"/>
  </si>
  <si>
    <r>
      <rPr>
        <b/>
        <sz val="9"/>
        <color rgb="FFFF0000"/>
        <rFont val="ＭＳ Ｐゴシック"/>
        <family val="3"/>
        <charset val="128"/>
      </rPr>
      <t>社外ベストプラクティスの活用</t>
    </r>
    <r>
      <rPr>
        <sz val="9"/>
        <color rgb="FF000000"/>
        <rFont val="ＭＳ Ｐゴシック"/>
        <family val="2"/>
        <charset val="128"/>
      </rPr>
      <t xml:space="preserve">
社内だけではなく、社外の企業や研究機関におけるベストプラクティスを収集・展開を検討してください。</t>
    </r>
    <rPh sb="0" eb="2">
      <t>シャガイ</t>
    </rPh>
    <rPh sb="12" eb="14">
      <t>カツヨウ</t>
    </rPh>
    <rPh sb="15" eb="17">
      <t>シャナイ</t>
    </rPh>
    <rPh sb="24" eb="26">
      <t>シャガイ</t>
    </rPh>
    <rPh sb="27" eb="29">
      <t>キギョウ</t>
    </rPh>
    <rPh sb="30" eb="34">
      <t>ケンキュウキカン</t>
    </rPh>
    <rPh sb="48" eb="50">
      <t>シュウシュウ</t>
    </rPh>
    <rPh sb="51" eb="53">
      <t>テンカイ</t>
    </rPh>
    <rPh sb="54" eb="56">
      <t>ケントウ</t>
    </rPh>
    <phoneticPr fontId="3"/>
  </si>
  <si>
    <r>
      <rPr>
        <b/>
        <sz val="9"/>
        <color rgb="FF0000FF"/>
        <rFont val="ＭＳ Ｐゴシック"/>
        <family val="3"/>
        <charset val="128"/>
      </rPr>
      <t>安全情報の共有と活動の推進</t>
    </r>
    <r>
      <rPr>
        <sz val="9"/>
        <color rgb="FF000000"/>
        <rFont val="ＭＳ Ｐゴシック"/>
        <family val="2"/>
        <charset val="128"/>
      </rPr>
      <t xml:space="preserve">
毎月実施される労働安全衛生委員会の共有情報を現場に共有し、関連した個人目標を毎月設定して活動を推進していました。</t>
    </r>
    <rPh sb="0" eb="4">
      <t>アンゼンジョウホウ</t>
    </rPh>
    <rPh sb="5" eb="7">
      <t>キョウユウ</t>
    </rPh>
    <rPh sb="8" eb="10">
      <t>カツドウ</t>
    </rPh>
    <rPh sb="11" eb="13">
      <t>スイシン</t>
    </rPh>
    <rPh sb="14" eb="16">
      <t>マイツキ</t>
    </rPh>
    <rPh sb="16" eb="18">
      <t>ジッシ</t>
    </rPh>
    <rPh sb="21" eb="27">
      <t>ロウドウアンゼンエイセイ</t>
    </rPh>
    <rPh sb="27" eb="30">
      <t>イインカイ</t>
    </rPh>
    <rPh sb="31" eb="35">
      <t>キョウユウジョウホウ</t>
    </rPh>
    <rPh sb="36" eb="38">
      <t>ゲンバ</t>
    </rPh>
    <rPh sb="39" eb="41">
      <t>キョウユウ</t>
    </rPh>
    <rPh sb="43" eb="45">
      <t>カンレン</t>
    </rPh>
    <rPh sb="47" eb="51">
      <t>コジンモクヒョウ</t>
    </rPh>
    <rPh sb="52" eb="54">
      <t>マイツキ</t>
    </rPh>
    <rPh sb="54" eb="56">
      <t>セッテイ</t>
    </rPh>
    <rPh sb="58" eb="60">
      <t>カツドウ</t>
    </rPh>
    <rPh sb="61" eb="63">
      <t>スイシン</t>
    </rPh>
    <phoneticPr fontId="3"/>
  </si>
  <si>
    <r>
      <rPr>
        <b/>
        <sz val="9"/>
        <color rgb="FFFF0000"/>
        <rFont val="ＭＳ Ｐゴシック"/>
        <family val="3"/>
        <charset val="128"/>
      </rPr>
      <t>RAやKYに関する知識の醸成</t>
    </r>
    <r>
      <rPr>
        <sz val="9"/>
        <color rgb="FF000000"/>
        <rFont val="ＭＳ Ｐゴシック"/>
        <family val="2"/>
        <charset val="128"/>
      </rPr>
      <t xml:space="preserve">
技能員や保全員は基本的なKY・RAの知識を示していたものの、残留リスクについての理解が不足していました。教育の際に効果検証を含めるなどの対応を検討願います。</t>
    </r>
    <rPh sb="6" eb="7">
      <t>カン</t>
    </rPh>
    <rPh sb="9" eb="11">
      <t>チシキ</t>
    </rPh>
    <rPh sb="12" eb="14">
      <t>ジョウセイ</t>
    </rPh>
    <rPh sb="15" eb="18">
      <t>ギノウイン</t>
    </rPh>
    <rPh sb="19" eb="22">
      <t>ホゼンイン</t>
    </rPh>
    <rPh sb="23" eb="26">
      <t>キホンテキ</t>
    </rPh>
    <rPh sb="33" eb="35">
      <t>チシキ</t>
    </rPh>
    <rPh sb="36" eb="37">
      <t>シメ</t>
    </rPh>
    <rPh sb="45" eb="47">
      <t>ザンリュウ</t>
    </rPh>
    <rPh sb="55" eb="57">
      <t>リカイ</t>
    </rPh>
    <rPh sb="58" eb="60">
      <t>フソク</t>
    </rPh>
    <rPh sb="67" eb="69">
      <t>キョウイク</t>
    </rPh>
    <rPh sb="70" eb="71">
      <t>サイ</t>
    </rPh>
    <rPh sb="72" eb="76">
      <t>コウカケンショウ</t>
    </rPh>
    <rPh sb="77" eb="78">
      <t>フク</t>
    </rPh>
    <rPh sb="83" eb="85">
      <t>タイオウ</t>
    </rPh>
    <rPh sb="86" eb="89">
      <t>ケントウネガ</t>
    </rPh>
    <phoneticPr fontId="3"/>
  </si>
  <si>
    <r>
      <rPr>
        <b/>
        <sz val="9"/>
        <color rgb="FF0000FF"/>
        <rFont val="ＭＳ Ｐゴシック"/>
        <family val="3"/>
        <charset val="128"/>
      </rPr>
      <t>定期的なリスクの再評価システムの構築</t>
    </r>
    <r>
      <rPr>
        <sz val="9"/>
        <color rgb="FF000000"/>
        <rFont val="ＭＳ Ｐゴシック"/>
        <family val="2"/>
        <charset val="128"/>
      </rPr>
      <t xml:space="preserve">
安全適合認定（○適）の推進</t>
    </r>
    <r>
      <rPr>
        <sz val="9"/>
        <color rgb="FF000000"/>
        <rFont val="ＭＳ Ｐゴシック"/>
        <family val="3"/>
        <charset val="128"/>
      </rPr>
      <t xml:space="preserve">
</t>
    </r>
    <r>
      <rPr>
        <b/>
        <sz val="9"/>
        <color rgb="FF0000FF"/>
        <rFont val="ＭＳ Ｐゴシック"/>
        <family val="3"/>
        <charset val="128"/>
      </rPr>
      <t>組織的な改善活動の推進</t>
    </r>
    <r>
      <rPr>
        <b/>
        <sz val="9"/>
        <color rgb="FF000000"/>
        <rFont val="ＭＳ Ｐゴシック"/>
        <family val="3"/>
        <charset val="128"/>
      </rPr>
      <t xml:space="preserve">
</t>
    </r>
    <r>
      <rPr>
        <sz val="9"/>
        <color rgb="FF000000"/>
        <rFont val="ＭＳ Ｐゴシック"/>
        <family val="3"/>
        <charset val="128"/>
      </rPr>
      <t>インシデントや改善の報告に対して、改善状況や進捗を共有する掲示板を現場に設置していました。</t>
    </r>
    <rPh sb="0" eb="3">
      <t>テイキテキ</t>
    </rPh>
    <rPh sb="8" eb="11">
      <t>サイヒョウカ</t>
    </rPh>
    <rPh sb="16" eb="18">
      <t>コウチク</t>
    </rPh>
    <rPh sb="19" eb="25">
      <t>アンゼンテキゴウニンテイ</t>
    </rPh>
    <rPh sb="26" eb="28">
      <t>マルテキ</t>
    </rPh>
    <rPh sb="30" eb="32">
      <t>スイシン</t>
    </rPh>
    <rPh sb="34" eb="37">
      <t>ソシキテキ</t>
    </rPh>
    <rPh sb="38" eb="40">
      <t>カイゼン</t>
    </rPh>
    <rPh sb="40" eb="42">
      <t>カツドウ</t>
    </rPh>
    <rPh sb="43" eb="45">
      <t>スイシン</t>
    </rPh>
    <rPh sb="53" eb="55">
      <t>カイゼン</t>
    </rPh>
    <rPh sb="56" eb="58">
      <t>ホウコク</t>
    </rPh>
    <rPh sb="59" eb="60">
      <t>タイ</t>
    </rPh>
    <rPh sb="63" eb="65">
      <t>カイゼン</t>
    </rPh>
    <rPh sb="65" eb="67">
      <t>ジョウキョウ</t>
    </rPh>
    <rPh sb="68" eb="70">
      <t>シンチョク</t>
    </rPh>
    <rPh sb="71" eb="73">
      <t>キョウユウ</t>
    </rPh>
    <rPh sb="75" eb="78">
      <t>ケイジバン</t>
    </rPh>
    <rPh sb="79" eb="81">
      <t>ゲンバ</t>
    </rPh>
    <rPh sb="82" eb="84">
      <t>セッチ</t>
    </rPh>
    <phoneticPr fontId="3"/>
  </si>
  <si>
    <r>
      <rPr>
        <b/>
        <sz val="9"/>
        <color rgb="FFFF0000"/>
        <rFont val="ＭＳ Ｐゴシック"/>
        <family val="3"/>
        <charset val="128"/>
      </rPr>
      <t>新規プロジェクトにおけるリスク評価の推進</t>
    </r>
    <r>
      <rPr>
        <sz val="9"/>
        <color rgb="FF000000"/>
        <rFont val="ＭＳ Ｐゴシック"/>
        <family val="2"/>
        <charset val="128"/>
      </rPr>
      <t xml:space="preserve">
まだトラブルには至っていないが、技術センターと共同で実施している先端的技術導入において、KYの実施プロセスが不足</t>
    </r>
    <r>
      <rPr>
        <sz val="9"/>
        <color rgb="FF000000"/>
        <rFont val="ＭＳ Ｐゴシック"/>
        <family val="3"/>
        <charset val="128"/>
      </rPr>
      <t>しています。拠点ルールの整備と実施をお願いします。</t>
    </r>
    <rPh sb="0" eb="2">
      <t>シンキ</t>
    </rPh>
    <rPh sb="15" eb="17">
      <t>ヒョウカ</t>
    </rPh>
    <rPh sb="18" eb="20">
      <t>スイシン</t>
    </rPh>
    <rPh sb="29" eb="30">
      <t>イタ</t>
    </rPh>
    <rPh sb="37" eb="39">
      <t>ギジュツ</t>
    </rPh>
    <rPh sb="44" eb="46">
      <t>キョウドウ</t>
    </rPh>
    <rPh sb="47" eb="49">
      <t>ジッシ</t>
    </rPh>
    <rPh sb="53" eb="56">
      <t>センタンテキ</t>
    </rPh>
    <rPh sb="56" eb="58">
      <t>ギジュツ</t>
    </rPh>
    <rPh sb="58" eb="60">
      <t>ドウニュウ</t>
    </rPh>
    <rPh sb="68" eb="70">
      <t>ジッシ</t>
    </rPh>
    <rPh sb="75" eb="77">
      <t>フソク</t>
    </rPh>
    <rPh sb="83" eb="85">
      <t>キョテン</t>
    </rPh>
    <rPh sb="89" eb="91">
      <t>セイビ</t>
    </rPh>
    <rPh sb="92" eb="94">
      <t>ジッシ</t>
    </rPh>
    <rPh sb="96" eb="97">
      <t>ネガ</t>
    </rPh>
    <phoneticPr fontId="3"/>
  </si>
  <si>
    <r>
      <rPr>
        <b/>
        <sz val="9"/>
        <color rgb="FF0000FF"/>
        <rFont val="ＭＳ Ｐゴシック"/>
        <family val="3"/>
        <charset val="128"/>
      </rPr>
      <t>ホイスト・クレーン</t>
    </r>
    <r>
      <rPr>
        <sz val="9"/>
        <color rgb="FF000000"/>
        <rFont val="ＭＳ Ｐゴシック"/>
        <family val="2"/>
        <charset val="128"/>
      </rPr>
      <t xml:space="preserve">
クレーンにおけるライトを使用した危険領域表示を導入しておりました。
</t>
    </r>
    <r>
      <rPr>
        <b/>
        <sz val="9"/>
        <color rgb="FF0000FF"/>
        <rFont val="ＭＳ Ｐゴシック"/>
        <family val="3"/>
        <charset val="128"/>
      </rPr>
      <t>インシデント管理</t>
    </r>
    <r>
      <rPr>
        <sz val="9"/>
        <color rgb="FF000000"/>
        <rFont val="ＭＳ Ｐゴシック"/>
        <family val="2"/>
        <charset val="128"/>
      </rPr>
      <t xml:space="preserve">
類災対策への迅速な対応を確認</t>
    </r>
    <r>
      <rPr>
        <sz val="9"/>
        <color rgb="FF000000"/>
        <rFont val="ＭＳ Ｐゴシック"/>
        <family val="3"/>
        <charset val="128"/>
      </rPr>
      <t>しました。</t>
    </r>
    <rPh sb="22" eb="24">
      <t>シヨウ</t>
    </rPh>
    <rPh sb="26" eb="30">
      <t>キケンリョウイキ</t>
    </rPh>
    <rPh sb="30" eb="32">
      <t>ヒョウジ</t>
    </rPh>
    <rPh sb="33" eb="35">
      <t>ドウニュウ</t>
    </rPh>
    <rPh sb="51" eb="53">
      <t>カンリ</t>
    </rPh>
    <rPh sb="54" eb="58">
      <t>ルイサイタイサク</t>
    </rPh>
    <rPh sb="60" eb="62">
      <t>ジンソク</t>
    </rPh>
    <rPh sb="63" eb="65">
      <t>タイオウ</t>
    </rPh>
    <rPh sb="66" eb="68">
      <t>カクニン</t>
    </rPh>
    <phoneticPr fontId="3"/>
  </si>
  <si>
    <r>
      <rPr>
        <b/>
        <sz val="9"/>
        <color rgb="FFFF0000"/>
        <rFont val="ＭＳ Ｐゴシック"/>
        <family val="3"/>
        <charset val="128"/>
      </rPr>
      <t>RAを基にした改善活動の有効性評価の推進</t>
    </r>
    <r>
      <rPr>
        <sz val="9"/>
        <color rgb="FF000000"/>
        <rFont val="ＭＳ Ｐゴシック"/>
        <family val="2"/>
        <charset val="128"/>
      </rPr>
      <t xml:space="preserve">
RAで抽出したリスクへの対策は行われていますが、その有効性を検証するプロセスが確立されていません。PDCAに基づき実施した対策が本当に有効であるか、抜け漏れが無いか、確認願います。</t>
    </r>
    <rPh sb="3" eb="4">
      <t>モト</t>
    </rPh>
    <rPh sb="7" eb="11">
      <t>カイゼンカツドウ</t>
    </rPh>
    <rPh sb="12" eb="17">
      <t>ユウコウセイヒョウカ</t>
    </rPh>
    <rPh sb="18" eb="20">
      <t>スイシン</t>
    </rPh>
    <rPh sb="24" eb="26">
      <t>チュウシュツ</t>
    </rPh>
    <rPh sb="33" eb="35">
      <t>タイサク</t>
    </rPh>
    <rPh sb="36" eb="37">
      <t>オコナ</t>
    </rPh>
    <rPh sb="47" eb="50">
      <t>ユウコウセイ</t>
    </rPh>
    <rPh sb="51" eb="53">
      <t>ケンショウ</t>
    </rPh>
    <rPh sb="60" eb="62">
      <t>カクリツ</t>
    </rPh>
    <rPh sb="75" eb="76">
      <t>モト</t>
    </rPh>
    <rPh sb="78" eb="80">
      <t>ジッシ</t>
    </rPh>
    <rPh sb="82" eb="84">
      <t>タイサク</t>
    </rPh>
    <rPh sb="85" eb="87">
      <t>ホントウ</t>
    </rPh>
    <rPh sb="88" eb="90">
      <t>ユウコウ</t>
    </rPh>
    <rPh sb="95" eb="96">
      <t>ヌ</t>
    </rPh>
    <rPh sb="97" eb="98">
      <t>モ</t>
    </rPh>
    <rPh sb="100" eb="101">
      <t>ナ</t>
    </rPh>
    <rPh sb="104" eb="106">
      <t>カクニン</t>
    </rPh>
    <rPh sb="106" eb="107">
      <t>ネガ</t>
    </rPh>
    <phoneticPr fontId="3"/>
  </si>
  <si>
    <r>
      <rPr>
        <b/>
        <sz val="9"/>
        <color rgb="FF0000FF"/>
        <rFont val="ＭＳ Ｐゴシック"/>
        <family val="3"/>
        <charset val="128"/>
      </rPr>
      <t>Lead safety activity based on priority judgement by Top management</t>
    </r>
    <r>
      <rPr>
        <sz val="9"/>
        <rFont val="ＭＳ Ｐゴシック"/>
        <family val="3"/>
        <charset val="128"/>
      </rPr>
      <t xml:space="preserve"> - Separate operators &amp; forklift by fences - Develop persons who can perform RA</t>
    </r>
    <r>
      <rPr>
        <b/>
        <sz val="9"/>
        <color rgb="FF0000FF"/>
        <rFont val="ＭＳ Ｐゴシック"/>
        <family val="3"/>
        <charset val="128"/>
      </rPr>
      <t xml:space="preserve">
Control residual serious injury risks</t>
    </r>
    <r>
      <rPr>
        <sz val="9"/>
        <rFont val="ＭＳ Ｐゴシック"/>
        <family val="3"/>
        <charset val="128"/>
      </rPr>
      <t xml:space="preserve">
MK brake for mills, 8x8 risk control activity</t>
    </r>
    <phoneticPr fontId="3"/>
  </si>
  <si>
    <r>
      <rPr>
        <b/>
        <sz val="9"/>
        <color rgb="FFFF0000"/>
        <rFont val="ＭＳ Ｐゴシック"/>
        <family val="3"/>
        <charset val="128"/>
      </rPr>
      <t>Utilize/deploy best-practice of external companies toward further improvement</t>
    </r>
    <r>
      <rPr>
        <sz val="9"/>
        <color rgb="FF000000"/>
        <rFont val="ＭＳ Ｐゴシック"/>
        <family val="2"/>
        <charset val="128"/>
      </rPr>
      <t xml:space="preserve">
Mitigate risks by best-practice shared by other companies</t>
    </r>
  </si>
  <si>
    <r>
      <rPr>
        <b/>
        <sz val="9"/>
        <color rgb="FF0000FF"/>
        <rFont val="ＭＳ Ｐゴシック"/>
        <family val="3"/>
        <charset val="128"/>
      </rPr>
      <t>Identify risks and share with teammates</t>
    </r>
    <r>
      <rPr>
        <sz val="9"/>
        <color rgb="FF000000"/>
        <rFont val="ＭＳ Ｐゴシック"/>
        <family val="2"/>
        <charset val="128"/>
      </rPr>
      <t xml:space="preserve">
- Monthly morning meeting with safety topic - Unsafe condition info. from operators
</t>
    </r>
    <r>
      <rPr>
        <b/>
        <sz val="9"/>
        <color rgb="FF0000FF"/>
        <rFont val="ＭＳ Ｐゴシック"/>
        <family val="3"/>
        <charset val="128"/>
      </rPr>
      <t>Participate RA training to perform RA properly</t>
    </r>
  </si>
  <si>
    <r>
      <rPr>
        <b/>
        <sz val="9"/>
        <color rgb="FFFF0000"/>
        <rFont val="ＭＳ Ｐゴシック"/>
        <family val="3"/>
        <charset val="128"/>
      </rPr>
      <t>Knowledge/skill level of RA</t>
    </r>
    <r>
      <rPr>
        <sz val="9"/>
        <color rgb="FF000000"/>
        <rFont val="ＭＳ Ｐゴシック"/>
        <family val="2"/>
        <charset val="128"/>
      </rPr>
      <t xml:space="preserve">
Different among managers and operators
E.g. Interview with operators: Answer tat there is no residual risks although there is risk category III.
</t>
    </r>
    <r>
      <rPr>
        <b/>
        <sz val="9"/>
        <color rgb="FFFF0000"/>
        <rFont val="ＭＳ Ｐゴシック"/>
        <family val="3"/>
        <charset val="128"/>
      </rPr>
      <t xml:space="preserve">Response to Safety rule violation for safety behavior </t>
    </r>
    <r>
      <rPr>
        <sz val="9"/>
        <color rgb="FF000000"/>
        <rFont val="ＭＳ Ｐゴシック"/>
        <family val="2"/>
        <charset val="128"/>
      </rPr>
      <t>→ Under preparation (red/yellow card)</t>
    </r>
    <phoneticPr fontId="3"/>
  </si>
  <si>
    <r>
      <rPr>
        <b/>
        <sz val="9"/>
        <color rgb="FF0000FF"/>
        <rFont val="ＭＳ Ｐゴシック"/>
        <family val="3"/>
        <charset val="128"/>
      </rPr>
      <t>Establish system to re-assess risks periodically (Maru-teki)</t>
    </r>
    <r>
      <rPr>
        <sz val="9"/>
        <color rgb="FF000000"/>
        <rFont val="ＭＳ Ｐゴシック"/>
        <family val="3"/>
        <charset val="128"/>
      </rPr>
      <t xml:space="preserve">
</t>
    </r>
    <r>
      <rPr>
        <b/>
        <sz val="9"/>
        <color rgb="FF0000FF"/>
        <rFont val="ＭＳ Ｐゴシック"/>
        <family val="3"/>
        <charset val="128"/>
      </rPr>
      <t xml:space="preserve">Standardized system to enhance safety awareness when injury occur </t>
    </r>
    <r>
      <rPr>
        <sz val="9"/>
        <color rgb="FF000000"/>
        <rFont val="ＭＳ Ｐゴシック"/>
        <family val="3"/>
        <charset val="128"/>
      </rPr>
      <t>(Safety declaration of each person at meeting.)</t>
    </r>
  </si>
  <si>
    <t>Develop system to utilize/deploy best-practice of external companies</t>
    <phoneticPr fontId="3"/>
  </si>
  <si>
    <r>
      <rPr>
        <b/>
        <sz val="9"/>
        <color rgb="FF0000FF"/>
        <rFont val="ＭＳ Ｐゴシック"/>
        <family val="3"/>
        <charset val="128"/>
      </rPr>
      <t xml:space="preserve">Organize resolution of difficulties based on operators' info.
</t>
    </r>
    <r>
      <rPr>
        <sz val="9"/>
        <color rgb="FF000000"/>
        <rFont val="ＭＳ Ｐゴシック"/>
        <family val="2"/>
        <charset val="128"/>
      </rPr>
      <t>- Operator request - Safety opinion box</t>
    </r>
    <phoneticPr fontId="3"/>
  </si>
  <si>
    <r>
      <rPr>
        <b/>
        <sz val="9"/>
        <color rgb="FFFF0000"/>
        <rFont val="ＭＳ Ｐゴシック"/>
        <family val="3"/>
        <charset val="128"/>
      </rPr>
      <t>Among section,mitsmatch of RA results (WS, 4M-change report and on-site warring)</t>
    </r>
    <r>
      <rPr>
        <sz val="9"/>
        <color rgb="FF000000"/>
        <rFont val="ＭＳ Ｐゴシック"/>
        <family val="2"/>
        <charset val="128"/>
      </rPr>
      <t xml:space="preserve">
Different RA results between production dpt. and engineering dep.
→ It may contribute to confusion</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</si>
</sst>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0.0"/>
  </numFmts>
  <fonts count="97">
    <font>
      <sz val="11"/>
      <color theme="1"/>
      <name val="Calibri"/>
      <family val="2"/>
      <scheme val="minor"/>
    </font>
    <font>
      <sz val="11"/>
      <color theme="1"/>
      <name val="Calibri"/>
      <family val="2"/>
      <scheme val="minor"/>
    </font>
    <font>
      <sz val="11"/>
      <color theme="1"/>
      <name val="Meiryo UI"/>
      <family val="3"/>
      <charset val="128"/>
    </font>
    <font>
      <sz val="6"/>
      <name val="Calibri"/>
      <family val="3"/>
      <charset val="128"/>
      <scheme val="minor"/>
    </font>
    <font>
      <b/>
      <sz val="11"/>
      <color theme="0"/>
      <name val="Meiryo UI"/>
      <family val="3"/>
      <charset val="128"/>
    </font>
    <font>
      <sz val="6"/>
      <name val="ＭＳ Ｐゴシック"/>
      <family val="2"/>
      <charset val="128"/>
    </font>
    <font>
      <b/>
      <sz val="11"/>
      <color theme="0"/>
      <name val="Arial"/>
      <family val="2"/>
    </font>
    <font>
      <b/>
      <sz val="10"/>
      <color theme="1"/>
      <name val="Meiryo UI"/>
      <family val="3"/>
      <charset val="128"/>
    </font>
    <font>
      <sz val="8"/>
      <color theme="1"/>
      <name val="Meiryo UI"/>
      <family val="3"/>
      <charset val="128"/>
    </font>
    <font>
      <sz val="8"/>
      <name val="Meiryo UI"/>
      <family val="3"/>
      <charset val="128"/>
    </font>
    <font>
      <sz val="8"/>
      <color rgb="FFFF0000"/>
      <name val="Meiryo UI"/>
      <family val="3"/>
      <charset val="128"/>
    </font>
    <font>
      <strike/>
      <sz val="8"/>
      <name val="Meiryo UI"/>
      <family val="3"/>
      <charset val="128"/>
    </font>
    <font>
      <sz val="8"/>
      <color rgb="FF0000FF"/>
      <name val="Meiryo UI"/>
      <family val="3"/>
      <charset val="128"/>
    </font>
    <font>
      <sz val="9"/>
      <name val="Meiryo UI"/>
      <family val="3"/>
      <charset val="128"/>
    </font>
    <font>
      <b/>
      <sz val="9"/>
      <color indexed="81"/>
      <name val="Tahoma"/>
      <family val="2"/>
    </font>
    <font>
      <sz val="8"/>
      <name val="BridgestoneType"/>
      <family val="2"/>
    </font>
    <font>
      <sz val="8"/>
      <color theme="1"/>
      <name val="BridgestoneType"/>
      <family val="2"/>
    </font>
    <font>
      <sz val="11"/>
      <color theme="1"/>
      <name val="BridgestoneType"/>
      <family val="2"/>
    </font>
    <font>
      <strike/>
      <sz val="8"/>
      <name val="BridgestoneType"/>
      <family val="2"/>
    </font>
    <font>
      <sz val="8"/>
      <color rgb="FFFF0000"/>
      <name val="BridgestoneType"/>
      <family val="2"/>
    </font>
    <font>
      <b/>
      <sz val="11"/>
      <color theme="0"/>
      <name val="BridgestoneType"/>
      <family val="2"/>
    </font>
    <font>
      <b/>
      <sz val="10"/>
      <color theme="1"/>
      <name val="BridgestoneType"/>
      <family val="2"/>
    </font>
    <font>
      <b/>
      <sz val="12"/>
      <color rgb="FFFF0000"/>
      <name val="BridgestoneType"/>
      <family val="2"/>
    </font>
    <font>
      <b/>
      <sz val="16"/>
      <color theme="0"/>
      <name val="BridgestoneType"/>
      <family val="2"/>
    </font>
    <font>
      <b/>
      <sz val="16"/>
      <color theme="1"/>
      <name val="BridgestoneType"/>
      <family val="2"/>
    </font>
    <font>
      <b/>
      <sz val="8"/>
      <name val="BridgestoneType"/>
      <family val="2"/>
    </font>
    <font>
      <b/>
      <sz val="8"/>
      <color theme="1"/>
      <name val="BridgestoneType"/>
      <family val="2"/>
    </font>
    <font>
      <sz val="8"/>
      <color rgb="FF0000FF"/>
      <name val="BridgestoneType"/>
      <family val="2"/>
    </font>
    <font>
      <b/>
      <sz val="8"/>
      <color theme="0"/>
      <name val="BridgestoneType"/>
      <family val="2"/>
    </font>
    <font>
      <b/>
      <sz val="10"/>
      <color theme="0"/>
      <name val="BridgestoneType"/>
      <family val="2"/>
    </font>
    <font>
      <strike/>
      <sz val="8"/>
      <color rgb="FFFF0000"/>
      <name val="BridgestoneType"/>
      <family val="2"/>
    </font>
    <font>
      <sz val="11"/>
      <color rgb="FFFF0000"/>
      <name val="BridgestoneType"/>
      <family val="2"/>
    </font>
    <font>
      <b/>
      <sz val="8"/>
      <color rgb="FFFFFFFF"/>
      <name val="BridgestoneType"/>
      <family val="2"/>
    </font>
    <font>
      <sz val="8"/>
      <name val="游ゴシック"/>
      <family val="2"/>
      <charset val="128"/>
    </font>
    <font>
      <sz val="8"/>
      <name val="ＭＳ Ｐゴシック"/>
      <family val="3"/>
      <charset val="128"/>
    </font>
    <font>
      <sz val="8"/>
      <name val="BridgestoneType"/>
      <family val="3"/>
    </font>
    <font>
      <b/>
      <sz val="14"/>
      <color theme="1"/>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b/>
      <sz val="11"/>
      <name val="Calibri"/>
      <family val="2"/>
      <scheme val="minor"/>
    </font>
    <font>
      <b/>
      <sz val="10"/>
      <color theme="0"/>
      <name val="Arial"/>
      <family val="2"/>
    </font>
    <font>
      <b/>
      <sz val="10"/>
      <color theme="1"/>
      <name val="Arial"/>
      <family val="2"/>
    </font>
    <font>
      <b/>
      <sz val="12"/>
      <color theme="1"/>
      <name val="Calibri"/>
      <family val="2"/>
      <scheme val="minor"/>
    </font>
    <font>
      <b/>
      <sz val="10"/>
      <color rgb="FFFFFFFF"/>
      <name val="Arial"/>
      <family val="2"/>
    </font>
    <font>
      <b/>
      <sz val="11"/>
      <color rgb="FF000000"/>
      <name val="Calibri"/>
      <family val="2"/>
    </font>
    <font>
      <b/>
      <i/>
      <sz val="11"/>
      <color rgb="FF000000"/>
      <name val="Calibri"/>
      <family val="2"/>
    </font>
    <font>
      <sz val="9"/>
      <color rgb="FF000000"/>
      <name val="Calibri"/>
      <family val="2"/>
    </font>
    <font>
      <sz val="6"/>
      <color theme="1"/>
      <name val="Calibri"/>
      <family val="2"/>
      <scheme val="minor"/>
    </font>
    <font>
      <sz val="11"/>
      <color theme="1"/>
      <name val="Calibri"/>
      <family val="3"/>
      <charset val="128"/>
      <scheme val="minor"/>
    </font>
    <font>
      <b/>
      <sz val="14"/>
      <color theme="1"/>
      <name val="Calibri"/>
      <family val="3"/>
      <charset val="128"/>
      <scheme val="minor"/>
    </font>
    <font>
      <sz val="14"/>
      <color theme="1"/>
      <name val="Calibri"/>
      <family val="3"/>
      <charset val="128"/>
      <scheme val="minor"/>
    </font>
    <font>
      <sz val="8"/>
      <name val="游ゴシック"/>
      <family val="3"/>
      <charset val="128"/>
    </font>
    <font>
      <sz val="9"/>
      <color rgb="FF000000"/>
      <name val="ＭＳ Ｐゴシック"/>
      <family val="2"/>
      <charset val="128"/>
    </font>
    <font>
      <b/>
      <sz val="9"/>
      <color rgb="FF000000"/>
      <name val="ＭＳ Ｐゴシック"/>
      <family val="3"/>
      <charset val="128"/>
    </font>
    <font>
      <sz val="9"/>
      <color rgb="FF000000"/>
      <name val="ＭＳ Ｐゴシック"/>
      <family val="3"/>
      <charset val="128"/>
    </font>
    <font>
      <b/>
      <sz val="12"/>
      <color theme="1"/>
      <name val="Calibri"/>
      <family val="3"/>
      <charset val="128"/>
      <scheme val="minor"/>
    </font>
    <font>
      <b/>
      <i/>
      <sz val="11"/>
      <color rgb="FF000000"/>
      <name val="ＭＳ Ｐゴシック"/>
      <family val="2"/>
      <charset val="128"/>
    </font>
    <font>
      <b/>
      <sz val="9"/>
      <color rgb="FFFF0000"/>
      <name val="ＭＳ Ｐゴシック"/>
      <family val="3"/>
      <charset val="128"/>
    </font>
    <font>
      <b/>
      <sz val="9"/>
      <color rgb="FF0000FF"/>
      <name val="ＭＳ Ｐゴシック"/>
      <family val="3"/>
      <charset val="128"/>
    </font>
    <font>
      <sz val="9"/>
      <name val="ＭＳ Ｐゴシック"/>
      <family val="3"/>
      <charset val="128"/>
    </font>
    <font>
      <b/>
      <sz val="16"/>
      <color rgb="FFFFFFFF"/>
      <name val="BridgestoneType"/>
      <family val="2"/>
    </font>
    <font>
      <b/>
      <sz val="10"/>
      <color rgb="FFFFFFFF"/>
      <name val="BridgestoneType"/>
      <family val="2"/>
    </font>
    <font>
      <sz val="8"/>
      <name val="BridgestoneType"/>
      <family val="3"/>
      <charset val="128"/>
    </font>
    <font>
      <b/>
      <sz val="14"/>
      <color theme="1"/>
      <name val="Meiryo UI"/>
      <family val="3"/>
      <charset val="128"/>
    </font>
    <font>
      <b/>
      <sz val="11"/>
      <color theme="1"/>
      <name val="Meiryo UI"/>
      <family val="3"/>
      <charset val="128"/>
    </font>
    <font>
      <b/>
      <sz val="12"/>
      <color theme="1"/>
      <name val="Meiryo UI"/>
      <family val="3"/>
      <charset val="128"/>
    </font>
    <font>
      <b/>
      <sz val="11"/>
      <color rgb="FF000000"/>
      <name val="Meiryo UI"/>
      <family val="3"/>
      <charset val="128"/>
    </font>
    <font>
      <b/>
      <i/>
      <sz val="11"/>
      <color rgb="FF000000"/>
      <name val="Meiryo UI"/>
      <family val="3"/>
      <charset val="128"/>
    </font>
    <font>
      <b/>
      <sz val="14"/>
      <color theme="1"/>
      <name val="BridgestoneType"/>
      <family val="2"/>
    </font>
    <font>
      <b/>
      <sz val="11"/>
      <color theme="1"/>
      <name val="BridgestoneType"/>
      <family val="2"/>
    </font>
    <font>
      <sz val="12"/>
      <color theme="1"/>
      <name val="BridgestoneType"/>
      <family val="2"/>
    </font>
    <font>
      <sz val="14"/>
      <color theme="1"/>
      <name val="BridgestoneType"/>
      <family val="2"/>
    </font>
    <font>
      <b/>
      <sz val="11"/>
      <name val="BridgestoneType"/>
      <family val="2"/>
    </font>
    <font>
      <b/>
      <sz val="12"/>
      <color theme="1"/>
      <name val="BridgestoneType"/>
      <family val="2"/>
    </font>
    <font>
      <b/>
      <sz val="11"/>
      <color rgb="FF000000"/>
      <name val="BridgestoneType"/>
      <family val="2"/>
    </font>
    <font>
      <b/>
      <i/>
      <sz val="11"/>
      <color rgb="FF000000"/>
      <name val="BridgestoneType"/>
      <family val="2"/>
    </font>
    <font>
      <sz val="9"/>
      <color rgb="FF000000"/>
      <name val="BridgestoneType"/>
      <family val="2"/>
    </font>
    <font>
      <b/>
      <sz val="14"/>
      <color theme="1"/>
      <name val="ＭＳ Ｐゴシック"/>
      <family val="2"/>
      <charset val="128"/>
    </font>
    <font>
      <u/>
      <sz val="11"/>
      <color theme="1"/>
      <name val="Calibri"/>
      <family val="2"/>
      <scheme val="minor"/>
    </font>
    <font>
      <sz val="10"/>
      <color theme="1"/>
      <name val="BridgestoneType"/>
      <family val="2"/>
    </font>
    <font>
      <sz val="9"/>
      <color theme="1"/>
      <name val="BridgestoneType"/>
      <family val="2"/>
    </font>
    <font>
      <b/>
      <sz val="9"/>
      <color theme="1"/>
      <name val="BridgestoneType"/>
      <family val="2"/>
    </font>
    <font>
      <sz val="9"/>
      <name val="BridgestoneType"/>
      <family val="2"/>
    </font>
    <font>
      <b/>
      <sz val="11"/>
      <color rgb="FFFFFFFF"/>
      <name val="BridgestoneType"/>
    </font>
    <font>
      <b/>
      <sz val="11"/>
      <color rgb="FFFFFFFF"/>
      <name val="Meiryo UI"/>
    </font>
    <font>
      <b/>
      <sz val="11"/>
      <color rgb="FFFFFFFF"/>
      <name val="BridgestoneType"/>
      <family val="2"/>
    </font>
    <font>
      <sz val="8"/>
      <color rgb="FF000000"/>
      <name val="BridgestoneType"/>
    </font>
    <font>
      <sz val="8"/>
      <color rgb="FF000000"/>
      <name val="Meiryo UI"/>
    </font>
    <font>
      <sz val="8"/>
      <color rgb="FF000000"/>
      <name val="BridgestoneType"/>
      <family val="2"/>
    </font>
    <font>
      <b/>
      <sz val="11"/>
      <color theme="1"/>
      <name val="Meiryo UI"/>
      <family val="2"/>
    </font>
    <font>
      <sz val="11"/>
      <color theme="1"/>
      <name val="Meiryo UI"/>
      <family val="2"/>
    </font>
    <font>
      <u/>
      <sz val="11"/>
      <name val="Meiryo UI"/>
      <family val="2"/>
    </font>
    <font>
      <sz val="11"/>
      <name val="Meiryo UI"/>
      <family val="2"/>
    </font>
    <font>
      <sz val="11"/>
      <color rgb="FF000000"/>
      <name val="Calibri"/>
      <family val="2"/>
      <scheme val="minor"/>
    </font>
    <font>
      <sz val="14"/>
      <color rgb="FF000000"/>
      <name val="Calibri"/>
      <family val="2"/>
      <scheme val="minor"/>
    </font>
    <font>
      <u/>
      <sz val="11"/>
      <color theme="10"/>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theme="8" tint="0.79998168889431442"/>
        <bgColor indexed="64"/>
      </patternFill>
    </fill>
    <fill>
      <patternFill patternType="solid">
        <fgColor rgb="FFFBD4B4"/>
        <bgColor indexed="64"/>
      </patternFill>
    </fill>
    <fill>
      <patternFill patternType="solid">
        <fgColor rgb="FFFFE699"/>
        <bgColor indexed="64"/>
      </patternFill>
    </fill>
    <fill>
      <patternFill patternType="solid">
        <fgColor rgb="FFD6E3BC"/>
        <bgColor indexed="64"/>
      </patternFill>
    </fill>
    <fill>
      <patternFill patternType="solid">
        <fgColor rgb="FF00B05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s>
  <borders count="8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medium">
        <color indexed="64"/>
      </right>
      <top/>
      <bottom/>
      <diagonal/>
    </border>
  </borders>
  <cellStyleXfs count="5">
    <xf numFmtId="0" fontId="0"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96" fillId="0" borderId="0" applyNumberFormat="0" applyFill="0" applyBorder="0" applyAlignment="0" applyProtection="0"/>
  </cellStyleXfs>
  <cellXfs count="808">
    <xf numFmtId="0" fontId="0" fillId="0" borderId="0" xfId="0"/>
    <xf numFmtId="0" fontId="2" fillId="2" borderId="0" xfId="1" applyFont="1" applyFill="1" applyAlignment="1">
      <alignment vertical="center"/>
    </xf>
    <xf numFmtId="0" fontId="2" fillId="0" borderId="0" xfId="1" applyFont="1" applyAlignment="1">
      <alignment vertical="center"/>
    </xf>
    <xf numFmtId="0" fontId="7" fillId="2" borderId="0" xfId="1" applyFont="1" applyFill="1" applyAlignment="1">
      <alignment vertical="center"/>
    </xf>
    <xf numFmtId="0" fontId="7" fillId="0" borderId="0" xfId="1" applyFont="1" applyAlignment="1">
      <alignment vertical="center"/>
    </xf>
    <xf numFmtId="0" fontId="8" fillId="2" borderId="0" xfId="1" applyFont="1" applyFill="1" applyAlignment="1">
      <alignment vertical="center"/>
    </xf>
    <xf numFmtId="0" fontId="2" fillId="2" borderId="0" xfId="1" applyFont="1" applyFill="1" applyAlignment="1">
      <alignment vertical="center" wrapText="1"/>
    </xf>
    <xf numFmtId="0" fontId="2" fillId="2" borderId="0" xfId="1" applyFont="1" applyFill="1" applyAlignment="1">
      <alignment horizontal="center" vertical="center"/>
    </xf>
    <xf numFmtId="0" fontId="2" fillId="0" borderId="0" xfId="1" applyFont="1" applyAlignment="1">
      <alignment vertical="center" wrapText="1"/>
    </xf>
    <xf numFmtId="0" fontId="2" fillId="0" borderId="0" xfId="1" applyFont="1" applyAlignment="1">
      <alignment horizontal="center" vertical="center"/>
    </xf>
    <xf numFmtId="0" fontId="20" fillId="3" borderId="1" xfId="1" applyFont="1" applyFill="1" applyBorder="1" applyAlignment="1">
      <alignment horizontal="center" vertical="center"/>
    </xf>
    <xf numFmtId="0" fontId="20" fillId="3" borderId="1" xfId="1" applyFont="1" applyFill="1" applyBorder="1" applyAlignment="1">
      <alignment horizontal="center" vertical="center" wrapText="1"/>
    </xf>
    <xf numFmtId="0" fontId="20" fillId="3" borderId="2" xfId="1" applyFont="1" applyFill="1" applyBorder="1" applyAlignment="1">
      <alignment horizontal="center" vertical="center" wrapText="1"/>
    </xf>
    <xf numFmtId="0" fontId="20" fillId="3" borderId="5" xfId="1" applyFont="1" applyFill="1" applyBorder="1" applyAlignment="1">
      <alignment horizontal="center" vertical="center" wrapText="1"/>
    </xf>
    <xf numFmtId="0" fontId="20" fillId="3" borderId="63" xfId="1" applyFont="1" applyFill="1" applyBorder="1" applyAlignment="1">
      <alignment horizontal="center" vertical="center" wrapText="1"/>
    </xf>
    <xf numFmtId="0" fontId="20" fillId="3" borderId="59" xfId="1" applyFont="1" applyFill="1" applyBorder="1" applyAlignment="1">
      <alignment horizontal="center" vertical="center" wrapText="1"/>
    </xf>
    <xf numFmtId="0" fontId="20" fillId="3" borderId="64" xfId="1" applyFont="1" applyFill="1" applyBorder="1" applyAlignment="1">
      <alignment horizontal="center" vertical="center" wrapText="1"/>
    </xf>
    <xf numFmtId="0" fontId="20" fillId="3" borderId="58" xfId="1" applyFont="1" applyFill="1" applyBorder="1" applyAlignment="1">
      <alignment horizontal="center" vertical="center" wrapText="1"/>
    </xf>
    <xf numFmtId="0" fontId="20" fillId="3" borderId="6" xfId="1" applyFont="1" applyFill="1" applyBorder="1" applyAlignment="1">
      <alignment horizontal="center" vertical="center" wrapText="1"/>
    </xf>
    <xf numFmtId="0" fontId="20" fillId="3" borderId="0" xfId="1" applyFont="1" applyFill="1" applyAlignment="1">
      <alignment horizontal="center" vertical="center" wrapText="1"/>
    </xf>
    <xf numFmtId="0" fontId="17" fillId="0" borderId="0" xfId="1" applyFont="1" applyAlignment="1">
      <alignment vertical="center"/>
    </xf>
    <xf numFmtId="0" fontId="21" fillId="2" borderId="0" xfId="1" applyFont="1" applyFill="1" applyAlignment="1">
      <alignment vertical="center"/>
    </xf>
    <xf numFmtId="0" fontId="22" fillId="2" borderId="0" xfId="1" applyFont="1" applyFill="1" applyAlignment="1">
      <alignment vertical="center" wrapText="1"/>
    </xf>
    <xf numFmtId="0" fontId="16" fillId="5" borderId="58" xfId="1" applyFont="1" applyFill="1" applyBorder="1" applyAlignment="1">
      <alignment horizontal="center" vertical="center" wrapText="1" shrinkToFit="1"/>
    </xf>
    <xf numFmtId="0" fontId="16" fillId="5" borderId="63" xfId="1" applyFont="1" applyFill="1" applyBorder="1" applyAlignment="1">
      <alignment horizontal="center" vertical="center" wrapText="1" shrinkToFit="1"/>
    </xf>
    <xf numFmtId="0" fontId="16" fillId="5" borderId="59" xfId="1" applyFont="1" applyFill="1" applyBorder="1" applyAlignment="1">
      <alignment horizontal="center" vertical="center" wrapText="1" shrinkToFit="1"/>
    </xf>
    <xf numFmtId="0" fontId="16" fillId="5" borderId="64" xfId="1" applyFont="1" applyFill="1" applyBorder="1" applyAlignment="1">
      <alignment horizontal="center" vertical="center" wrapText="1" shrinkToFit="1"/>
    </xf>
    <xf numFmtId="0" fontId="16" fillId="5" borderId="55" xfId="1" applyFont="1" applyFill="1" applyBorder="1" applyAlignment="1">
      <alignment horizontal="center" vertical="center" wrapText="1" shrinkToFit="1"/>
    </xf>
    <xf numFmtId="0" fontId="21" fillId="2" borderId="0" xfId="1" applyFont="1" applyFill="1" applyAlignment="1">
      <alignment horizontal="center" vertical="center"/>
    </xf>
    <xf numFmtId="0" fontId="17" fillId="2" borderId="0" xfId="1" applyFont="1" applyFill="1" applyAlignment="1">
      <alignment vertical="center"/>
    </xf>
    <xf numFmtId="0" fontId="17" fillId="2" borderId="0" xfId="1" applyFont="1" applyFill="1" applyAlignment="1">
      <alignment horizontal="center" vertical="center"/>
    </xf>
    <xf numFmtId="0" fontId="15" fillId="2" borderId="0" xfId="1" applyFont="1" applyFill="1" applyAlignment="1">
      <alignment vertical="center"/>
    </xf>
    <xf numFmtId="0" fontId="15" fillId="2" borderId="0" xfId="1" applyFont="1" applyFill="1" applyAlignment="1">
      <alignment vertical="center" wrapText="1"/>
    </xf>
    <xf numFmtId="0" fontId="15" fillId="2" borderId="28" xfId="1" applyFont="1" applyFill="1" applyBorder="1" applyAlignment="1">
      <alignment vertical="center" wrapText="1"/>
    </xf>
    <xf numFmtId="0" fontId="15" fillId="2" borderId="20" xfId="1" applyFont="1" applyFill="1" applyBorder="1" applyAlignment="1">
      <alignment vertical="center" wrapText="1"/>
    </xf>
    <xf numFmtId="0" fontId="15" fillId="2" borderId="19" xfId="1" applyFont="1" applyFill="1" applyBorder="1" applyAlignment="1">
      <alignment vertical="center" wrapText="1"/>
    </xf>
    <xf numFmtId="0" fontId="27" fillId="4" borderId="44" xfId="1" applyFont="1" applyFill="1" applyBorder="1" applyAlignment="1">
      <alignment vertical="center"/>
    </xf>
    <xf numFmtId="0" fontId="0" fillId="0" borderId="0" xfId="0" applyAlignment="1">
      <alignment vertical="center"/>
    </xf>
    <xf numFmtId="0" fontId="28" fillId="3" borderId="1" xfId="1" applyFont="1" applyFill="1" applyBorder="1" applyAlignment="1">
      <alignment horizontal="center" vertical="center"/>
    </xf>
    <xf numFmtId="0" fontId="20" fillId="3" borderId="3" xfId="1" applyFont="1" applyFill="1" applyBorder="1" applyAlignment="1">
      <alignment horizontal="center" vertical="center" wrapText="1"/>
    </xf>
    <xf numFmtId="0" fontId="20" fillId="3" borderId="4" xfId="1" applyFont="1" applyFill="1" applyBorder="1" applyAlignment="1">
      <alignment horizontal="center" vertical="center" wrapText="1"/>
    </xf>
    <xf numFmtId="0" fontId="29" fillId="3" borderId="5" xfId="1" applyFont="1" applyFill="1" applyBorder="1" applyAlignment="1">
      <alignment horizontal="center" vertical="center" wrapText="1"/>
    </xf>
    <xf numFmtId="0" fontId="21" fillId="2" borderId="0" xfId="1" applyFont="1" applyFill="1" applyAlignment="1">
      <alignment vertical="center" wrapText="1"/>
    </xf>
    <xf numFmtId="0" fontId="21" fillId="4" borderId="1" xfId="1" applyFont="1" applyFill="1" applyBorder="1" applyAlignment="1">
      <alignment horizontal="center" vertical="center"/>
    </xf>
    <xf numFmtId="0" fontId="16" fillId="5" borderId="7" xfId="1" applyFont="1" applyFill="1" applyBorder="1" applyAlignment="1">
      <alignment horizontal="center" vertical="center" wrapText="1" shrinkToFit="1"/>
    </xf>
    <xf numFmtId="0" fontId="16" fillId="5" borderId="8" xfId="1" applyFont="1" applyFill="1" applyBorder="1" applyAlignment="1">
      <alignment horizontal="center" vertical="center" wrapText="1" shrinkToFit="1"/>
    </xf>
    <xf numFmtId="0" fontId="16" fillId="5" borderId="9" xfId="1" applyFont="1" applyFill="1" applyBorder="1" applyAlignment="1">
      <alignment horizontal="center" vertical="center" wrapText="1" shrinkToFit="1"/>
    </xf>
    <xf numFmtId="0" fontId="21" fillId="0" borderId="0" xfId="1" applyFont="1" applyAlignment="1">
      <alignment vertical="center"/>
    </xf>
    <xf numFmtId="0" fontId="17" fillId="0" borderId="19" xfId="1" applyFont="1" applyBorder="1" applyAlignment="1">
      <alignment vertical="center"/>
    </xf>
    <xf numFmtId="0" fontId="16" fillId="2" borderId="0" xfId="1" applyFont="1" applyFill="1" applyAlignment="1">
      <alignment vertical="center"/>
    </xf>
    <xf numFmtId="0" fontId="17" fillId="2" borderId="0" xfId="1" applyFont="1" applyFill="1" applyAlignment="1">
      <alignment vertical="center" wrapText="1"/>
    </xf>
    <xf numFmtId="0" fontId="17" fillId="0" borderId="0" xfId="1" applyFont="1" applyAlignment="1">
      <alignment vertical="center" wrapText="1"/>
    </xf>
    <xf numFmtId="0" fontId="20" fillId="3" borderId="2" xfId="1" applyFont="1" applyFill="1" applyBorder="1" applyAlignment="1">
      <alignment horizontal="center" vertical="center"/>
    </xf>
    <xf numFmtId="0" fontId="21" fillId="4" borderId="66" xfId="1" applyFont="1" applyFill="1" applyBorder="1" applyAlignment="1">
      <alignment horizontal="center" vertical="center"/>
    </xf>
    <xf numFmtId="0" fontId="16" fillId="5" borderId="0" xfId="1" applyFont="1" applyFill="1" applyAlignment="1">
      <alignment horizontal="center" vertical="center" wrapText="1" shrinkToFit="1"/>
    </xf>
    <xf numFmtId="0" fontId="16" fillId="5" borderId="62" xfId="1" applyFont="1" applyFill="1" applyBorder="1" applyAlignment="1">
      <alignment horizontal="center" vertical="center" wrapText="1" shrinkToFit="1"/>
    </xf>
    <xf numFmtId="0" fontId="16" fillId="5" borderId="72" xfId="1" applyFont="1" applyFill="1" applyBorder="1" applyAlignment="1">
      <alignment horizontal="center" vertical="center" wrapText="1" shrinkToFit="1"/>
    </xf>
    <xf numFmtId="0" fontId="16" fillId="5" borderId="70" xfId="1" applyFont="1" applyFill="1" applyBorder="1" applyAlignment="1">
      <alignment horizontal="center" vertical="center" wrapText="1" shrinkToFit="1"/>
    </xf>
    <xf numFmtId="0" fontId="17" fillId="2" borderId="19" xfId="1" applyFont="1" applyFill="1" applyBorder="1" applyAlignment="1">
      <alignment vertical="center"/>
    </xf>
    <xf numFmtId="0" fontId="21" fillId="4" borderId="0" xfId="1" applyFont="1" applyFill="1" applyAlignment="1">
      <alignment horizontal="center" vertical="center"/>
    </xf>
    <xf numFmtId="0" fontId="16" fillId="5" borderId="3" xfId="1" applyFont="1" applyFill="1" applyBorder="1" applyAlignment="1">
      <alignment horizontal="center" vertical="center" wrapText="1" shrinkToFit="1"/>
    </xf>
    <xf numFmtId="0" fontId="16" fillId="5" borderId="71" xfId="1" applyFont="1" applyFill="1" applyBorder="1" applyAlignment="1">
      <alignment horizontal="center" vertical="center" wrapText="1" shrinkToFit="1"/>
    </xf>
    <xf numFmtId="0" fontId="0" fillId="14" borderId="3" xfId="0" applyFill="1" applyBorder="1" applyAlignment="1">
      <alignment vertical="center"/>
    </xf>
    <xf numFmtId="0" fontId="0" fillId="14" borderId="58" xfId="0" applyFill="1" applyBorder="1" applyAlignment="1">
      <alignment vertical="center"/>
    </xf>
    <xf numFmtId="0" fontId="0" fillId="14" borderId="5" xfId="0" applyFill="1" applyBorder="1" applyAlignment="1">
      <alignment vertical="center"/>
    </xf>
    <xf numFmtId="0" fontId="0" fillId="14" borderId="65" xfId="0" applyFill="1" applyBorder="1" applyAlignment="1">
      <alignment vertical="center"/>
    </xf>
    <xf numFmtId="0" fontId="0" fillId="14" borderId="74" xfId="0" applyFill="1" applyBorder="1" applyAlignment="1">
      <alignment vertical="center"/>
    </xf>
    <xf numFmtId="0" fontId="0" fillId="14" borderId="0" xfId="0" applyFill="1" applyAlignment="1">
      <alignment vertical="center"/>
    </xf>
    <xf numFmtId="0" fontId="40" fillId="0" borderId="1" xfId="0" applyFont="1" applyBorder="1" applyAlignment="1">
      <alignment horizontal="center" vertical="center"/>
    </xf>
    <xf numFmtId="0" fontId="41" fillId="6" borderId="1" xfId="0" applyFont="1" applyFill="1" applyBorder="1" applyAlignment="1">
      <alignment vertical="center" wrapText="1"/>
    </xf>
    <xf numFmtId="0" fontId="42" fillId="8" borderId="1" xfId="0" applyFont="1" applyFill="1" applyBorder="1" applyAlignment="1">
      <alignment vertical="center" wrapText="1"/>
    </xf>
    <xf numFmtId="0" fontId="42" fillId="9" borderId="1" xfId="0" applyFont="1" applyFill="1" applyBorder="1" applyAlignment="1">
      <alignment vertical="center" wrapText="1"/>
    </xf>
    <xf numFmtId="0" fontId="42" fillId="10" borderId="1" xfId="0" applyFont="1" applyFill="1" applyBorder="1" applyAlignment="1">
      <alignment vertical="center" wrapText="1"/>
    </xf>
    <xf numFmtId="0" fontId="44" fillId="11" borderId="1" xfId="0" applyFont="1" applyFill="1" applyBorder="1" applyAlignment="1">
      <alignment vertical="center" wrapText="1"/>
    </xf>
    <xf numFmtId="164" fontId="38" fillId="0" borderId="40" xfId="2" applyNumberFormat="1" applyFont="1" applyFill="1" applyBorder="1" applyAlignment="1">
      <alignment vertical="center"/>
    </xf>
    <xf numFmtId="0" fontId="43" fillId="14" borderId="1" xfId="0" applyFont="1" applyFill="1" applyBorder="1" applyAlignment="1">
      <alignment horizontal="center" vertical="center"/>
    </xf>
    <xf numFmtId="0" fontId="36" fillId="14" borderId="1" xfId="0" applyFont="1" applyFill="1" applyBorder="1" applyAlignment="1">
      <alignment horizontal="center" vertical="center"/>
    </xf>
    <xf numFmtId="164" fontId="38" fillId="0" borderId="1" xfId="2" applyNumberFormat="1" applyFont="1" applyFill="1" applyBorder="1" applyAlignment="1">
      <alignment vertical="center"/>
    </xf>
    <xf numFmtId="0" fontId="45" fillId="15" borderId="1" xfId="0" applyFont="1" applyFill="1" applyBorder="1" applyAlignment="1">
      <alignment horizontal="center" vertical="center" wrapText="1" readingOrder="1"/>
    </xf>
    <xf numFmtId="0" fontId="0" fillId="14" borderId="7" xfId="0" applyFill="1" applyBorder="1" applyAlignment="1">
      <alignment vertical="center"/>
    </xf>
    <xf numFmtId="0" fontId="0" fillId="14" borderId="9" xfId="0" applyFill="1" applyBorder="1" applyAlignment="1">
      <alignment vertical="center"/>
    </xf>
    <xf numFmtId="0" fontId="0" fillId="14" borderId="38" xfId="0" applyFill="1" applyBorder="1" applyAlignment="1">
      <alignment vertical="center"/>
    </xf>
    <xf numFmtId="0" fontId="28" fillId="6" borderId="14" xfId="1" applyFont="1" applyFill="1" applyBorder="1" applyAlignment="1">
      <alignment horizontal="center" vertical="center" textRotation="90" wrapText="1"/>
    </xf>
    <xf numFmtId="0" fontId="28" fillId="6" borderId="9" xfId="1" applyFont="1" applyFill="1" applyBorder="1" applyAlignment="1">
      <alignment horizontal="center" vertical="center" textRotation="90" wrapText="1"/>
    </xf>
    <xf numFmtId="0" fontId="26" fillId="8" borderId="14" xfId="1" applyFont="1" applyFill="1" applyBorder="1" applyAlignment="1">
      <alignment horizontal="center" vertical="center" textRotation="90" wrapText="1"/>
    </xf>
    <xf numFmtId="0" fontId="26" fillId="8" borderId="35" xfId="1" applyFont="1" applyFill="1" applyBorder="1" applyAlignment="1">
      <alignment horizontal="center" vertical="center" textRotation="90" wrapText="1"/>
    </xf>
    <xf numFmtId="0" fontId="26" fillId="8" borderId="47" xfId="1" applyFont="1" applyFill="1" applyBorder="1" applyAlignment="1">
      <alignment horizontal="center" vertical="center" textRotation="90" wrapText="1"/>
    </xf>
    <xf numFmtId="0" fontId="26" fillId="8" borderId="48" xfId="1" applyFont="1" applyFill="1" applyBorder="1" applyAlignment="1">
      <alignment horizontal="center" vertical="center" textRotation="90" wrapText="1"/>
    </xf>
    <xf numFmtId="0" fontId="26" fillId="9" borderId="47" xfId="1" applyFont="1" applyFill="1" applyBorder="1" applyAlignment="1">
      <alignment horizontal="center" vertical="center" textRotation="90" wrapText="1"/>
    </xf>
    <xf numFmtId="0" fontId="26" fillId="9" borderId="48" xfId="1" applyFont="1" applyFill="1" applyBorder="1" applyAlignment="1">
      <alignment horizontal="center" vertical="center" textRotation="90" wrapText="1"/>
    </xf>
    <xf numFmtId="0" fontId="26" fillId="10" borderId="35" xfId="1" applyFont="1" applyFill="1" applyBorder="1" applyAlignment="1">
      <alignment horizontal="center" vertical="center" textRotation="90" wrapText="1"/>
    </xf>
    <xf numFmtId="0" fontId="26" fillId="10" borderId="47" xfId="1" applyFont="1" applyFill="1" applyBorder="1" applyAlignment="1">
      <alignment horizontal="center" vertical="center" textRotation="90" wrapText="1"/>
    </xf>
    <xf numFmtId="0" fontId="26" fillId="10" borderId="48" xfId="1" applyFont="1" applyFill="1" applyBorder="1" applyAlignment="1">
      <alignment horizontal="center" vertical="center" textRotation="90" wrapText="1"/>
    </xf>
    <xf numFmtId="0" fontId="32" fillId="11" borderId="35" xfId="1" applyFont="1" applyFill="1" applyBorder="1" applyAlignment="1">
      <alignment horizontal="center" vertical="center" textRotation="90" wrapText="1"/>
    </xf>
    <xf numFmtId="0" fontId="32" fillId="11" borderId="47" xfId="1" applyFont="1" applyFill="1" applyBorder="1" applyAlignment="1">
      <alignment horizontal="center" vertical="center" textRotation="90" wrapText="1"/>
    </xf>
    <xf numFmtId="0" fontId="32" fillId="11" borderId="48" xfId="1" applyFont="1" applyFill="1" applyBorder="1" applyAlignment="1">
      <alignment horizontal="center" vertical="center" textRotation="90" wrapText="1"/>
    </xf>
    <xf numFmtId="0" fontId="28" fillId="6" borderId="14" xfId="1" applyFont="1" applyFill="1" applyBorder="1" applyAlignment="1">
      <alignment horizontal="center" vertical="center"/>
    </xf>
    <xf numFmtId="0" fontId="28" fillId="6" borderId="35" xfId="1" applyFont="1" applyFill="1" applyBorder="1" applyAlignment="1">
      <alignment horizontal="center" vertical="center" wrapText="1"/>
    </xf>
    <xf numFmtId="0" fontId="28" fillId="6" borderId="9" xfId="1" applyFont="1" applyFill="1" applyBorder="1" applyAlignment="1">
      <alignment horizontal="center" vertical="center" wrapText="1"/>
    </xf>
    <xf numFmtId="0" fontId="26" fillId="8" borderId="14" xfId="1" applyFont="1" applyFill="1" applyBorder="1" applyAlignment="1">
      <alignment horizontal="center" vertical="center" wrapText="1"/>
    </xf>
    <xf numFmtId="0" fontId="26" fillId="8" borderId="52" xfId="1" applyFont="1" applyFill="1" applyBorder="1" applyAlignment="1">
      <alignment horizontal="center" vertical="center" wrapText="1"/>
    </xf>
    <xf numFmtId="0" fontId="26" fillId="8" borderId="35" xfId="1" applyFont="1" applyFill="1" applyBorder="1" applyAlignment="1">
      <alignment horizontal="center" vertical="center" wrapText="1"/>
    </xf>
    <xf numFmtId="0" fontId="26" fillId="8" borderId="47" xfId="1" applyFont="1" applyFill="1" applyBorder="1" applyAlignment="1">
      <alignment horizontal="center" vertical="center" wrapText="1"/>
    </xf>
    <xf numFmtId="0" fontId="26" fillId="8" borderId="48" xfId="1" applyFont="1" applyFill="1" applyBorder="1" applyAlignment="1">
      <alignment horizontal="center" vertical="center" wrapText="1"/>
    </xf>
    <xf numFmtId="0" fontId="26" fillId="9" borderId="14" xfId="1" applyFont="1" applyFill="1" applyBorder="1" applyAlignment="1">
      <alignment horizontal="center" vertical="center" wrapText="1"/>
    </xf>
    <xf numFmtId="0" fontId="26" fillId="9" borderId="47" xfId="1" applyFont="1" applyFill="1" applyBorder="1" applyAlignment="1">
      <alignment horizontal="center" vertical="center" wrapText="1"/>
    </xf>
    <xf numFmtId="0" fontId="26" fillId="9" borderId="52" xfId="1" applyFont="1" applyFill="1" applyBorder="1" applyAlignment="1">
      <alignment horizontal="center" vertical="center" wrapText="1"/>
    </xf>
    <xf numFmtId="0" fontId="26" fillId="9" borderId="48" xfId="1" applyFont="1" applyFill="1" applyBorder="1" applyAlignment="1">
      <alignment horizontal="center" vertical="center" wrapText="1"/>
    </xf>
    <xf numFmtId="0" fontId="26" fillId="10" borderId="35" xfId="1" applyFont="1" applyFill="1" applyBorder="1" applyAlignment="1">
      <alignment horizontal="center" vertical="center" wrapText="1"/>
    </xf>
    <xf numFmtId="0" fontId="26" fillId="10" borderId="47" xfId="1" applyFont="1" applyFill="1" applyBorder="1" applyAlignment="1">
      <alignment horizontal="center" vertical="center" wrapText="1"/>
    </xf>
    <xf numFmtId="0" fontId="26" fillId="10" borderId="53" xfId="1" applyFont="1" applyFill="1" applyBorder="1" applyAlignment="1">
      <alignment horizontal="center" vertical="center" wrapText="1"/>
    </xf>
    <xf numFmtId="0" fontId="26" fillId="10" borderId="48" xfId="1" applyFont="1" applyFill="1" applyBorder="1" applyAlignment="1">
      <alignment horizontal="center" vertical="center" wrapText="1"/>
    </xf>
    <xf numFmtId="0" fontId="32" fillId="11" borderId="35" xfId="1" applyFont="1" applyFill="1" applyBorder="1" applyAlignment="1">
      <alignment horizontal="center" vertical="center" wrapText="1"/>
    </xf>
    <xf numFmtId="0" fontId="32" fillId="11" borderId="47" xfId="1" applyFont="1" applyFill="1" applyBorder="1" applyAlignment="1">
      <alignment horizontal="center" vertical="center" wrapText="1"/>
    </xf>
    <xf numFmtId="0" fontId="32" fillId="11" borderId="52" xfId="1" applyFont="1" applyFill="1" applyBorder="1" applyAlignment="1">
      <alignment horizontal="center" vertical="center" wrapText="1"/>
    </xf>
    <xf numFmtId="0" fontId="32" fillId="11" borderId="48" xfId="1" applyFont="1" applyFill="1" applyBorder="1" applyAlignment="1">
      <alignment horizontal="center" vertical="center" wrapText="1"/>
    </xf>
    <xf numFmtId="0" fontId="28" fillId="6" borderId="28" xfId="1" applyFont="1" applyFill="1" applyBorder="1" applyAlignment="1">
      <alignment horizontal="center" vertical="center" wrapText="1"/>
    </xf>
    <xf numFmtId="0" fontId="26" fillId="10" borderId="17" xfId="1" applyFont="1" applyFill="1" applyBorder="1" applyAlignment="1">
      <alignment horizontal="center" vertical="center" wrapText="1"/>
    </xf>
    <xf numFmtId="0" fontId="0" fillId="0" borderId="28" xfId="0" applyBorder="1"/>
    <xf numFmtId="0" fontId="0" fillId="0" borderId="10" xfId="0" applyBorder="1"/>
    <xf numFmtId="0" fontId="0" fillId="0" borderId="17" xfId="0" applyBorder="1"/>
    <xf numFmtId="0" fontId="0" fillId="0" borderId="11" xfId="0" applyBorder="1"/>
    <xf numFmtId="0" fontId="0" fillId="0" borderId="20" xfId="0" applyBorder="1"/>
    <xf numFmtId="0" fontId="0" fillId="0" borderId="29" xfId="0" applyBorder="1"/>
    <xf numFmtId="0" fontId="0" fillId="0" borderId="17" xfId="0" applyBorder="1" applyAlignment="1">
      <alignment wrapText="1"/>
    </xf>
    <xf numFmtId="0" fontId="0" fillId="0" borderId="11" xfId="0" applyBorder="1" applyAlignment="1">
      <alignment wrapText="1"/>
    </xf>
    <xf numFmtId="0" fontId="48" fillId="0" borderId="28" xfId="0" applyFont="1" applyBorder="1"/>
    <xf numFmtId="0" fontId="0" fillId="0" borderId="66" xfId="0" applyBorder="1"/>
    <xf numFmtId="0" fontId="0" fillId="0" borderId="8" xfId="0" applyBorder="1"/>
    <xf numFmtId="0" fontId="0" fillId="0" borderId="37" xfId="0" applyBorder="1"/>
    <xf numFmtId="0" fontId="0" fillId="0" borderId="75" xfId="0" applyBorder="1"/>
    <xf numFmtId="0" fontId="0" fillId="0" borderId="76" xfId="0" applyBorder="1"/>
    <xf numFmtId="0" fontId="0" fillId="0" borderId="77" xfId="0" applyBorder="1"/>
    <xf numFmtId="0" fontId="48" fillId="0" borderId="27" xfId="0" applyFont="1" applyBorder="1"/>
    <xf numFmtId="0" fontId="0" fillId="0" borderId="27" xfId="0" applyBorder="1"/>
    <xf numFmtId="0" fontId="0" fillId="0" borderId="78" xfId="0" applyBorder="1"/>
    <xf numFmtId="0" fontId="0" fillId="0" borderId="60" xfId="0" applyBorder="1"/>
    <xf numFmtId="0" fontId="49" fillId="0" borderId="29" xfId="0" applyFont="1" applyBorder="1"/>
    <xf numFmtId="0" fontId="28" fillId="6" borderId="47" xfId="1" applyFont="1" applyFill="1" applyBorder="1" applyAlignment="1">
      <alignment horizontal="center" vertical="center" textRotation="90" wrapText="1"/>
    </xf>
    <xf numFmtId="0" fontId="28" fillId="6" borderId="48" xfId="1" applyFont="1" applyFill="1" applyBorder="1" applyAlignment="1">
      <alignment horizontal="center" vertical="center" textRotation="90" wrapText="1"/>
    </xf>
    <xf numFmtId="0" fontId="26" fillId="9" borderId="35" xfId="1" applyFont="1" applyFill="1" applyBorder="1" applyAlignment="1">
      <alignment horizontal="center" vertical="center" textRotation="90" wrapText="1"/>
    </xf>
    <xf numFmtId="0" fontId="26" fillId="10" borderId="0" xfId="1" applyFont="1" applyFill="1" applyAlignment="1">
      <alignment horizontal="center" vertical="center" textRotation="90" wrapText="1"/>
    </xf>
    <xf numFmtId="0" fontId="26" fillId="10" borderId="52" xfId="1" applyFont="1" applyFill="1" applyBorder="1" applyAlignment="1">
      <alignment horizontal="center" vertical="center" textRotation="90" wrapText="1"/>
    </xf>
    <xf numFmtId="0" fontId="28" fillId="6" borderId="58" xfId="1" applyFont="1" applyFill="1" applyBorder="1" applyAlignment="1">
      <alignment horizontal="center" vertical="center" textRotation="90" wrapText="1"/>
    </xf>
    <xf numFmtId="0" fontId="28" fillId="6" borderId="0" xfId="1" applyFont="1" applyFill="1" applyAlignment="1">
      <alignment horizontal="center" vertical="center" textRotation="90" wrapText="1"/>
    </xf>
    <xf numFmtId="0" fontId="26" fillId="9" borderId="0" xfId="1" applyFont="1" applyFill="1" applyAlignment="1">
      <alignment horizontal="center" vertical="center" textRotation="90" wrapText="1"/>
    </xf>
    <xf numFmtId="0" fontId="0" fillId="0" borderId="16" xfId="0" applyBorder="1" applyAlignment="1">
      <alignment wrapText="1"/>
    </xf>
    <xf numFmtId="0" fontId="0" fillId="0" borderId="58" xfId="0" applyBorder="1" applyAlignment="1">
      <alignment wrapText="1"/>
    </xf>
    <xf numFmtId="0" fontId="0" fillId="0" borderId="58" xfId="0" applyBorder="1"/>
    <xf numFmtId="164" fontId="38" fillId="0" borderId="28" xfId="2" applyNumberFormat="1" applyFont="1" applyFill="1" applyBorder="1" applyAlignment="1">
      <alignment vertical="center"/>
    </xf>
    <xf numFmtId="0" fontId="51" fillId="0" borderId="0" xfId="0" applyFont="1"/>
    <xf numFmtId="0" fontId="39" fillId="0" borderId="28" xfId="0" applyFont="1" applyBorder="1" applyAlignment="1">
      <alignment horizontal="center"/>
    </xf>
    <xf numFmtId="0" fontId="51" fillId="14" borderId="28" xfId="0" applyFont="1" applyFill="1" applyBorder="1" applyAlignment="1">
      <alignment horizontal="center" vertical="center"/>
    </xf>
    <xf numFmtId="0" fontId="49" fillId="0" borderId="0" xfId="0" applyFont="1"/>
    <xf numFmtId="0" fontId="51" fillId="0" borderId="0" xfId="0" applyFont="1" applyAlignment="1">
      <alignment horizontal="center" vertical="center"/>
    </xf>
    <xf numFmtId="0" fontId="0" fillId="0" borderId="28" xfId="0" applyBorder="1" applyAlignment="1">
      <alignment wrapText="1"/>
    </xf>
    <xf numFmtId="0" fontId="49" fillId="0" borderId="28" xfId="0" applyFont="1" applyBorder="1"/>
    <xf numFmtId="2" fontId="0" fillId="0" borderId="0" xfId="0" applyNumberFormat="1"/>
    <xf numFmtId="0" fontId="15" fillId="0" borderId="28" xfId="1" applyFont="1" applyBorder="1" applyAlignment="1">
      <alignment horizontal="center" vertical="center" wrapText="1"/>
    </xf>
    <xf numFmtId="0" fontId="0" fillId="2" borderId="0" xfId="0" applyFill="1" applyAlignment="1">
      <alignment vertical="center"/>
    </xf>
    <xf numFmtId="164" fontId="38" fillId="2" borderId="1" xfId="2" applyNumberFormat="1" applyFont="1" applyFill="1" applyBorder="1" applyAlignment="1">
      <alignment vertical="center"/>
    </xf>
    <xf numFmtId="164" fontId="38" fillId="2" borderId="0" xfId="2" applyNumberFormat="1" applyFont="1" applyFill="1" applyBorder="1" applyAlignment="1">
      <alignment vertical="center"/>
    </xf>
    <xf numFmtId="0" fontId="47" fillId="7" borderId="1" xfId="0" applyFont="1" applyFill="1" applyBorder="1" applyAlignment="1">
      <alignment horizontal="left" vertical="center" wrapText="1" readingOrder="1"/>
    </xf>
    <xf numFmtId="0" fontId="40" fillId="2" borderId="1" xfId="0" applyFont="1" applyFill="1" applyBorder="1" applyAlignment="1">
      <alignment horizontal="center" vertical="center"/>
    </xf>
    <xf numFmtId="0" fontId="15" fillId="2" borderId="20" xfId="1" applyFont="1" applyFill="1" applyBorder="1" applyAlignment="1">
      <alignment horizontal="left" vertical="center" wrapText="1"/>
    </xf>
    <xf numFmtId="0" fontId="15" fillId="2" borderId="18" xfId="0" applyFont="1" applyFill="1" applyBorder="1" applyAlignment="1">
      <alignment vertical="center" wrapText="1"/>
    </xf>
    <xf numFmtId="0" fontId="15" fillId="2" borderId="19" xfId="0" applyFont="1" applyFill="1" applyBorder="1" applyAlignment="1">
      <alignment vertical="center" wrapText="1"/>
    </xf>
    <xf numFmtId="0" fontId="15" fillId="2" borderId="19" xfId="0" applyFont="1" applyFill="1" applyBorder="1" applyAlignment="1">
      <alignment horizontal="left" vertical="center" wrapText="1"/>
    </xf>
    <xf numFmtId="0" fontId="15" fillId="2" borderId="19" xfId="1" applyFont="1" applyFill="1" applyBorder="1" applyAlignment="1">
      <alignment horizontal="left" vertical="center" wrapText="1"/>
    </xf>
    <xf numFmtId="0" fontId="15" fillId="2" borderId="28" xfId="0" applyFont="1" applyFill="1" applyBorder="1" applyAlignment="1">
      <alignment vertical="center" wrapText="1"/>
    </xf>
    <xf numFmtId="0" fontId="15" fillId="2" borderId="45" xfId="1" applyFont="1" applyFill="1" applyBorder="1" applyAlignment="1">
      <alignment horizontal="left" vertical="center" wrapText="1"/>
    </xf>
    <xf numFmtId="0" fontId="15" fillId="2" borderId="53" xfId="1" applyFont="1" applyFill="1" applyBorder="1" applyAlignment="1">
      <alignment horizontal="left" vertical="center" wrapText="1"/>
    </xf>
    <xf numFmtId="0" fontId="15" fillId="2" borderId="10" xfId="0" applyFont="1" applyFill="1" applyBorder="1" applyAlignment="1">
      <alignment vertical="center" wrapText="1"/>
    </xf>
    <xf numFmtId="0" fontId="15" fillId="2" borderId="20" xfId="0" applyFont="1" applyFill="1" applyBorder="1" applyAlignment="1">
      <alignment vertical="center" wrapText="1"/>
    </xf>
    <xf numFmtId="0" fontId="15" fillId="2" borderId="36" xfId="1" applyFont="1" applyFill="1" applyBorder="1" applyAlignment="1">
      <alignment horizontal="left" vertical="center" wrapText="1"/>
    </xf>
    <xf numFmtId="0" fontId="15" fillId="2" borderId="20" xfId="0" applyFont="1" applyFill="1" applyBorder="1" applyAlignment="1">
      <alignment horizontal="left" vertical="center" wrapText="1"/>
    </xf>
    <xf numFmtId="0" fontId="15" fillId="2" borderId="17" xfId="0" applyFont="1" applyFill="1" applyBorder="1" applyAlignment="1">
      <alignment vertical="center" wrapText="1"/>
    </xf>
    <xf numFmtId="0" fontId="15" fillId="2" borderId="28" xfId="0" applyFont="1" applyFill="1" applyBorder="1" applyAlignment="1">
      <alignment horizontal="left" vertical="center" wrapText="1"/>
    </xf>
    <xf numFmtId="0" fontId="15" fillId="2" borderId="28" xfId="1" applyFont="1" applyFill="1" applyBorder="1" applyAlignment="1">
      <alignment horizontal="left" vertical="center" wrapText="1"/>
    </xf>
    <xf numFmtId="0" fontId="15" fillId="0" borderId="11" xfId="1" applyFont="1" applyBorder="1" applyAlignment="1">
      <alignment horizontal="justify" vertical="center" wrapText="1"/>
    </xf>
    <xf numFmtId="0" fontId="15" fillId="0" borderId="29" xfId="1" applyFont="1" applyBorder="1" applyAlignment="1">
      <alignment horizontal="justify" vertical="center" wrapText="1"/>
    </xf>
    <xf numFmtId="0" fontId="15" fillId="0" borderId="46" xfId="1" applyFont="1" applyBorder="1" applyAlignment="1">
      <alignment horizontal="left" vertical="center" wrapText="1"/>
    </xf>
    <xf numFmtId="0" fontId="15" fillId="0" borderId="46" xfId="1" applyFont="1" applyBorder="1" applyAlignment="1">
      <alignment horizontal="justify" vertical="center" wrapText="1"/>
    </xf>
    <xf numFmtId="0" fontId="15" fillId="0" borderId="31" xfId="1" applyFont="1" applyBorder="1" applyAlignment="1">
      <alignment horizontal="justify" vertical="center" wrapText="1"/>
    </xf>
    <xf numFmtId="0" fontId="15" fillId="0" borderId="31" xfId="1" applyFont="1" applyBorder="1" applyAlignment="1">
      <alignment horizontal="left" vertical="center" wrapText="1"/>
    </xf>
    <xf numFmtId="0" fontId="15" fillId="0" borderId="29" xfId="1" applyFont="1" applyBorder="1" applyAlignment="1">
      <alignment horizontal="left" vertical="center" wrapText="1"/>
    </xf>
    <xf numFmtId="0" fontId="15" fillId="0" borderId="16" xfId="1" applyFont="1" applyBorder="1" applyAlignment="1">
      <alignment horizontal="center" vertical="center" wrapText="1"/>
    </xf>
    <xf numFmtId="0" fontId="16" fillId="0" borderId="12" xfId="1" applyFont="1" applyBorder="1" applyAlignment="1">
      <alignment horizontal="center" vertical="center"/>
    </xf>
    <xf numFmtId="0" fontId="15" fillId="0" borderId="12" xfId="1" applyFont="1" applyBorder="1" applyAlignment="1">
      <alignment horizontal="left" vertical="center" wrapText="1"/>
    </xf>
    <xf numFmtId="0" fontId="15" fillId="0" borderId="27" xfId="1" applyFont="1" applyBorder="1" applyAlignment="1">
      <alignment horizontal="center" vertical="center" wrapText="1"/>
    </xf>
    <xf numFmtId="0" fontId="16" fillId="0" borderId="22" xfId="1" applyFont="1" applyBorder="1" applyAlignment="1">
      <alignment horizontal="center" vertical="center"/>
    </xf>
    <xf numFmtId="0" fontId="15" fillId="0" borderId="22" xfId="1" applyFont="1" applyBorder="1" applyAlignment="1">
      <alignment horizontal="left" vertical="center" wrapText="1"/>
    </xf>
    <xf numFmtId="0" fontId="15" fillId="0" borderId="43" xfId="1" applyFont="1" applyBorder="1" applyAlignment="1">
      <alignment horizontal="center" vertical="center" wrapText="1"/>
    </xf>
    <xf numFmtId="0" fontId="16" fillId="0" borderId="41" xfId="1" applyFont="1" applyBorder="1" applyAlignment="1">
      <alignment vertical="center"/>
    </xf>
    <xf numFmtId="0" fontId="15" fillId="0" borderId="41" xfId="1" applyFont="1" applyBorder="1" applyAlignment="1">
      <alignment horizontal="left" vertical="center" wrapText="1"/>
    </xf>
    <xf numFmtId="0" fontId="15" fillId="0" borderId="12" xfId="1" applyFont="1" applyBorder="1" applyAlignment="1">
      <alignment horizontal="center" vertical="center" wrapText="1"/>
    </xf>
    <xf numFmtId="0" fontId="16" fillId="0" borderId="33" xfId="1" applyFont="1" applyBorder="1" applyAlignment="1">
      <alignment horizontal="center" vertical="center"/>
    </xf>
    <xf numFmtId="0" fontId="15" fillId="0" borderId="33" xfId="1" applyFont="1" applyBorder="1" applyAlignment="1">
      <alignment horizontal="left" vertical="center" wrapText="1"/>
    </xf>
    <xf numFmtId="0" fontId="15" fillId="0" borderId="22" xfId="1" applyFont="1" applyBorder="1" applyAlignment="1">
      <alignment horizontal="center" vertical="center" wrapText="1"/>
    </xf>
    <xf numFmtId="0" fontId="15" fillId="0" borderId="33" xfId="1" applyFont="1" applyBorder="1" applyAlignment="1">
      <alignment horizontal="center" vertical="center" wrapText="1"/>
    </xf>
    <xf numFmtId="0" fontId="16" fillId="0" borderId="33"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5" xfId="1" applyFont="1" applyBorder="1" applyAlignment="1">
      <alignment horizontal="center" vertical="center" wrapText="1"/>
    </xf>
    <xf numFmtId="0" fontId="16" fillId="0" borderId="16" xfId="1" applyFont="1" applyBorder="1" applyAlignment="1">
      <alignment horizontal="center" vertical="center" wrapText="1"/>
    </xf>
    <xf numFmtId="0" fontId="16" fillId="0" borderId="17" xfId="1" applyFont="1" applyBorder="1" applyAlignment="1">
      <alignment horizontal="center" vertical="center" wrapText="1"/>
    </xf>
    <xf numFmtId="0" fontId="16" fillId="0" borderId="18" xfId="1" applyFont="1" applyBorder="1" applyAlignment="1">
      <alignment horizontal="center" vertical="center" wrapText="1"/>
    </xf>
    <xf numFmtId="0" fontId="16" fillId="0" borderId="14" xfId="1" applyFont="1" applyBorder="1" applyAlignment="1">
      <alignment horizontal="center" vertical="center" wrapText="1"/>
    </xf>
    <xf numFmtId="0" fontId="16" fillId="0" borderId="22" xfId="1" applyFont="1" applyBorder="1" applyAlignment="1">
      <alignment horizontal="center" vertical="center" wrapText="1"/>
    </xf>
    <xf numFmtId="0" fontId="16" fillId="0" borderId="26" xfId="1" applyFont="1" applyBorder="1" applyAlignment="1">
      <alignment horizontal="center" vertical="center" wrapText="1"/>
    </xf>
    <xf numFmtId="0" fontId="16" fillId="0" borderId="49" xfId="1" applyFont="1" applyBorder="1" applyAlignment="1">
      <alignment horizontal="center" vertical="center" wrapText="1"/>
    </xf>
    <xf numFmtId="0" fontId="16" fillId="0" borderId="57" xfId="1" applyFont="1" applyBorder="1" applyAlignment="1">
      <alignment horizontal="center" vertical="center" wrapText="1"/>
    </xf>
    <xf numFmtId="0" fontId="16" fillId="0" borderId="19" xfId="1" applyFont="1" applyBorder="1" applyAlignment="1">
      <alignment horizontal="center" vertical="center" wrapText="1"/>
    </xf>
    <xf numFmtId="0" fontId="16" fillId="0" borderId="35" xfId="1" applyFont="1" applyBorder="1" applyAlignment="1">
      <alignment horizontal="center" vertical="center" wrapText="1"/>
    </xf>
    <xf numFmtId="0" fontId="16" fillId="0" borderId="27" xfId="1" applyFont="1" applyBorder="1" applyAlignment="1">
      <alignment horizontal="center" vertical="center" wrapText="1"/>
    </xf>
    <xf numFmtId="0" fontId="16" fillId="0" borderId="28" xfId="1" applyFont="1" applyBorder="1" applyAlignment="1">
      <alignment horizontal="center" vertical="center" wrapText="1"/>
    </xf>
    <xf numFmtId="0" fontId="15" fillId="0" borderId="41" xfId="1" applyFont="1" applyBorder="1" applyAlignment="1">
      <alignment horizontal="center" vertical="center"/>
    </xf>
    <xf numFmtId="0" fontId="16" fillId="0" borderId="42" xfId="1" applyFont="1" applyBorder="1" applyAlignment="1">
      <alignment horizontal="center" vertical="center"/>
    </xf>
    <xf numFmtId="0" fontId="16" fillId="0" borderId="43" xfId="1" applyFont="1" applyBorder="1" applyAlignment="1">
      <alignment horizontal="center" vertical="center"/>
    </xf>
    <xf numFmtId="0" fontId="16" fillId="0" borderId="44" xfId="1" applyFont="1" applyBorder="1" applyAlignment="1">
      <alignment horizontal="center" vertical="center"/>
    </xf>
    <xf numFmtId="0" fontId="16" fillId="0" borderId="45" xfId="1" applyFont="1" applyBorder="1" applyAlignment="1">
      <alignment horizontal="center" vertical="center"/>
    </xf>
    <xf numFmtId="0" fontId="16" fillId="0" borderId="48" xfId="1" applyFont="1" applyBorder="1" applyAlignment="1">
      <alignment horizontal="center" vertical="center"/>
    </xf>
    <xf numFmtId="0" fontId="16" fillId="0" borderId="32" xfId="1" applyFont="1" applyBorder="1" applyAlignment="1">
      <alignment horizontal="center" vertical="center" wrapText="1"/>
    </xf>
    <xf numFmtId="0" fontId="16" fillId="0" borderId="50" xfId="1" applyFont="1" applyBorder="1" applyAlignment="1">
      <alignment horizontal="center" vertical="center" wrapText="1"/>
    </xf>
    <xf numFmtId="0" fontId="16" fillId="0" borderId="47" xfId="1" applyFont="1" applyBorder="1" applyAlignment="1">
      <alignment horizontal="center" vertical="center" wrapText="1"/>
    </xf>
    <xf numFmtId="0" fontId="19" fillId="0" borderId="26" xfId="1" applyFont="1" applyBorder="1" applyAlignment="1">
      <alignment horizontal="center" vertical="center" wrapText="1"/>
    </xf>
    <xf numFmtId="0" fontId="19" fillId="0" borderId="27"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57" xfId="1" applyFont="1" applyBorder="1" applyAlignment="1">
      <alignment horizontal="center" vertical="center" wrapText="1"/>
    </xf>
    <xf numFmtId="0" fontId="19" fillId="0" borderId="35" xfId="1" applyFont="1" applyBorder="1" applyAlignment="1">
      <alignment horizontal="center" vertical="center" wrapText="1"/>
    </xf>
    <xf numFmtId="0" fontId="27" fillId="0" borderId="49" xfId="1" applyFont="1" applyBorder="1" applyAlignment="1">
      <alignment horizontal="center" vertical="center" wrapText="1"/>
    </xf>
    <xf numFmtId="0" fontId="27" fillId="0" borderId="57" xfId="1" applyFont="1" applyBorder="1" applyAlignment="1">
      <alignment horizontal="center" vertical="center" wrapText="1"/>
    </xf>
    <xf numFmtId="0" fontId="27" fillId="0" borderId="50" xfId="1" applyFont="1" applyBorder="1" applyAlignment="1">
      <alignment horizontal="center" vertical="center" wrapText="1"/>
    </xf>
    <xf numFmtId="0" fontId="27" fillId="0" borderId="35" xfId="1" applyFont="1" applyBorder="1" applyAlignment="1">
      <alignment horizontal="center" vertical="center" wrapText="1"/>
    </xf>
    <xf numFmtId="0" fontId="27" fillId="0" borderId="72" xfId="1" applyFont="1" applyBorder="1" applyAlignment="1">
      <alignment horizontal="center" vertical="center" wrapText="1"/>
    </xf>
    <xf numFmtId="0" fontId="15" fillId="0" borderId="41" xfId="1" applyFont="1" applyBorder="1" applyAlignment="1">
      <alignment vertical="center"/>
    </xf>
    <xf numFmtId="0" fontId="16" fillId="0" borderId="42" xfId="1" applyFont="1" applyBorder="1" applyAlignment="1">
      <alignment vertical="center"/>
    </xf>
    <xf numFmtId="0" fontId="16" fillId="0" borderId="43" xfId="1" applyFont="1" applyBorder="1" applyAlignment="1">
      <alignment vertical="center"/>
    </xf>
    <xf numFmtId="0" fontId="16" fillId="0" borderId="44" xfId="1" applyFont="1" applyBorder="1" applyAlignment="1">
      <alignment vertical="center"/>
    </xf>
    <xf numFmtId="0" fontId="16" fillId="0" borderId="45" xfId="1" applyFont="1" applyBorder="1" applyAlignment="1">
      <alignment vertical="center"/>
    </xf>
    <xf numFmtId="0" fontId="16" fillId="0" borderId="48" xfId="1" applyFont="1" applyBorder="1" applyAlignment="1">
      <alignment vertical="center"/>
    </xf>
    <xf numFmtId="0" fontId="16" fillId="0" borderId="13" xfId="1" applyFont="1" applyBorder="1" applyAlignment="1">
      <alignment horizontal="center" vertical="center" wrapText="1"/>
    </xf>
    <xf numFmtId="0" fontId="16" fillId="0" borderId="23" xfId="1" applyFont="1" applyBorder="1" applyAlignment="1">
      <alignment horizontal="center" vertical="center" wrapText="1"/>
    </xf>
    <xf numFmtId="0" fontId="16" fillId="0" borderId="34" xfId="1" applyFont="1" applyBorder="1" applyAlignment="1">
      <alignment horizontal="center" vertical="center" wrapText="1"/>
    </xf>
    <xf numFmtId="0" fontId="27" fillId="0" borderId="74" xfId="1" applyFont="1" applyBorder="1" applyAlignment="1">
      <alignment horizontal="center" vertical="center" wrapText="1"/>
    </xf>
    <xf numFmtId="0" fontId="16" fillId="0" borderId="39" xfId="1" applyFont="1" applyBorder="1" applyAlignment="1">
      <alignment horizontal="center" vertical="center"/>
    </xf>
    <xf numFmtId="0" fontId="15" fillId="0" borderId="12" xfId="1" applyFont="1" applyBorder="1" applyAlignment="1">
      <alignment vertical="center"/>
    </xf>
    <xf numFmtId="0" fontId="15" fillId="0" borderId="22" xfId="1" applyFont="1" applyBorder="1" applyAlignment="1">
      <alignment vertical="center" wrapText="1"/>
    </xf>
    <xf numFmtId="0" fontId="15" fillId="0" borderId="22" xfId="1" applyFont="1" applyBorder="1" applyAlignment="1">
      <alignment vertical="center"/>
    </xf>
    <xf numFmtId="0" fontId="15" fillId="0" borderId="34" xfId="1" applyFont="1" applyBorder="1" applyAlignment="1">
      <alignment vertical="center" wrapText="1"/>
    </xf>
    <xf numFmtId="0" fontId="15" fillId="0" borderId="23" xfId="1" applyFont="1" applyBorder="1" applyAlignment="1">
      <alignment vertical="center" wrapText="1"/>
    </xf>
    <xf numFmtId="0" fontId="18" fillId="0" borderId="23" xfId="1" applyFont="1" applyBorder="1" applyAlignment="1">
      <alignment vertical="center" wrapText="1"/>
    </xf>
    <xf numFmtId="0" fontId="15" fillId="0" borderId="23" xfId="1" applyFont="1" applyBorder="1" applyAlignment="1">
      <alignment vertical="center"/>
    </xf>
    <xf numFmtId="0" fontId="15" fillId="0" borderId="30" xfId="1" applyFont="1" applyBorder="1" applyAlignment="1">
      <alignment vertical="center" wrapText="1"/>
    </xf>
    <xf numFmtId="0" fontId="15" fillId="0" borderId="39" xfId="1" applyFont="1" applyBorder="1" applyAlignment="1">
      <alignment vertical="center"/>
    </xf>
    <xf numFmtId="0" fontId="15" fillId="0" borderId="5" xfId="1" applyFont="1" applyBorder="1" applyAlignment="1">
      <alignment horizontal="left" vertical="center" wrapText="1"/>
    </xf>
    <xf numFmtId="0" fontId="15" fillId="0" borderId="33" xfId="1" applyFont="1" applyBorder="1" applyAlignment="1">
      <alignment vertical="center"/>
    </xf>
    <xf numFmtId="0" fontId="21" fillId="4" borderId="65" xfId="1" applyFont="1" applyFill="1" applyBorder="1" applyAlignment="1">
      <alignment horizontal="center" vertical="center"/>
    </xf>
    <xf numFmtId="0" fontId="16" fillId="0" borderId="17" xfId="1" applyFont="1" applyBorder="1" applyAlignment="1">
      <alignment vertical="center"/>
    </xf>
    <xf numFmtId="0" fontId="15" fillId="0" borderId="11" xfId="1" applyFont="1" applyBorder="1" applyAlignment="1">
      <alignment vertical="center" wrapText="1"/>
    </xf>
    <xf numFmtId="0" fontId="16" fillId="0" borderId="28" xfId="1" applyFont="1" applyBorder="1" applyAlignment="1">
      <alignment vertical="center"/>
    </xf>
    <xf numFmtId="0" fontId="15" fillId="0" borderId="29" xfId="1" applyFont="1" applyBorder="1" applyAlignment="1">
      <alignment vertical="center"/>
    </xf>
    <xf numFmtId="0" fontId="15" fillId="0" borderId="46" xfId="1" applyFont="1" applyBorder="1" applyAlignment="1">
      <alignment vertical="center"/>
    </xf>
    <xf numFmtId="0" fontId="15" fillId="0" borderId="29" xfId="1" applyFont="1" applyBorder="1" applyAlignment="1">
      <alignment vertical="center" wrapText="1"/>
    </xf>
    <xf numFmtId="0" fontId="16" fillId="0" borderId="28" xfId="1" applyFont="1" applyBorder="1" applyAlignment="1">
      <alignment vertical="center" wrapText="1"/>
    </xf>
    <xf numFmtId="0" fontId="16" fillId="0" borderId="57" xfId="1" applyFont="1" applyBorder="1" applyAlignment="1">
      <alignment vertical="center"/>
    </xf>
    <xf numFmtId="0" fontId="15" fillId="0" borderId="31" xfId="1" applyFont="1" applyBorder="1" applyAlignment="1">
      <alignment vertical="center"/>
    </xf>
    <xf numFmtId="0" fontId="27" fillId="0" borderId="57" xfId="1" applyFont="1" applyBorder="1" applyAlignment="1">
      <alignment vertical="center"/>
    </xf>
    <xf numFmtId="0" fontId="30" fillId="0" borderId="28" xfId="1" applyFont="1" applyBorder="1" applyAlignment="1">
      <alignment vertical="center" wrapText="1"/>
    </xf>
    <xf numFmtId="0" fontId="15" fillId="0" borderId="57" xfId="1" applyFont="1" applyBorder="1" applyAlignment="1">
      <alignment vertical="center" wrapText="1"/>
    </xf>
    <xf numFmtId="0" fontId="15" fillId="0" borderId="13" xfId="1" applyFont="1" applyBorder="1" applyAlignment="1">
      <alignment vertical="center" wrapText="1"/>
    </xf>
    <xf numFmtId="0" fontId="16" fillId="0" borderId="29" xfId="1" applyFont="1" applyBorder="1" applyAlignment="1">
      <alignment vertical="center"/>
    </xf>
    <xf numFmtId="0" fontId="16" fillId="0" borderId="46" xfId="1" applyFont="1" applyBorder="1" applyAlignment="1">
      <alignment vertical="center"/>
    </xf>
    <xf numFmtId="0" fontId="15" fillId="0" borderId="31" xfId="1" applyFont="1" applyBorder="1" applyAlignment="1">
      <alignment vertical="center" wrapText="1"/>
    </xf>
    <xf numFmtId="0" fontId="15" fillId="0" borderId="19" xfId="1" applyFont="1" applyBorder="1" applyAlignment="1">
      <alignment vertical="center" wrapText="1"/>
    </xf>
    <xf numFmtId="0" fontId="17" fillId="2" borderId="12" xfId="1" applyFont="1" applyFill="1" applyBorder="1" applyAlignment="1">
      <alignment vertical="center"/>
    </xf>
    <xf numFmtId="0" fontId="17" fillId="2" borderId="22" xfId="1" applyFont="1" applyFill="1" applyBorder="1" applyAlignment="1">
      <alignment vertical="center"/>
    </xf>
    <xf numFmtId="0" fontId="17" fillId="2" borderId="41" xfId="1" applyFont="1" applyFill="1" applyBorder="1" applyAlignment="1">
      <alignment vertical="center"/>
    </xf>
    <xf numFmtId="0" fontId="15" fillId="2" borderId="44" xfId="1" applyFont="1" applyFill="1" applyBorder="1" applyAlignment="1">
      <alignment horizontal="left" vertical="center" wrapText="1"/>
    </xf>
    <xf numFmtId="0" fontId="15" fillId="0" borderId="11" xfId="1" applyFont="1" applyBorder="1" applyAlignment="1">
      <alignment horizontal="left" vertical="center" wrapText="1"/>
    </xf>
    <xf numFmtId="0" fontId="16" fillId="0" borderId="11" xfId="1" applyFont="1" applyBorder="1" applyAlignment="1">
      <alignment horizontal="center" vertical="center"/>
    </xf>
    <xf numFmtId="0" fontId="16" fillId="0" borderId="29" xfId="1" applyFont="1" applyBorder="1" applyAlignment="1">
      <alignment horizontal="center" vertical="center"/>
    </xf>
    <xf numFmtId="0" fontId="15" fillId="0" borderId="41" xfId="1" applyFont="1" applyBorder="1" applyAlignment="1">
      <alignment horizontal="center" vertical="center" wrapText="1"/>
    </xf>
    <xf numFmtId="0" fontId="16" fillId="0" borderId="31" xfId="1" applyFont="1" applyBorder="1" applyAlignment="1">
      <alignment horizontal="center" vertical="center"/>
    </xf>
    <xf numFmtId="0" fontId="15" fillId="0" borderId="32" xfId="1" applyFont="1" applyBorder="1" applyAlignment="1">
      <alignment horizontal="left" vertical="center" wrapText="1"/>
    </xf>
    <xf numFmtId="0" fontId="15" fillId="0" borderId="26" xfId="1" applyFont="1" applyBorder="1" applyAlignment="1">
      <alignment horizontal="left" vertical="center" wrapText="1"/>
    </xf>
    <xf numFmtId="0" fontId="15" fillId="0" borderId="42" xfId="1" applyFont="1" applyBorder="1" applyAlignment="1">
      <alignment horizontal="left" vertical="center" wrapText="1"/>
    </xf>
    <xf numFmtId="0" fontId="16" fillId="0" borderId="41" xfId="1" applyFont="1" applyBorder="1" applyAlignment="1">
      <alignment horizontal="center" vertical="center"/>
    </xf>
    <xf numFmtId="0" fontId="19" fillId="0" borderId="28" xfId="1" applyFont="1" applyBorder="1" applyAlignment="1">
      <alignment horizontal="center" vertical="center" wrapText="1"/>
    </xf>
    <xf numFmtId="0" fontId="16" fillId="0" borderId="9" xfId="1" applyFont="1" applyBorder="1" applyAlignment="1">
      <alignment horizontal="center" vertical="center"/>
    </xf>
    <xf numFmtId="0" fontId="16" fillId="0" borderId="60" xfId="1" applyFont="1" applyBorder="1" applyAlignment="1">
      <alignment horizontal="center" vertical="center"/>
    </xf>
    <xf numFmtId="0" fontId="16" fillId="0" borderId="8" xfId="1" applyFont="1" applyBorder="1" applyAlignment="1">
      <alignment horizontal="center" vertical="center"/>
    </xf>
    <xf numFmtId="0" fontId="16" fillId="0" borderId="61" xfId="1" applyFont="1" applyBorder="1" applyAlignment="1">
      <alignment horizontal="center" vertical="center"/>
    </xf>
    <xf numFmtId="0" fontId="15" fillId="0" borderId="12" xfId="1" applyFont="1" applyBorder="1" applyAlignment="1">
      <alignment vertical="center" wrapText="1"/>
    </xf>
    <xf numFmtId="0" fontId="16" fillId="0" borderId="33" xfId="1" applyFont="1" applyBorder="1" applyAlignment="1">
      <alignment vertical="center" wrapText="1"/>
    </xf>
    <xf numFmtId="0" fontId="16" fillId="0" borderId="22" xfId="1" applyFont="1" applyBorder="1" applyAlignment="1">
      <alignment vertical="center"/>
    </xf>
    <xf numFmtId="0" fontId="15" fillId="0" borderId="33" xfId="1" applyFont="1" applyBorder="1" applyAlignment="1">
      <alignment vertical="center" wrapText="1"/>
    </xf>
    <xf numFmtId="0" fontId="16" fillId="0" borderId="33" xfId="1" applyFont="1" applyBorder="1" applyAlignment="1">
      <alignment vertical="center"/>
    </xf>
    <xf numFmtId="0" fontId="15" fillId="0" borderId="49" xfId="1" applyFont="1" applyBorder="1" applyAlignment="1">
      <alignment vertical="center" wrapText="1"/>
    </xf>
    <xf numFmtId="0" fontId="15" fillId="0" borderId="27" xfId="1" applyFont="1" applyBorder="1" applyAlignment="1">
      <alignment vertical="center" wrapText="1"/>
    </xf>
    <xf numFmtId="0" fontId="15" fillId="0" borderId="43" xfId="1" applyFont="1" applyBorder="1" applyAlignment="1">
      <alignment vertical="center"/>
    </xf>
    <xf numFmtId="0" fontId="16" fillId="0" borderId="11" xfId="1" applyFont="1" applyBorder="1" applyAlignment="1">
      <alignment vertical="center"/>
    </xf>
    <xf numFmtId="0" fontId="15" fillId="0" borderId="28" xfId="1" applyFont="1" applyBorder="1" applyAlignment="1">
      <alignment vertical="center" wrapText="1"/>
    </xf>
    <xf numFmtId="0" fontId="30" fillId="0" borderId="29" xfId="1" applyFont="1" applyBorder="1" applyAlignment="1">
      <alignment vertical="center" wrapText="1"/>
    </xf>
    <xf numFmtId="0" fontId="16" fillId="0" borderId="29" xfId="1" applyFont="1" applyBorder="1" applyAlignment="1">
      <alignment vertical="center" wrapText="1"/>
    </xf>
    <xf numFmtId="0" fontId="16" fillId="0" borderId="31" xfId="1" applyFont="1" applyBorder="1" applyAlignment="1">
      <alignment vertical="center" wrapText="1"/>
    </xf>
    <xf numFmtId="0" fontId="16" fillId="0" borderId="31" xfId="1" applyFont="1" applyBorder="1" applyAlignment="1">
      <alignment vertical="center"/>
    </xf>
    <xf numFmtId="0" fontId="16" fillId="0" borderId="50" xfId="1" applyFont="1" applyBorder="1" applyAlignment="1">
      <alignment vertical="center"/>
    </xf>
    <xf numFmtId="0" fontId="16" fillId="0" borderId="19" xfId="1" applyFont="1" applyBorder="1" applyAlignment="1">
      <alignment vertical="center"/>
    </xf>
    <xf numFmtId="0" fontId="30" fillId="0" borderId="19" xfId="1" applyFont="1" applyBorder="1" applyAlignment="1">
      <alignment vertical="center" wrapText="1"/>
    </xf>
    <xf numFmtId="0" fontId="30" fillId="0" borderId="50" xfId="1" applyFont="1" applyBorder="1" applyAlignment="1">
      <alignment vertical="center" wrapText="1"/>
    </xf>
    <xf numFmtId="0" fontId="21" fillId="4" borderId="62" xfId="1" applyFont="1" applyFill="1" applyBorder="1" applyAlignment="1">
      <alignment horizontal="center" vertical="center"/>
    </xf>
    <xf numFmtId="0" fontId="16" fillId="0" borderId="13" xfId="1" applyFont="1" applyBorder="1" applyAlignment="1">
      <alignment horizontal="center" vertical="center"/>
    </xf>
    <xf numFmtId="0" fontId="16" fillId="0" borderId="23" xfId="1" applyFont="1" applyBorder="1" applyAlignment="1">
      <alignment horizontal="center" vertical="center"/>
    </xf>
    <xf numFmtId="0" fontId="16" fillId="0" borderId="37" xfId="1" applyFont="1" applyBorder="1" applyAlignment="1">
      <alignment horizontal="left" vertical="center" wrapText="1"/>
    </xf>
    <xf numFmtId="0" fontId="16" fillId="0" borderId="38" xfId="1" applyFont="1" applyBorder="1" applyAlignment="1">
      <alignment horizontal="center" vertical="center" wrapText="1"/>
    </xf>
    <xf numFmtId="0" fontId="16" fillId="0" borderId="34" xfId="1" applyFont="1" applyBorder="1" applyAlignment="1">
      <alignment horizontal="center" vertical="center"/>
    </xf>
    <xf numFmtId="0" fontId="16" fillId="0" borderId="46" xfId="1" applyFont="1" applyBorder="1" applyAlignment="1">
      <alignment horizontal="left" vertical="center" wrapText="1"/>
    </xf>
    <xf numFmtId="0" fontId="16" fillId="0" borderId="39" xfId="1" applyFont="1" applyBorder="1" applyAlignment="1">
      <alignment horizontal="center" vertical="center" wrapText="1"/>
    </xf>
    <xf numFmtId="0" fontId="15" fillId="0" borderId="21" xfId="1" applyFont="1" applyBorder="1" applyAlignment="1">
      <alignment horizontal="left" vertical="center" wrapText="1"/>
    </xf>
    <xf numFmtId="0" fontId="16" fillId="0" borderId="30" xfId="1" applyFont="1" applyBorder="1" applyAlignment="1">
      <alignment horizontal="center" vertical="center"/>
    </xf>
    <xf numFmtId="0" fontId="15" fillId="0" borderId="28" xfId="1" applyFont="1" applyBorder="1" applyAlignment="1">
      <alignment horizontal="left" vertical="center" wrapText="1"/>
    </xf>
    <xf numFmtId="0" fontId="15" fillId="0" borderId="29" xfId="1" applyFont="1" applyBorder="1" applyAlignment="1">
      <alignment horizontal="center" vertical="center"/>
    </xf>
    <xf numFmtId="0" fontId="15" fillId="0" borderId="14" xfId="1" applyFont="1" applyBorder="1" applyAlignment="1">
      <alignment horizontal="left" vertical="center" wrapText="1"/>
    </xf>
    <xf numFmtId="0" fontId="15" fillId="0" borderId="35" xfId="1" applyFont="1" applyBorder="1" applyAlignment="1">
      <alignment horizontal="left" vertical="center" wrapText="1"/>
    </xf>
    <xf numFmtId="0" fontId="16" fillId="0" borderId="9" xfId="1" applyFont="1" applyBorder="1" applyAlignment="1">
      <alignment horizontal="left" vertical="center" wrapText="1"/>
    </xf>
    <xf numFmtId="0" fontId="15" fillId="0" borderId="47" xfId="1" applyFont="1" applyBorder="1" applyAlignment="1">
      <alignment horizontal="left" vertical="center" wrapText="1"/>
    </xf>
    <xf numFmtId="0" fontId="16" fillId="0" borderId="48" xfId="1" applyFont="1" applyBorder="1" applyAlignment="1">
      <alignment horizontal="left" vertical="center" wrapText="1"/>
    </xf>
    <xf numFmtId="0" fontId="15" fillId="0" borderId="52" xfId="1" applyFont="1" applyBorder="1" applyAlignment="1">
      <alignment horizontal="left" vertical="center" wrapText="1"/>
    </xf>
    <xf numFmtId="0" fontId="15" fillId="0" borderId="27" xfId="1" applyFont="1" applyBorder="1" applyAlignment="1">
      <alignment horizontal="left" vertical="center" wrapText="1"/>
    </xf>
    <xf numFmtId="0" fontId="15" fillId="0" borderId="0" xfId="1" applyFont="1" applyAlignment="1">
      <alignment horizontal="left" vertical="center" wrapText="1"/>
    </xf>
    <xf numFmtId="0" fontId="19" fillId="0" borderId="17" xfId="1" applyFont="1" applyBorder="1" applyAlignment="1">
      <alignment horizontal="center" vertical="center" wrapText="1"/>
    </xf>
    <xf numFmtId="0" fontId="19" fillId="0" borderId="13" xfId="1" applyFont="1" applyBorder="1" applyAlignment="1">
      <alignment horizontal="center" vertical="center" wrapText="1"/>
    </xf>
    <xf numFmtId="0" fontId="16" fillId="0" borderId="53" xfId="1" applyFont="1" applyBorder="1" applyAlignment="1">
      <alignment horizontal="center" vertical="center" wrapText="1"/>
    </xf>
    <xf numFmtId="0" fontId="16" fillId="0" borderId="69" xfId="1" applyFont="1" applyBorder="1" applyAlignment="1">
      <alignment horizontal="center" vertical="center" wrapText="1"/>
    </xf>
    <xf numFmtId="0" fontId="16" fillId="0" borderId="52" xfId="1" applyFont="1" applyBorder="1" applyAlignment="1">
      <alignment horizontal="center" vertical="center" wrapText="1"/>
    </xf>
    <xf numFmtId="0" fontId="16" fillId="0" borderId="30" xfId="1" applyFont="1" applyBorder="1" applyAlignment="1">
      <alignment horizontal="center" vertical="center" wrapText="1"/>
    </xf>
    <xf numFmtId="0" fontId="15" fillId="0" borderId="19" xfId="1" applyFont="1" applyBorder="1" applyAlignment="1">
      <alignment horizontal="center" vertical="center" wrapText="1"/>
    </xf>
    <xf numFmtId="0" fontId="15" fillId="0" borderId="47" xfId="1" applyFont="1" applyBorder="1" applyAlignment="1">
      <alignment horizontal="center" vertical="center" wrapText="1"/>
    </xf>
    <xf numFmtId="0" fontId="15" fillId="0" borderId="23" xfId="1" applyFont="1" applyBorder="1" applyAlignment="1">
      <alignment horizontal="center" vertical="center" wrapText="1"/>
    </xf>
    <xf numFmtId="0" fontId="16" fillId="0" borderId="24" xfId="1" applyFont="1" applyBorder="1" applyAlignment="1">
      <alignment horizontal="center" vertical="center" wrapText="1"/>
    </xf>
    <xf numFmtId="0" fontId="16" fillId="0" borderId="39" xfId="1" applyFont="1" applyBorder="1" applyAlignment="1">
      <alignment vertical="center"/>
    </xf>
    <xf numFmtId="0" fontId="16" fillId="0" borderId="13" xfId="1" applyFont="1" applyBorder="1" applyAlignment="1">
      <alignment vertical="center" wrapText="1"/>
    </xf>
    <xf numFmtId="0" fontId="16" fillId="0" borderId="23" xfId="1" applyFont="1" applyBorder="1" applyAlignment="1">
      <alignment vertical="center"/>
    </xf>
    <xf numFmtId="0" fontId="16" fillId="0" borderId="13" xfId="1" applyFont="1" applyBorder="1" applyAlignment="1">
      <alignment vertical="center"/>
    </xf>
    <xf numFmtId="0" fontId="16" fillId="0" borderId="23" xfId="1" applyFont="1" applyBorder="1" applyAlignment="1">
      <alignment vertical="center" wrapText="1"/>
    </xf>
    <xf numFmtId="0" fontId="16" fillId="0" borderId="30" xfId="1" applyFont="1" applyBorder="1" applyAlignment="1">
      <alignment vertical="center" wrapText="1"/>
    </xf>
    <xf numFmtId="0" fontId="16" fillId="0" borderId="34" xfId="1" applyFont="1" applyBorder="1" applyAlignment="1">
      <alignment vertical="center"/>
    </xf>
    <xf numFmtId="0" fontId="16" fillId="0" borderId="34" xfId="1" applyFont="1" applyBorder="1" applyAlignment="1">
      <alignment vertical="center" wrapText="1"/>
    </xf>
    <xf numFmtId="0" fontId="16" fillId="0" borderId="12" xfId="1" applyFont="1" applyBorder="1" applyAlignment="1">
      <alignment vertical="center"/>
    </xf>
    <xf numFmtId="0" fontId="16" fillId="0" borderId="22" xfId="1" applyFont="1" applyBorder="1" applyAlignment="1">
      <alignment vertical="center" wrapText="1"/>
    </xf>
    <xf numFmtId="0" fontId="16" fillId="0" borderId="25" xfId="1" applyFont="1" applyBorder="1" applyAlignment="1">
      <alignment vertical="center"/>
    </xf>
    <xf numFmtId="0" fontId="31" fillId="0" borderId="19" xfId="1" applyFont="1" applyBorder="1" applyAlignment="1">
      <alignment vertical="center"/>
    </xf>
    <xf numFmtId="0" fontId="19" fillId="0" borderId="23" xfId="1" applyFont="1" applyBorder="1" applyAlignment="1">
      <alignment vertical="center" wrapText="1"/>
    </xf>
    <xf numFmtId="0" fontId="30" fillId="0" borderId="23" xfId="1" applyFont="1" applyBorder="1" applyAlignment="1">
      <alignment vertical="center" wrapText="1"/>
    </xf>
    <xf numFmtId="0" fontId="15" fillId="0" borderId="13" xfId="1" applyFont="1" applyBorder="1" applyAlignment="1">
      <alignment vertical="center"/>
    </xf>
    <xf numFmtId="0" fontId="15" fillId="0" borderId="16" xfId="1" applyFont="1" applyBorder="1" applyAlignment="1">
      <alignment vertical="center" wrapText="1"/>
    </xf>
    <xf numFmtId="0" fontId="15" fillId="0" borderId="54" xfId="1" applyFont="1" applyBorder="1" applyAlignment="1">
      <alignment vertical="center" wrapText="1"/>
    </xf>
    <xf numFmtId="0" fontId="31" fillId="0" borderId="28" xfId="1" applyFont="1" applyBorder="1" applyAlignment="1">
      <alignment vertical="center"/>
    </xf>
    <xf numFmtId="0" fontId="16" fillId="0" borderId="30" xfId="1" applyFont="1" applyBorder="1" applyAlignment="1">
      <alignment vertical="center"/>
    </xf>
    <xf numFmtId="0" fontId="20" fillId="3" borderId="3" xfId="1" applyFont="1" applyFill="1" applyBorder="1" applyAlignment="1">
      <alignment horizontal="center" vertical="center"/>
    </xf>
    <xf numFmtId="0" fontId="21" fillId="0" borderId="0" xfId="1" applyFont="1" applyAlignment="1">
      <alignment horizontal="center" vertical="center"/>
    </xf>
    <xf numFmtId="0" fontId="21" fillId="4" borderId="67" xfId="1" applyFont="1" applyFill="1" applyBorder="1" applyAlignment="1">
      <alignment horizontal="center" vertical="center"/>
    </xf>
    <xf numFmtId="0" fontId="15" fillId="5" borderId="64" xfId="1" applyFont="1" applyFill="1" applyBorder="1" applyAlignment="1">
      <alignment horizontal="center" vertical="center" wrapText="1" shrinkToFit="1"/>
    </xf>
    <xf numFmtId="0" fontId="23" fillId="6" borderId="64" xfId="1" applyFont="1" applyFill="1" applyBorder="1" applyAlignment="1">
      <alignment horizontal="center" vertical="center" textRotation="90"/>
    </xf>
    <xf numFmtId="0" fontId="15" fillId="2" borderId="17" xfId="0" applyFont="1" applyFill="1" applyBorder="1" applyAlignment="1">
      <alignment horizontal="center" vertical="center" wrapText="1"/>
    </xf>
    <xf numFmtId="0" fontId="15" fillId="2" borderId="17" xfId="1" applyFont="1" applyFill="1" applyBorder="1" applyAlignment="1">
      <alignment horizontal="center" vertical="center" wrapText="1"/>
    </xf>
    <xf numFmtId="0" fontId="15" fillId="2" borderId="17" xfId="0" applyFont="1" applyFill="1" applyBorder="1" applyAlignment="1">
      <alignment horizontal="center" vertical="center"/>
    </xf>
    <xf numFmtId="0" fontId="16" fillId="2" borderId="17" xfId="1" applyFont="1" applyFill="1" applyBorder="1" applyAlignment="1">
      <alignment horizontal="center" vertical="center" wrapText="1" shrinkToFit="1"/>
    </xf>
    <xf numFmtId="0" fontId="15" fillId="2" borderId="17" xfId="0" applyFont="1" applyFill="1" applyBorder="1" applyAlignment="1">
      <alignment vertical="center"/>
    </xf>
    <xf numFmtId="0" fontId="24" fillId="6" borderId="70" xfId="1" applyFont="1" applyFill="1" applyBorder="1" applyAlignment="1">
      <alignment horizontal="center" vertical="center" textRotation="90"/>
    </xf>
    <xf numFmtId="0" fontId="15" fillId="2" borderId="28" xfId="0" applyFont="1" applyFill="1" applyBorder="1" applyAlignment="1">
      <alignment horizontal="center" vertical="center" wrapText="1"/>
    </xf>
    <xf numFmtId="0" fontId="15" fillId="2" borderId="28" xfId="1" applyFont="1" applyFill="1" applyBorder="1" applyAlignment="1">
      <alignment horizontal="center" vertical="center" wrapText="1"/>
    </xf>
    <xf numFmtId="0" fontId="15" fillId="2" borderId="28" xfId="0" applyFont="1" applyFill="1" applyBorder="1" applyAlignment="1">
      <alignment horizontal="center" vertical="center"/>
    </xf>
    <xf numFmtId="0" fontId="16" fillId="2" borderId="28" xfId="1" applyFont="1" applyFill="1" applyBorder="1" applyAlignment="1">
      <alignment horizontal="center" vertical="center" wrapText="1" shrinkToFit="1"/>
    </xf>
    <xf numFmtId="0" fontId="15" fillId="2" borderId="28" xfId="0" applyFont="1" applyFill="1" applyBorder="1" applyAlignment="1">
      <alignment vertical="center"/>
    </xf>
    <xf numFmtId="0" fontId="15" fillId="2" borderId="28" xfId="0" applyFont="1" applyFill="1" applyBorder="1" applyAlignment="1">
      <alignment horizontal="left" vertical="center"/>
    </xf>
    <xf numFmtId="0" fontId="15" fillId="2" borderId="28" xfId="1" applyFont="1" applyFill="1" applyBorder="1" applyAlignment="1">
      <alignment horizontal="center" vertical="center"/>
    </xf>
    <xf numFmtId="0" fontId="15" fillId="2" borderId="28" xfId="1" applyFont="1" applyFill="1" applyBorder="1" applyAlignment="1">
      <alignment horizontal="left" vertical="center"/>
    </xf>
    <xf numFmtId="0" fontId="19" fillId="2" borderId="28" xfId="1" applyFont="1" applyFill="1" applyBorder="1" applyAlignment="1">
      <alignment horizontal="center" vertical="center" wrapText="1"/>
    </xf>
    <xf numFmtId="0" fontId="18" fillId="2" borderId="28" xfId="1" applyFont="1" applyFill="1" applyBorder="1" applyAlignment="1">
      <alignment horizontal="center" vertical="center" wrapText="1"/>
    </xf>
    <xf numFmtId="0" fontId="18" fillId="2" borderId="28" xfId="1" applyFont="1" applyFill="1" applyBorder="1" applyAlignment="1">
      <alignment horizontal="left" vertical="center" wrapText="1"/>
    </xf>
    <xf numFmtId="0" fontId="15" fillId="2" borderId="69" xfId="1" applyFont="1" applyFill="1" applyBorder="1" applyAlignment="1">
      <alignment horizontal="center" vertical="center" wrapText="1"/>
    </xf>
    <xf numFmtId="0" fontId="18" fillId="2" borderId="28" xfId="1" applyFont="1" applyFill="1" applyBorder="1" applyAlignment="1">
      <alignment vertical="center" wrapText="1"/>
    </xf>
    <xf numFmtId="0" fontId="15" fillId="2" borderId="28" xfId="0" applyFont="1" applyFill="1" applyBorder="1" applyAlignment="1">
      <alignment horizontal="center" vertical="center" wrapText="1" shrinkToFit="1"/>
    </xf>
    <xf numFmtId="0" fontId="19" fillId="2" borderId="69" xfId="1" applyFont="1" applyFill="1" applyBorder="1" applyAlignment="1">
      <alignment horizontal="center" vertical="center" wrapText="1"/>
    </xf>
    <xf numFmtId="0" fontId="24" fillId="6" borderId="61" xfId="1" applyFont="1" applyFill="1" applyBorder="1" applyAlignment="1">
      <alignment horizontal="center" vertical="center" textRotation="90"/>
    </xf>
    <xf numFmtId="0" fontId="15" fillId="2" borderId="44" xfId="1" applyFont="1" applyFill="1" applyBorder="1" applyAlignment="1">
      <alignment horizontal="center" vertical="center"/>
    </xf>
    <xf numFmtId="0" fontId="15" fillId="2" borderId="44" xfId="1" applyFont="1" applyFill="1" applyBorder="1" applyAlignment="1">
      <alignment horizontal="left" vertical="center"/>
    </xf>
    <xf numFmtId="0" fontId="24" fillId="12" borderId="64" xfId="1" applyFont="1" applyFill="1" applyBorder="1" applyAlignment="1">
      <alignment horizontal="center" vertical="center" textRotation="90"/>
    </xf>
    <xf numFmtId="0" fontId="15" fillId="2" borderId="17" xfId="1" applyFont="1" applyFill="1" applyBorder="1" applyAlignment="1">
      <alignment horizontal="center" vertical="center"/>
    </xf>
    <xf numFmtId="0" fontId="24" fillId="12" borderId="70" xfId="1" applyFont="1" applyFill="1" applyBorder="1" applyAlignment="1">
      <alignment horizontal="center" vertical="center" textRotation="90"/>
    </xf>
    <xf numFmtId="0" fontId="15" fillId="0" borderId="28" xfId="1" applyFont="1" applyBorder="1" applyAlignment="1">
      <alignment horizontal="left" vertical="center"/>
    </xf>
    <xf numFmtId="0" fontId="15" fillId="2" borderId="28" xfId="1" applyFont="1" applyFill="1" applyBorder="1" applyAlignment="1">
      <alignment vertical="center"/>
    </xf>
    <xf numFmtId="0" fontId="24" fillId="12" borderId="61" xfId="1" applyFont="1" applyFill="1" applyBorder="1" applyAlignment="1">
      <alignment horizontal="center" vertical="center" textRotation="90"/>
    </xf>
    <xf numFmtId="0" fontId="24" fillId="13" borderId="58" xfId="1" applyFont="1" applyFill="1" applyBorder="1" applyAlignment="1">
      <alignment horizontal="center" vertical="center" textRotation="90"/>
    </xf>
    <xf numFmtId="0" fontId="15" fillId="2" borderId="17" xfId="0" applyFont="1" applyFill="1" applyBorder="1" applyAlignment="1">
      <alignment horizontal="left" vertical="center" wrapText="1"/>
    </xf>
    <xf numFmtId="0" fontId="15" fillId="2" borderId="17" xfId="0" applyFont="1" applyFill="1" applyBorder="1" applyAlignment="1">
      <alignment horizontal="left" vertical="center"/>
    </xf>
    <xf numFmtId="0" fontId="24" fillId="13" borderId="0" xfId="1" applyFont="1" applyFill="1" applyAlignment="1">
      <alignment horizontal="center" vertical="center" textRotation="90"/>
    </xf>
    <xf numFmtId="0" fontId="15" fillId="2" borderId="28" xfId="0" quotePrefix="1" applyFont="1" applyFill="1" applyBorder="1" applyAlignment="1">
      <alignment vertical="center" wrapText="1"/>
    </xf>
    <xf numFmtId="0" fontId="24" fillId="13" borderId="9" xfId="1" applyFont="1" applyFill="1" applyBorder="1" applyAlignment="1">
      <alignment horizontal="center" vertical="center" textRotation="90"/>
    </xf>
    <xf numFmtId="0" fontId="24" fillId="10" borderId="58" xfId="1" applyFont="1" applyFill="1" applyBorder="1" applyAlignment="1">
      <alignment horizontal="center" vertical="center" textRotation="90" wrapText="1"/>
    </xf>
    <xf numFmtId="0" fontId="24" fillId="10" borderId="0" xfId="1" applyFont="1" applyFill="1" applyAlignment="1">
      <alignment horizontal="center" vertical="center" textRotation="90" wrapText="1"/>
    </xf>
    <xf numFmtId="0" fontId="19" fillId="2" borderId="28" xfId="0" applyFont="1" applyFill="1" applyBorder="1" applyAlignment="1">
      <alignment horizontal="left" vertical="center"/>
    </xf>
    <xf numFmtId="0" fontId="24" fillId="10" borderId="9" xfId="1" applyFont="1" applyFill="1" applyBorder="1" applyAlignment="1">
      <alignment horizontal="center" vertical="center" textRotation="90" wrapText="1"/>
    </xf>
    <xf numFmtId="0" fontId="62" fillId="11" borderId="18" xfId="1" applyFont="1" applyFill="1" applyBorder="1" applyAlignment="1">
      <alignment horizontal="center" vertical="center" textRotation="90" wrapText="1"/>
    </xf>
    <xf numFmtId="0" fontId="62" fillId="11" borderId="19" xfId="1" applyFont="1" applyFill="1" applyBorder="1" applyAlignment="1">
      <alignment horizontal="center" vertical="center" textRotation="90" wrapText="1"/>
    </xf>
    <xf numFmtId="0" fontId="62" fillId="11" borderId="53" xfId="1" applyFont="1" applyFill="1" applyBorder="1" applyAlignment="1">
      <alignment horizontal="center" vertical="center" textRotation="90" wrapText="1"/>
    </xf>
    <xf numFmtId="0" fontId="62" fillId="11" borderId="45" xfId="1" applyFont="1" applyFill="1" applyBorder="1" applyAlignment="1">
      <alignment horizontal="center" vertical="center" textRotation="90" wrapText="1"/>
    </xf>
    <xf numFmtId="0" fontId="16" fillId="5" borderId="44" xfId="1" applyFont="1" applyFill="1" applyBorder="1" applyAlignment="1">
      <alignment horizontal="center" vertical="center"/>
    </xf>
    <xf numFmtId="0" fontId="16" fillId="4" borderId="44" xfId="1" applyFont="1" applyFill="1" applyBorder="1" applyAlignment="1">
      <alignment horizontal="center" vertical="center"/>
    </xf>
    <xf numFmtId="0" fontId="16" fillId="4" borderId="44" xfId="1" applyFont="1" applyFill="1" applyBorder="1" applyAlignment="1">
      <alignment vertical="center"/>
    </xf>
    <xf numFmtId="0" fontId="16" fillId="2" borderId="44" xfId="1" applyFont="1" applyFill="1" applyBorder="1" applyAlignment="1">
      <alignment vertical="center"/>
    </xf>
    <xf numFmtId="0" fontId="15" fillId="2" borderId="44" xfId="1" applyFont="1" applyFill="1" applyBorder="1" applyAlignment="1">
      <alignment vertical="center"/>
    </xf>
    <xf numFmtId="0" fontId="17" fillId="0" borderId="0" xfId="1" applyFont="1" applyAlignment="1">
      <alignment horizontal="center" vertical="center"/>
    </xf>
    <xf numFmtId="0" fontId="17" fillId="2" borderId="62" xfId="1" applyFont="1" applyFill="1" applyBorder="1" applyAlignment="1">
      <alignment vertical="center"/>
    </xf>
    <xf numFmtId="0" fontId="63" fillId="2" borderId="28" xfId="1" applyFont="1" applyFill="1" applyBorder="1" applyAlignment="1">
      <alignment vertical="center" wrapText="1"/>
    </xf>
    <xf numFmtId="0" fontId="17" fillId="0" borderId="0" xfId="0" applyFont="1" applyAlignment="1">
      <alignment vertical="center"/>
    </xf>
    <xf numFmtId="0" fontId="17" fillId="14" borderId="3" xfId="0" applyFont="1" applyFill="1" applyBorder="1" applyAlignment="1">
      <alignment vertical="center"/>
    </xf>
    <xf numFmtId="0" fontId="17" fillId="14" borderId="58" xfId="0" applyFont="1" applyFill="1" applyBorder="1" applyAlignment="1">
      <alignment vertical="center"/>
    </xf>
    <xf numFmtId="0" fontId="17" fillId="14" borderId="5" xfId="0" applyFont="1" applyFill="1" applyBorder="1" applyAlignment="1">
      <alignment vertical="center"/>
    </xf>
    <xf numFmtId="0" fontId="17" fillId="14" borderId="65" xfId="0" applyFont="1" applyFill="1" applyBorder="1" applyAlignment="1">
      <alignment vertical="center"/>
    </xf>
    <xf numFmtId="0" fontId="17" fillId="14" borderId="74" xfId="0" applyFont="1" applyFill="1" applyBorder="1" applyAlignment="1">
      <alignment vertical="center"/>
    </xf>
    <xf numFmtId="0" fontId="17" fillId="14" borderId="0" xfId="0" applyFont="1" applyFill="1" applyAlignment="1">
      <alignment vertical="center"/>
    </xf>
    <xf numFmtId="0" fontId="73" fillId="0" borderId="1" xfId="0" applyFont="1" applyBorder="1" applyAlignment="1">
      <alignment horizontal="center" vertical="center"/>
    </xf>
    <xf numFmtId="0" fontId="29" fillId="6" borderId="1" xfId="0" applyFont="1" applyFill="1" applyBorder="1" applyAlignment="1">
      <alignment vertical="center" wrapText="1"/>
    </xf>
    <xf numFmtId="0" fontId="21" fillId="8" borderId="1" xfId="0" applyFont="1" applyFill="1" applyBorder="1" applyAlignment="1">
      <alignment vertical="center" wrapText="1"/>
    </xf>
    <xf numFmtId="0" fontId="21" fillId="9" borderId="1" xfId="0" applyFont="1" applyFill="1" applyBorder="1" applyAlignment="1">
      <alignment vertical="center" wrapText="1"/>
    </xf>
    <xf numFmtId="0" fontId="21" fillId="10" borderId="1" xfId="0" applyFont="1" applyFill="1" applyBorder="1" applyAlignment="1">
      <alignment vertical="center" wrapText="1"/>
    </xf>
    <xf numFmtId="0" fontId="62" fillId="11" borderId="1" xfId="0" applyFont="1" applyFill="1" applyBorder="1" applyAlignment="1">
      <alignment vertical="center" wrapText="1"/>
    </xf>
    <xf numFmtId="164" fontId="71" fillId="0" borderId="40" xfId="2" applyNumberFormat="1" applyFont="1" applyFill="1" applyBorder="1" applyAlignment="1">
      <alignment vertical="center"/>
    </xf>
    <xf numFmtId="0" fontId="74" fillId="14" borderId="1" xfId="0" applyFont="1" applyFill="1" applyBorder="1" applyAlignment="1">
      <alignment horizontal="center" vertical="center"/>
    </xf>
    <xf numFmtId="0" fontId="69" fillId="14" borderId="1" xfId="0" applyFont="1" applyFill="1" applyBorder="1" applyAlignment="1">
      <alignment horizontal="center" vertical="center"/>
    </xf>
    <xf numFmtId="164" fontId="71" fillId="0" borderId="1" xfId="2" applyNumberFormat="1" applyFont="1" applyFill="1" applyBorder="1" applyAlignment="1">
      <alignment vertical="center"/>
    </xf>
    <xf numFmtId="0" fontId="17" fillId="2" borderId="0" xfId="0" applyFont="1" applyFill="1" applyAlignment="1">
      <alignment vertical="center"/>
    </xf>
    <xf numFmtId="164" fontId="71" fillId="2" borderId="1" xfId="2" applyNumberFormat="1" applyFont="1" applyFill="1" applyBorder="1" applyAlignment="1">
      <alignment vertical="center"/>
    </xf>
    <xf numFmtId="164" fontId="71" fillId="2" borderId="0" xfId="2" applyNumberFormat="1" applyFont="1" applyFill="1" applyBorder="1" applyAlignment="1">
      <alignment vertical="center"/>
    </xf>
    <xf numFmtId="164" fontId="71" fillId="14" borderId="0" xfId="2" applyNumberFormat="1" applyFont="1" applyFill="1" applyBorder="1" applyAlignment="1">
      <alignment vertical="center"/>
    </xf>
    <xf numFmtId="0" fontId="17" fillId="14" borderId="7" xfId="0" applyFont="1" applyFill="1" applyBorder="1" applyAlignment="1">
      <alignment vertical="center"/>
    </xf>
    <xf numFmtId="0" fontId="17" fillId="14" borderId="9" xfId="0" applyFont="1" applyFill="1" applyBorder="1" applyAlignment="1">
      <alignment vertical="center"/>
    </xf>
    <xf numFmtId="0" fontId="17" fillId="14" borderId="38" xfId="0" applyFont="1" applyFill="1" applyBorder="1" applyAlignment="1">
      <alignment vertical="center"/>
    </xf>
    <xf numFmtId="0" fontId="69" fillId="2" borderId="3" xfId="0" applyFont="1" applyFill="1" applyBorder="1" applyAlignment="1">
      <alignment horizontal="center" vertical="center"/>
    </xf>
    <xf numFmtId="0" fontId="69" fillId="2" borderId="58" xfId="0" applyFont="1" applyFill="1" applyBorder="1" applyAlignment="1">
      <alignment horizontal="center" vertical="center"/>
    </xf>
    <xf numFmtId="0" fontId="69" fillId="2" borderId="5" xfId="0" applyFont="1" applyFill="1" applyBorder="1" applyAlignment="1">
      <alignment horizontal="center" vertical="center"/>
    </xf>
    <xf numFmtId="0" fontId="69" fillId="2" borderId="65" xfId="0" applyFont="1" applyFill="1" applyBorder="1" applyAlignment="1">
      <alignment horizontal="center" vertical="center"/>
    </xf>
    <xf numFmtId="0" fontId="69" fillId="2" borderId="0" xfId="0" applyFont="1" applyFill="1" applyAlignment="1">
      <alignment horizontal="center" vertical="center"/>
    </xf>
    <xf numFmtId="0" fontId="69" fillId="2" borderId="74" xfId="0" applyFont="1" applyFill="1" applyBorder="1" applyAlignment="1">
      <alignment horizontal="center" vertical="center"/>
    </xf>
    <xf numFmtId="0" fontId="17" fillId="2" borderId="7" xfId="0" applyFont="1" applyFill="1" applyBorder="1" applyAlignment="1">
      <alignment vertical="center"/>
    </xf>
    <xf numFmtId="0" fontId="17" fillId="2" borderId="9" xfId="0" applyFont="1" applyFill="1" applyBorder="1" applyAlignment="1">
      <alignment vertical="center"/>
    </xf>
    <xf numFmtId="164" fontId="71" fillId="2" borderId="9" xfId="2" applyNumberFormat="1" applyFont="1" applyFill="1" applyBorder="1" applyAlignment="1">
      <alignment vertical="center"/>
    </xf>
    <xf numFmtId="164" fontId="71" fillId="2" borderId="38" xfId="2" applyNumberFormat="1" applyFont="1" applyFill="1" applyBorder="1" applyAlignment="1">
      <alignment vertical="center"/>
    </xf>
    <xf numFmtId="0" fontId="69" fillId="2" borderId="3" xfId="0" applyFont="1" applyFill="1" applyBorder="1" applyAlignment="1">
      <alignment vertical="center"/>
    </xf>
    <xf numFmtId="0" fontId="17" fillId="2" borderId="58" xfId="0" applyFont="1" applyFill="1" applyBorder="1" applyAlignment="1">
      <alignment vertical="center"/>
    </xf>
    <xf numFmtId="0" fontId="69" fillId="2" borderId="65" xfId="0" applyFont="1" applyFill="1" applyBorder="1" applyAlignment="1">
      <alignment vertical="center"/>
    </xf>
    <xf numFmtId="0" fontId="17" fillId="2" borderId="38" xfId="0" applyFont="1" applyFill="1" applyBorder="1" applyAlignment="1">
      <alignment vertical="center"/>
    </xf>
    <xf numFmtId="0" fontId="79" fillId="0" borderId="0" xfId="0" applyFont="1"/>
    <xf numFmtId="0" fontId="0" fillId="16" borderId="29" xfId="0" applyFill="1" applyBorder="1"/>
    <xf numFmtId="0" fontId="0" fillId="16" borderId="77" xfId="0" applyFill="1" applyBorder="1"/>
    <xf numFmtId="0" fontId="81" fillId="0" borderId="12" xfId="1" applyFont="1" applyBorder="1" applyAlignment="1">
      <alignment horizontal="center" vertical="center"/>
    </xf>
    <xf numFmtId="0" fontId="81" fillId="0" borderId="22" xfId="1" applyFont="1" applyBorder="1" applyAlignment="1">
      <alignment horizontal="center" vertical="center"/>
    </xf>
    <xf numFmtId="0" fontId="82" fillId="0" borderId="40" xfId="1" applyFont="1" applyBorder="1" applyAlignment="1">
      <alignment horizontal="center" vertical="center"/>
    </xf>
    <xf numFmtId="0" fontId="82" fillId="0" borderId="41" xfId="1" applyFont="1" applyBorder="1" applyAlignment="1">
      <alignment horizontal="center" vertical="center"/>
    </xf>
    <xf numFmtId="0" fontId="81" fillId="0" borderId="25" xfId="1" applyFont="1" applyBorder="1" applyAlignment="1">
      <alignment horizontal="center" vertical="center"/>
    </xf>
    <xf numFmtId="0" fontId="81" fillId="2" borderId="17" xfId="0" applyFont="1" applyFill="1" applyBorder="1" applyAlignment="1">
      <alignment horizontal="center" vertical="center"/>
    </xf>
    <xf numFmtId="0" fontId="81" fillId="2" borderId="28" xfId="0" applyFont="1" applyFill="1" applyBorder="1" applyAlignment="1">
      <alignment horizontal="center" vertical="center"/>
    </xf>
    <xf numFmtId="0" fontId="83" fillId="2" borderId="28" xfId="0" applyFont="1" applyFill="1" applyBorder="1" applyAlignment="1">
      <alignment horizontal="center" vertical="center"/>
    </xf>
    <xf numFmtId="0" fontId="83" fillId="2" borderId="28" xfId="1" applyFont="1" applyFill="1" applyBorder="1" applyAlignment="1">
      <alignment horizontal="center" vertical="center"/>
    </xf>
    <xf numFmtId="0" fontId="16" fillId="0" borderId="38" xfId="1" applyFont="1" applyBorder="1" applyAlignment="1">
      <alignment vertical="center"/>
    </xf>
    <xf numFmtId="0" fontId="2" fillId="2" borderId="0" xfId="1" applyFont="1" applyFill="1" applyAlignment="1">
      <alignment vertical="top"/>
    </xf>
    <xf numFmtId="0" fontId="15" fillId="0" borderId="38" xfId="1" applyFont="1" applyBorder="1" applyAlignment="1">
      <alignment vertical="center"/>
    </xf>
    <xf numFmtId="0" fontId="15" fillId="0" borderId="35" xfId="1" applyFont="1" applyBorder="1" applyAlignment="1">
      <alignment vertical="center" wrapText="1"/>
    </xf>
    <xf numFmtId="0" fontId="15" fillId="0" borderId="47" xfId="1" applyFont="1" applyBorder="1" applyAlignment="1">
      <alignment vertical="center" wrapText="1"/>
    </xf>
    <xf numFmtId="0" fontId="15" fillId="0" borderId="9" xfId="1" applyFont="1" applyBorder="1" applyAlignment="1">
      <alignment vertical="center"/>
    </xf>
    <xf numFmtId="0" fontId="15" fillId="2" borderId="28" xfId="0" applyFont="1" applyFill="1" applyBorder="1" applyAlignment="1">
      <alignment horizontal="left" vertical="top" wrapText="1"/>
    </xf>
    <xf numFmtId="0" fontId="15" fillId="2" borderId="28" xfId="1" applyFont="1" applyFill="1" applyBorder="1" applyAlignment="1">
      <alignment horizontal="left" vertical="top" wrapText="1"/>
    </xf>
    <xf numFmtId="0" fontId="15" fillId="2" borderId="57" xfId="0" applyFont="1" applyFill="1" applyBorder="1" applyAlignment="1">
      <alignment vertical="center" wrapText="1"/>
    </xf>
    <xf numFmtId="0" fontId="15" fillId="0" borderId="28" xfId="1" applyFont="1" applyBorder="1" applyAlignment="1">
      <alignment horizontal="left" vertical="top" wrapText="1"/>
    </xf>
    <xf numFmtId="0" fontId="15" fillId="2" borderId="28" xfId="0" applyFont="1" applyFill="1" applyBorder="1" applyAlignment="1">
      <alignment vertical="top" wrapText="1"/>
    </xf>
    <xf numFmtId="0" fontId="16" fillId="2" borderId="29" xfId="0" applyFont="1" applyFill="1" applyBorder="1" applyAlignment="1">
      <alignment horizontal="center" vertical="center" wrapText="1"/>
    </xf>
    <xf numFmtId="0" fontId="15" fillId="2" borderId="29" xfId="1" applyFont="1" applyFill="1" applyBorder="1" applyAlignment="1">
      <alignment horizontal="center" vertical="center" wrapText="1"/>
    </xf>
    <xf numFmtId="0" fontId="81" fillId="16" borderId="22" xfId="1" applyFont="1" applyFill="1" applyBorder="1" applyAlignment="1">
      <alignment horizontal="center" vertical="center"/>
    </xf>
    <xf numFmtId="0" fontId="36" fillId="17" borderId="1" xfId="0" applyFont="1" applyFill="1" applyBorder="1" applyAlignment="1">
      <alignment horizontal="center" vertical="center"/>
    </xf>
    <xf numFmtId="0" fontId="86" fillId="3" borderId="2" xfId="1" applyFont="1" applyFill="1" applyBorder="1" applyAlignment="1">
      <alignment horizontal="center" vertical="center" wrapText="1"/>
    </xf>
    <xf numFmtId="0" fontId="89" fillId="2" borderId="17" xfId="0" applyFont="1" applyFill="1" applyBorder="1" applyAlignment="1">
      <alignment horizontal="left" vertical="center" wrapText="1"/>
    </xf>
    <xf numFmtId="0" fontId="89" fillId="2" borderId="28" xfId="1" applyFont="1" applyFill="1" applyBorder="1" applyAlignment="1">
      <alignment vertical="center" wrapText="1"/>
    </xf>
    <xf numFmtId="165" fontId="70" fillId="12" borderId="1" xfId="0" applyNumberFormat="1" applyFont="1" applyFill="1" applyBorder="1" applyAlignment="1">
      <alignment vertical="center"/>
    </xf>
    <xf numFmtId="0" fontId="15" fillId="0" borderId="29" xfId="1" applyFont="1" applyBorder="1" applyAlignment="1">
      <alignment horizontal="justify" vertical="top" wrapText="1"/>
    </xf>
    <xf numFmtId="9" fontId="0" fillId="0" borderId="28" xfId="3" applyFont="1" applyBorder="1"/>
    <xf numFmtId="9" fontId="0" fillId="0" borderId="0" xfId="3" applyFont="1"/>
    <xf numFmtId="0" fontId="15" fillId="0" borderId="25" xfId="1" applyFont="1" applyBorder="1" applyAlignment="1">
      <alignment horizontal="left" vertical="center" wrapText="1"/>
    </xf>
    <xf numFmtId="0" fontId="2" fillId="0" borderId="28" xfId="1" applyFont="1" applyBorder="1" applyAlignment="1">
      <alignment vertical="center"/>
    </xf>
    <xf numFmtId="0" fontId="15" fillId="2" borderId="27" xfId="1" applyFont="1" applyFill="1" applyBorder="1" applyAlignment="1">
      <alignment horizontal="left" vertical="top" wrapText="1"/>
    </xf>
    <xf numFmtId="0" fontId="15" fillId="0" borderId="27" xfId="1" applyFont="1" applyBorder="1" applyAlignment="1">
      <alignment horizontal="left" vertical="top" wrapText="1"/>
    </xf>
    <xf numFmtId="0" fontId="15" fillId="2" borderId="27" xfId="1" applyFont="1" applyFill="1" applyBorder="1" applyAlignment="1">
      <alignment vertical="top" wrapText="1"/>
    </xf>
    <xf numFmtId="0" fontId="15" fillId="2" borderId="49" xfId="1" applyFont="1" applyFill="1" applyBorder="1" applyAlignment="1">
      <alignment vertical="top" wrapText="1"/>
    </xf>
    <xf numFmtId="0" fontId="15" fillId="2" borderId="27" xfId="0" applyFont="1" applyFill="1" applyBorder="1" applyAlignment="1">
      <alignment vertical="center" wrapText="1"/>
    </xf>
    <xf numFmtId="0" fontId="17" fillId="2" borderId="22" xfId="1" applyFont="1" applyFill="1" applyBorder="1" applyAlignment="1">
      <alignment vertical="center" wrapText="1"/>
    </xf>
    <xf numFmtId="0" fontId="17" fillId="2" borderId="19" xfId="1" applyFont="1" applyFill="1" applyBorder="1" applyAlignment="1">
      <alignment vertical="center" wrapText="1"/>
    </xf>
    <xf numFmtId="0" fontId="2" fillId="2" borderId="28" xfId="1" applyFont="1" applyFill="1" applyBorder="1" applyAlignment="1">
      <alignment vertical="center"/>
    </xf>
    <xf numFmtId="0" fontId="2" fillId="2" borderId="28" xfId="1" applyFont="1" applyFill="1" applyBorder="1" applyAlignment="1">
      <alignment vertical="center" wrapText="1"/>
    </xf>
    <xf numFmtId="0" fontId="90" fillId="18" borderId="28" xfId="1" applyFont="1" applyFill="1" applyBorder="1" applyAlignment="1">
      <alignment horizontal="center" vertical="center"/>
    </xf>
    <xf numFmtId="0" fontId="17" fillId="2" borderId="25" xfId="1" applyFont="1" applyFill="1" applyBorder="1" applyAlignment="1">
      <alignment vertical="center"/>
    </xf>
    <xf numFmtId="0" fontId="17" fillId="2" borderId="28" xfId="1" applyFont="1" applyFill="1" applyBorder="1" applyAlignment="1">
      <alignment vertical="center" wrapText="1"/>
    </xf>
    <xf numFmtId="0" fontId="82" fillId="0" borderId="79" xfId="1" applyFont="1" applyBorder="1" applyAlignment="1">
      <alignment horizontal="center" vertical="center"/>
    </xf>
    <xf numFmtId="0" fontId="17" fillId="2" borderId="47" xfId="1" applyFont="1" applyFill="1" applyBorder="1" applyAlignment="1">
      <alignment vertical="center"/>
    </xf>
    <xf numFmtId="0" fontId="15" fillId="0" borderId="49" xfId="1" applyFont="1" applyBorder="1" applyAlignment="1">
      <alignment horizontal="left" vertical="center" wrapText="1"/>
    </xf>
    <xf numFmtId="0" fontId="27" fillId="0" borderId="49" xfId="1" applyFont="1" applyBorder="1" applyAlignment="1">
      <alignment vertical="center"/>
    </xf>
    <xf numFmtId="0" fontId="15" fillId="0" borderId="49" xfId="1" applyFont="1" applyBorder="1" applyAlignment="1">
      <alignment vertical="center"/>
    </xf>
    <xf numFmtId="0" fontId="15" fillId="0" borderId="14" xfId="1" applyFont="1" applyBorder="1" applyAlignment="1">
      <alignment vertical="center" wrapText="1"/>
    </xf>
    <xf numFmtId="0" fontId="15" fillId="0" borderId="27" xfId="1" applyFont="1" applyBorder="1" applyAlignment="1">
      <alignment vertical="center"/>
    </xf>
    <xf numFmtId="0" fontId="16" fillId="0" borderId="27" xfId="1" applyFont="1" applyBorder="1" applyAlignment="1">
      <alignment vertical="center"/>
    </xf>
    <xf numFmtId="0" fontId="81" fillId="0" borderId="19" xfId="1" applyFont="1" applyBorder="1" applyAlignment="1">
      <alignment horizontal="center" vertical="center"/>
    </xf>
    <xf numFmtId="0" fontId="15" fillId="0" borderId="25" xfId="1" applyFont="1" applyBorder="1" applyAlignment="1">
      <alignment horizontal="center" vertical="center" wrapText="1"/>
    </xf>
    <xf numFmtId="0" fontId="16" fillId="0" borderId="25" xfId="1" applyFont="1" applyBorder="1" applyAlignment="1">
      <alignment horizontal="center" vertical="center"/>
    </xf>
    <xf numFmtId="0" fontId="15" fillId="0" borderId="21" xfId="1" applyFont="1" applyBorder="1" applyAlignment="1">
      <alignment vertical="center" wrapText="1"/>
    </xf>
    <xf numFmtId="0" fontId="15" fillId="0" borderId="54" xfId="1" applyFont="1" applyBorder="1" applyAlignment="1">
      <alignment horizontal="center" vertical="center" wrapText="1"/>
    </xf>
    <xf numFmtId="0" fontId="15" fillId="0" borderId="25" xfId="1" applyFont="1" applyBorder="1" applyAlignment="1">
      <alignment horizontal="center" vertical="center"/>
    </xf>
    <xf numFmtId="0" fontId="15" fillId="0" borderId="21" xfId="1" applyFont="1" applyBorder="1" applyAlignment="1">
      <alignment vertical="center"/>
    </xf>
    <xf numFmtId="0" fontId="16" fillId="0" borderId="28" xfId="1" applyFont="1" applyBorder="1" applyAlignment="1">
      <alignment horizontal="center" vertical="center"/>
    </xf>
    <xf numFmtId="0" fontId="91" fillId="2" borderId="28" xfId="1" applyFont="1" applyFill="1" applyBorder="1" applyAlignment="1">
      <alignment vertical="center" wrapText="1"/>
    </xf>
    <xf numFmtId="0" fontId="17" fillId="0" borderId="19" xfId="1" applyFont="1" applyBorder="1" applyAlignment="1">
      <alignment vertical="center" wrapText="1"/>
    </xf>
    <xf numFmtId="0" fontId="15" fillId="2" borderId="27" xfId="1" applyFont="1" applyFill="1" applyBorder="1" applyAlignment="1">
      <alignment vertical="center" wrapText="1"/>
    </xf>
    <xf numFmtId="0" fontId="16" fillId="2" borderId="27" xfId="0" applyFont="1" applyFill="1" applyBorder="1" applyAlignment="1">
      <alignment vertical="center" wrapText="1"/>
    </xf>
    <xf numFmtId="0" fontId="15" fillId="2" borderId="27" xfId="1" applyFont="1" applyFill="1" applyBorder="1" applyAlignment="1">
      <alignment horizontal="left" vertical="center" wrapText="1"/>
    </xf>
    <xf numFmtId="0" fontId="15" fillId="2" borderId="16" xfId="0" applyFont="1" applyFill="1" applyBorder="1" applyAlignment="1">
      <alignment horizontal="left" vertical="center" wrapText="1"/>
    </xf>
    <xf numFmtId="0" fontId="7" fillId="0" borderId="28" xfId="1" applyFont="1" applyBorder="1" applyAlignment="1">
      <alignment vertical="center"/>
    </xf>
    <xf numFmtId="0" fontId="94" fillId="7" borderId="1" xfId="0" applyFont="1" applyFill="1" applyBorder="1" applyAlignment="1">
      <alignment horizontal="left" vertical="center" wrapText="1" readingOrder="1"/>
    </xf>
    <xf numFmtId="2" fontId="17" fillId="5" borderId="43" xfId="0" applyNumberFormat="1" applyFont="1" applyFill="1" applyBorder="1" applyAlignment="1">
      <alignment horizontal="center" vertical="center"/>
    </xf>
    <xf numFmtId="2" fontId="17" fillId="5" borderId="45" xfId="0" applyNumberFormat="1" applyFont="1" applyFill="1" applyBorder="1" applyAlignment="1">
      <alignment horizontal="center" vertical="center"/>
    </xf>
    <xf numFmtId="2" fontId="17" fillId="5" borderId="39" xfId="0" applyNumberFormat="1" applyFont="1" applyFill="1" applyBorder="1" applyAlignment="1">
      <alignment horizontal="center" vertical="center"/>
    </xf>
    <xf numFmtId="0" fontId="80" fillId="5" borderId="20" xfId="0" applyFont="1" applyFill="1" applyBorder="1" applyAlignment="1">
      <alignment horizontal="center" vertical="center" wrapText="1"/>
    </xf>
    <xf numFmtId="0" fontId="80" fillId="5" borderId="28" xfId="0" applyFont="1" applyFill="1" applyBorder="1" applyAlignment="1">
      <alignment horizontal="center" vertical="center"/>
    </xf>
    <xf numFmtId="0" fontId="80" fillId="5" borderId="36" xfId="0" applyFont="1" applyFill="1" applyBorder="1" applyAlignment="1">
      <alignment horizontal="center" vertical="center" wrapText="1"/>
    </xf>
    <xf numFmtId="0" fontId="80" fillId="5" borderId="44" xfId="0" applyFont="1" applyFill="1" applyBorder="1" applyAlignment="1">
      <alignment horizontal="center" vertical="center"/>
    </xf>
    <xf numFmtId="3" fontId="17" fillId="0" borderId="28" xfId="0" applyNumberFormat="1" applyFont="1" applyBorder="1" applyAlignment="1">
      <alignment horizontal="center" vertical="center"/>
    </xf>
    <xf numFmtId="0" fontId="17" fillId="0" borderId="28" xfId="0" applyFont="1" applyBorder="1" applyAlignment="1">
      <alignment horizontal="center" vertical="center"/>
    </xf>
    <xf numFmtId="3" fontId="17" fillId="0" borderId="27" xfId="0" applyNumberFormat="1" applyFont="1" applyBorder="1" applyAlignment="1">
      <alignment horizontal="center" vertical="center"/>
    </xf>
    <xf numFmtId="0" fontId="17" fillId="0" borderId="19" xfId="0" applyFont="1" applyBorder="1" applyAlignment="1">
      <alignment horizontal="center" vertical="center"/>
    </xf>
    <xf numFmtId="0" fontId="17" fillId="0" borderId="23" xfId="0" applyFont="1" applyBorder="1" applyAlignment="1">
      <alignment horizontal="center" vertical="center"/>
    </xf>
    <xf numFmtId="2" fontId="17" fillId="5" borderId="28" xfId="0" applyNumberFormat="1" applyFont="1" applyFill="1" applyBorder="1" applyAlignment="1">
      <alignment horizontal="center" vertical="center"/>
    </xf>
    <xf numFmtId="2" fontId="17" fillId="5" borderId="29" xfId="0" applyNumberFormat="1" applyFont="1" applyFill="1" applyBorder="1" applyAlignment="1">
      <alignment horizontal="center" vertical="center"/>
    </xf>
    <xf numFmtId="2" fontId="17" fillId="5" borderId="44" xfId="0" applyNumberFormat="1" applyFont="1" applyFill="1" applyBorder="1" applyAlignment="1">
      <alignment horizontal="center" vertical="center"/>
    </xf>
    <xf numFmtId="0" fontId="17" fillId="5" borderId="20" xfId="0" applyFont="1" applyFill="1" applyBorder="1" applyAlignment="1">
      <alignment horizontal="center" vertical="center" wrapText="1"/>
    </xf>
    <xf numFmtId="0" fontId="17" fillId="5" borderId="28" xfId="0" applyFont="1" applyFill="1" applyBorder="1" applyAlignment="1">
      <alignment horizontal="center" vertical="center"/>
    </xf>
    <xf numFmtId="0" fontId="17" fillId="0" borderId="27" xfId="0" applyFont="1" applyBorder="1" applyAlignment="1">
      <alignment horizontal="center" vertical="center"/>
    </xf>
    <xf numFmtId="0" fontId="72" fillId="5" borderId="10" xfId="0" applyFont="1" applyFill="1" applyBorder="1" applyAlignment="1">
      <alignment horizontal="center" vertical="center"/>
    </xf>
    <xf numFmtId="0" fontId="72" fillId="5" borderId="17" xfId="0" applyFont="1" applyFill="1" applyBorder="1" applyAlignment="1">
      <alignment horizontal="center" vertical="center"/>
    </xf>
    <xf numFmtId="0" fontId="72" fillId="5" borderId="11" xfId="0" applyFont="1" applyFill="1" applyBorder="1" applyAlignment="1">
      <alignment horizontal="center" vertical="center"/>
    </xf>
    <xf numFmtId="0" fontId="17" fillId="5" borderId="20" xfId="0" applyFont="1" applyFill="1" applyBorder="1" applyAlignment="1">
      <alignment horizontal="center" vertical="center"/>
    </xf>
    <xf numFmtId="0" fontId="17" fillId="5" borderId="27" xfId="0" applyFont="1" applyFill="1" applyBorder="1" applyAlignment="1">
      <alignment horizontal="center" vertical="center"/>
    </xf>
    <xf numFmtId="0" fontId="17" fillId="5" borderId="19" xfId="0" applyFont="1" applyFill="1" applyBorder="1" applyAlignment="1">
      <alignment horizontal="center" vertical="center"/>
    </xf>
    <xf numFmtId="0" fontId="17" fillId="5" borderId="29" xfId="0" applyFont="1" applyFill="1" applyBorder="1" applyAlignment="1">
      <alignment horizontal="center" vertical="center"/>
    </xf>
    <xf numFmtId="0" fontId="71" fillId="5" borderId="10" xfId="0" applyFont="1" applyFill="1" applyBorder="1" applyAlignment="1">
      <alignment horizontal="center" vertical="center"/>
    </xf>
    <xf numFmtId="0" fontId="71" fillId="5" borderId="17" xfId="0" applyFont="1" applyFill="1" applyBorder="1" applyAlignment="1">
      <alignment horizontal="center" vertical="center"/>
    </xf>
    <xf numFmtId="0" fontId="17" fillId="5" borderId="17" xfId="0" applyFont="1" applyFill="1" applyBorder="1" applyAlignment="1">
      <alignment horizontal="center" vertical="center"/>
    </xf>
    <xf numFmtId="0" fontId="17" fillId="0" borderId="17" xfId="0" applyFont="1" applyBorder="1" applyAlignment="1">
      <alignment horizontal="center" vertical="center"/>
    </xf>
    <xf numFmtId="0" fontId="17" fillId="0" borderId="11" xfId="0" applyFont="1" applyBorder="1" applyAlignment="1">
      <alignment horizontal="center" vertical="center"/>
    </xf>
    <xf numFmtId="0" fontId="17" fillId="0" borderId="36" xfId="0" applyFont="1" applyBorder="1" applyAlignment="1">
      <alignment horizontal="center" vertical="center"/>
    </xf>
    <xf numFmtId="0" fontId="17" fillId="0" borderId="44" xfId="0" applyFont="1" applyBorder="1" applyAlignment="1">
      <alignment horizontal="center" vertical="center"/>
    </xf>
    <xf numFmtId="0" fontId="17" fillId="0" borderId="46" xfId="0" applyFont="1" applyBorder="1" applyAlignment="1">
      <alignment horizontal="center" vertical="center"/>
    </xf>
    <xf numFmtId="0" fontId="17" fillId="0" borderId="20" xfId="0" applyFont="1" applyBorder="1" applyAlignment="1">
      <alignment horizontal="center" vertical="center"/>
    </xf>
    <xf numFmtId="0" fontId="17" fillId="0" borderId="29" xfId="0" applyFont="1" applyBorder="1" applyAlignment="1">
      <alignment horizontal="center" vertical="center"/>
    </xf>
    <xf numFmtId="0" fontId="72" fillId="5" borderId="80" xfId="0" applyFont="1" applyFill="1" applyBorder="1" applyAlignment="1">
      <alignment horizontal="center" vertical="center"/>
    </xf>
    <xf numFmtId="0" fontId="72" fillId="5" borderId="71" xfId="0" applyFont="1" applyFill="1" applyBorder="1" applyAlignment="1">
      <alignment horizontal="center" vertical="center"/>
    </xf>
    <xf numFmtId="0" fontId="72" fillId="5" borderId="81" xfId="0" applyFont="1" applyFill="1" applyBorder="1" applyAlignment="1">
      <alignment horizontal="center" vertical="center"/>
    </xf>
    <xf numFmtId="0" fontId="80" fillId="5" borderId="29" xfId="0" applyFont="1" applyFill="1" applyBorder="1" applyAlignment="1">
      <alignment horizontal="center" vertical="center"/>
    </xf>
    <xf numFmtId="0" fontId="61" fillId="11" borderId="56" xfId="1" applyFont="1" applyFill="1" applyBorder="1" applyAlignment="1">
      <alignment horizontal="center" vertical="center" textRotation="90" wrapText="1"/>
    </xf>
    <xf numFmtId="0" fontId="61" fillId="11" borderId="20" xfId="1" applyFont="1" applyFill="1" applyBorder="1" applyAlignment="1">
      <alignment horizontal="center" vertical="center" textRotation="90" wrapText="1"/>
    </xf>
    <xf numFmtId="0" fontId="61" fillId="11" borderId="51" xfId="1" applyFont="1" applyFill="1" applyBorder="1" applyAlignment="1">
      <alignment horizontal="center" vertical="center" textRotation="90" wrapText="1"/>
    </xf>
    <xf numFmtId="0" fontId="61" fillId="11" borderId="36" xfId="1" applyFont="1" applyFill="1" applyBorder="1" applyAlignment="1">
      <alignment horizontal="center" vertical="center" textRotation="90" wrapText="1"/>
    </xf>
    <xf numFmtId="0" fontId="16" fillId="0" borderId="25" xfId="1" applyFont="1" applyBorder="1" applyAlignment="1">
      <alignment horizontal="left" vertical="center" wrapText="1"/>
    </xf>
    <xf numFmtId="0" fontId="16" fillId="0" borderId="33" xfId="1" applyFont="1" applyBorder="1" applyAlignment="1">
      <alignment horizontal="left" vertical="center" wrapText="1"/>
    </xf>
    <xf numFmtId="0" fontId="15" fillId="0" borderId="25" xfId="1" applyFont="1" applyBorder="1" applyAlignment="1">
      <alignment horizontal="left" vertical="center" wrapText="1"/>
    </xf>
    <xf numFmtId="0" fontId="15" fillId="0" borderId="33" xfId="1" applyFont="1" applyBorder="1" applyAlignment="1">
      <alignment horizontal="left" vertical="center" wrapText="1"/>
    </xf>
    <xf numFmtId="0" fontId="24" fillId="9" borderId="10" xfId="1" applyFont="1" applyFill="1" applyBorder="1" applyAlignment="1">
      <alignment horizontal="center" vertical="center" textRotation="90" wrapText="1"/>
    </xf>
    <xf numFmtId="0" fontId="24" fillId="9" borderId="20" xfId="1" applyFont="1" applyFill="1" applyBorder="1" applyAlignment="1">
      <alignment horizontal="center" vertical="center" textRotation="90" wrapText="1"/>
    </xf>
    <xf numFmtId="0" fontId="24" fillId="9" borderId="51" xfId="1" applyFont="1" applyFill="1" applyBorder="1" applyAlignment="1">
      <alignment horizontal="center" vertical="center" textRotation="90" wrapText="1"/>
    </xf>
    <xf numFmtId="0" fontId="24" fillId="9" borderId="36" xfId="1" applyFont="1" applyFill="1" applyBorder="1" applyAlignment="1">
      <alignment horizontal="center" vertical="center" textRotation="90" wrapText="1"/>
    </xf>
    <xf numFmtId="0" fontId="24" fillId="10" borderId="10" xfId="1" applyFont="1" applyFill="1" applyBorder="1" applyAlignment="1">
      <alignment horizontal="center" vertical="center" textRotation="90" wrapText="1"/>
    </xf>
    <xf numFmtId="0" fontId="24" fillId="10" borderId="56" xfId="1" applyFont="1" applyFill="1" applyBorder="1" applyAlignment="1">
      <alignment horizontal="center" vertical="center" textRotation="90" wrapText="1"/>
    </xf>
    <xf numFmtId="0" fontId="24" fillId="10" borderId="20" xfId="1" applyFont="1" applyFill="1" applyBorder="1" applyAlignment="1">
      <alignment horizontal="center" vertical="center" textRotation="90" wrapText="1"/>
    </xf>
    <xf numFmtId="0" fontId="24" fillId="10" borderId="51" xfId="1" applyFont="1" applyFill="1" applyBorder="1" applyAlignment="1">
      <alignment horizontal="center" vertical="center" textRotation="90" wrapText="1"/>
    </xf>
    <xf numFmtId="0" fontId="24" fillId="10" borderId="36" xfId="1" applyFont="1" applyFill="1" applyBorder="1" applyAlignment="1">
      <alignment horizontal="center" vertical="center" textRotation="90" wrapText="1"/>
    </xf>
    <xf numFmtId="0" fontId="15" fillId="0" borderId="55" xfId="1" applyFont="1" applyBorder="1" applyAlignment="1">
      <alignment horizontal="left" vertical="center" wrapText="1"/>
    </xf>
    <xf numFmtId="0" fontId="15" fillId="0" borderId="31" xfId="1" applyFont="1" applyBorder="1" applyAlignment="1">
      <alignment horizontal="left" vertical="center" wrapText="1"/>
    </xf>
    <xf numFmtId="0" fontId="15" fillId="0" borderId="3" xfId="1" applyFont="1" applyBorder="1" applyAlignment="1">
      <alignment horizontal="left" vertical="center" wrapText="1"/>
    </xf>
    <xf numFmtId="0" fontId="15" fillId="0" borderId="32" xfId="1" applyFont="1" applyBorder="1" applyAlignment="1">
      <alignment horizontal="left" vertical="center" wrapText="1"/>
    </xf>
    <xf numFmtId="0" fontId="15" fillId="0" borderId="4" xfId="1" applyFont="1" applyBorder="1" applyAlignment="1">
      <alignment horizontal="left" vertical="center" wrapText="1"/>
    </xf>
    <xf numFmtId="0" fontId="15" fillId="0" borderId="4" xfId="1" applyFont="1" applyBorder="1" applyAlignment="1">
      <alignment vertical="center" wrapText="1"/>
    </xf>
    <xf numFmtId="0" fontId="15" fillId="0" borderId="33" xfId="1" applyFont="1" applyBorder="1" applyAlignment="1">
      <alignment vertical="center" wrapText="1"/>
    </xf>
    <xf numFmtId="0" fontId="23" fillId="6" borderId="10" xfId="1" applyFont="1" applyFill="1" applyBorder="1" applyAlignment="1">
      <alignment horizontal="center" vertical="center" textRotation="90" wrapText="1"/>
    </xf>
    <xf numFmtId="0" fontId="23" fillId="6" borderId="20" xfId="1" applyFont="1" applyFill="1" applyBorder="1" applyAlignment="1">
      <alignment horizontal="center" vertical="center" textRotation="90" wrapText="1"/>
    </xf>
    <xf numFmtId="0" fontId="23" fillId="6" borderId="36" xfId="1" applyFont="1" applyFill="1" applyBorder="1" applyAlignment="1">
      <alignment horizontal="center" vertical="center" textRotation="90" wrapText="1"/>
    </xf>
    <xf numFmtId="0" fontId="15" fillId="0" borderId="21" xfId="1" applyFont="1" applyBorder="1" applyAlignment="1">
      <alignment horizontal="left" vertical="center" wrapText="1"/>
    </xf>
    <xf numFmtId="0" fontId="15" fillId="0" borderId="24" xfId="1" applyFont="1" applyBorder="1" applyAlignment="1">
      <alignment horizontal="left" vertical="center" wrapText="1"/>
    </xf>
    <xf numFmtId="0" fontId="15" fillId="0" borderId="30" xfId="1" applyFont="1" applyBorder="1" applyAlignment="1">
      <alignment horizontal="left" vertical="center" wrapText="1"/>
    </xf>
    <xf numFmtId="0" fontId="15" fillId="0" borderId="34" xfId="1" applyFont="1" applyBorder="1" applyAlignment="1">
      <alignment horizontal="left" vertical="center" wrapText="1"/>
    </xf>
    <xf numFmtId="0" fontId="24" fillId="8" borderId="10" xfId="1" applyFont="1" applyFill="1" applyBorder="1" applyAlignment="1">
      <alignment horizontal="center" vertical="center" textRotation="90" wrapText="1"/>
    </xf>
    <xf numFmtId="0" fontId="24" fillId="8" borderId="20" xfId="1" applyFont="1" applyFill="1" applyBorder="1" applyAlignment="1">
      <alignment horizontal="center" vertical="center" textRotation="90" wrapText="1"/>
    </xf>
    <xf numFmtId="0" fontId="24" fillId="8" borderId="36" xfId="1" applyFont="1" applyFill="1" applyBorder="1" applyAlignment="1">
      <alignment horizontal="center" vertical="center" textRotation="90" wrapText="1"/>
    </xf>
    <xf numFmtId="0" fontId="24" fillId="8" borderId="56" xfId="1" applyFont="1" applyFill="1" applyBorder="1" applyAlignment="1">
      <alignment horizontal="center" vertical="center" textRotation="90" wrapText="1"/>
    </xf>
    <xf numFmtId="0" fontId="24" fillId="9" borderId="56" xfId="1" applyFont="1" applyFill="1" applyBorder="1" applyAlignment="1">
      <alignment horizontal="center" vertical="center" textRotation="90" wrapText="1"/>
    </xf>
    <xf numFmtId="0" fontId="28" fillId="6" borderId="67" xfId="1" applyFont="1" applyFill="1" applyBorder="1" applyAlignment="1">
      <alignment horizontal="center" vertical="center" textRotation="90" wrapText="1"/>
    </xf>
    <xf numFmtId="0" fontId="28" fillId="6" borderId="68" xfId="1" applyFont="1" applyFill="1" applyBorder="1" applyAlignment="1">
      <alignment horizontal="center" vertical="center" textRotation="90" wrapText="1"/>
    </xf>
    <xf numFmtId="0" fontId="28" fillId="6" borderId="66" xfId="1" applyFont="1" applyFill="1" applyBorder="1" applyAlignment="1">
      <alignment horizontal="center" vertical="center" textRotation="90" wrapText="1"/>
    </xf>
    <xf numFmtId="0" fontId="26" fillId="8" borderId="10" xfId="1" applyFont="1" applyFill="1" applyBorder="1" applyAlignment="1">
      <alignment horizontal="center" vertical="center" textRotation="90" wrapText="1"/>
    </xf>
    <xf numFmtId="0" fontId="26" fillId="8" borderId="20" xfId="1" applyFont="1" applyFill="1" applyBorder="1" applyAlignment="1">
      <alignment horizontal="center" vertical="center" textRotation="90" wrapText="1"/>
    </xf>
    <xf numFmtId="0" fontId="26" fillId="8" borderId="36" xfId="1" applyFont="1" applyFill="1" applyBorder="1" applyAlignment="1">
      <alignment horizontal="center" vertical="center" textRotation="90" wrapText="1"/>
    </xf>
    <xf numFmtId="0" fontId="26" fillId="9" borderId="56" xfId="1" applyFont="1" applyFill="1" applyBorder="1" applyAlignment="1">
      <alignment horizontal="center" vertical="center" textRotation="90" wrapText="1"/>
    </xf>
    <xf numFmtId="0" fontId="26" fillId="9" borderId="51" xfId="1" applyFont="1" applyFill="1" applyBorder="1" applyAlignment="1">
      <alignment horizontal="center" vertical="center" textRotation="90" wrapText="1"/>
    </xf>
    <xf numFmtId="0" fontId="26" fillId="10" borderId="56" xfId="1" applyFont="1" applyFill="1" applyBorder="1" applyAlignment="1">
      <alignment horizontal="center" vertical="center" textRotation="90" wrapText="1"/>
    </xf>
    <xf numFmtId="0" fontId="26" fillId="10" borderId="20" xfId="1" applyFont="1" applyFill="1" applyBorder="1" applyAlignment="1">
      <alignment horizontal="center" vertical="center" textRotation="90" wrapText="1"/>
    </xf>
    <xf numFmtId="0" fontId="26" fillId="10" borderId="36" xfId="1" applyFont="1" applyFill="1" applyBorder="1" applyAlignment="1">
      <alignment horizontal="center" vertical="center" textRotation="90" wrapText="1"/>
    </xf>
    <xf numFmtId="0" fontId="32" fillId="11" borderId="56" xfId="1" applyFont="1" applyFill="1" applyBorder="1" applyAlignment="1">
      <alignment horizontal="center" vertical="center" textRotation="90" wrapText="1"/>
    </xf>
    <xf numFmtId="0" fontId="32" fillId="11" borderId="20" xfId="1" applyFont="1" applyFill="1" applyBorder="1" applyAlignment="1">
      <alignment horizontal="center" vertical="center" textRotation="90" wrapText="1"/>
    </xf>
    <xf numFmtId="0" fontId="32" fillId="11" borderId="36" xfId="1" applyFont="1" applyFill="1" applyBorder="1" applyAlignment="1">
      <alignment horizontal="center" vertical="center" textRotation="90" wrapText="1"/>
    </xf>
    <xf numFmtId="0" fontId="61" fillId="11" borderId="12" xfId="1" applyFont="1" applyFill="1" applyBorder="1" applyAlignment="1">
      <alignment horizontal="center" vertical="center" textRotation="90" wrapText="1"/>
    </xf>
    <xf numFmtId="0" fontId="61" fillId="11" borderId="22" xfId="1" applyFont="1" applyFill="1" applyBorder="1" applyAlignment="1">
      <alignment horizontal="center" vertical="center" textRotation="90" wrapText="1"/>
    </xf>
    <xf numFmtId="0" fontId="61" fillId="11" borderId="25" xfId="1" applyFont="1" applyFill="1" applyBorder="1" applyAlignment="1">
      <alignment horizontal="center" vertical="center" textRotation="90" wrapText="1"/>
    </xf>
    <xf numFmtId="0" fontId="61" fillId="11" borderId="41" xfId="1" applyFont="1" applyFill="1" applyBorder="1" applyAlignment="1">
      <alignment horizontal="center" vertical="center" textRotation="90" wrapText="1"/>
    </xf>
    <xf numFmtId="0" fontId="15" fillId="2" borderId="53" xfId="1" applyFont="1" applyFill="1" applyBorder="1" applyAlignment="1">
      <alignment horizontal="left" vertical="center" wrapText="1"/>
    </xf>
    <xf numFmtId="0" fontId="15" fillId="2" borderId="50" xfId="1" applyFont="1" applyFill="1" applyBorder="1" applyAlignment="1">
      <alignment horizontal="left" vertical="center" wrapText="1"/>
    </xf>
    <xf numFmtId="0" fontId="15" fillId="2" borderId="28" xfId="1" applyFont="1" applyFill="1" applyBorder="1" applyAlignment="1">
      <alignment horizontal="left" vertical="center" wrapText="1"/>
    </xf>
    <xf numFmtId="0" fontId="15" fillId="2" borderId="20" xfId="1" applyFont="1" applyFill="1" applyBorder="1" applyAlignment="1">
      <alignment horizontal="left" vertical="center" wrapText="1"/>
    </xf>
    <xf numFmtId="0" fontId="23" fillId="6" borderId="67" xfId="1" applyFont="1" applyFill="1" applyBorder="1" applyAlignment="1">
      <alignment horizontal="center" vertical="center" textRotation="90"/>
    </xf>
    <xf numFmtId="0" fontId="24" fillId="6" borderId="68" xfId="1" applyFont="1" applyFill="1" applyBorder="1" applyAlignment="1">
      <alignment horizontal="center" vertical="center" textRotation="90"/>
    </xf>
    <xf numFmtId="0" fontId="24" fillId="6" borderId="66" xfId="1" applyFont="1" applyFill="1" applyBorder="1" applyAlignment="1">
      <alignment horizontal="center" vertical="center" textRotation="90"/>
    </xf>
    <xf numFmtId="0" fontId="24" fillId="12" borderId="4" xfId="1" applyFont="1" applyFill="1" applyBorder="1" applyAlignment="1">
      <alignment horizontal="center" vertical="center" textRotation="90"/>
    </xf>
    <xf numFmtId="0" fontId="24" fillId="12" borderId="79" xfId="1" applyFont="1" applyFill="1" applyBorder="1" applyAlignment="1">
      <alignment horizontal="center" vertical="center" textRotation="90"/>
    </xf>
    <xf numFmtId="0" fontId="24" fillId="12" borderId="40" xfId="1" applyFont="1" applyFill="1" applyBorder="1" applyAlignment="1">
      <alignment horizontal="center" vertical="center" textRotation="90"/>
    </xf>
    <xf numFmtId="0" fontId="24" fillId="13" borderId="4" xfId="1" applyFont="1" applyFill="1" applyBorder="1" applyAlignment="1">
      <alignment horizontal="center" vertical="center" textRotation="90"/>
    </xf>
    <xf numFmtId="0" fontId="24" fillId="13" borderId="79" xfId="1" applyFont="1" applyFill="1" applyBorder="1" applyAlignment="1">
      <alignment horizontal="center" vertical="center" textRotation="90"/>
    </xf>
    <xf numFmtId="0" fontId="24" fillId="13" borderId="40" xfId="1" applyFont="1" applyFill="1" applyBorder="1" applyAlignment="1">
      <alignment horizontal="center" vertical="center" textRotation="90"/>
    </xf>
    <xf numFmtId="0" fontId="24" fillId="10" borderId="4" xfId="1" applyFont="1" applyFill="1" applyBorder="1" applyAlignment="1">
      <alignment horizontal="center" vertical="center" textRotation="90" wrapText="1"/>
    </xf>
    <xf numFmtId="0" fontId="24" fillId="10" borderId="79" xfId="1" applyFont="1" applyFill="1" applyBorder="1" applyAlignment="1">
      <alignment horizontal="center" vertical="center" textRotation="90" wrapText="1"/>
    </xf>
    <xf numFmtId="0" fontId="24" fillId="10" borderId="40" xfId="1" applyFont="1" applyFill="1" applyBorder="1" applyAlignment="1">
      <alignment horizontal="center" vertical="center" textRotation="90" wrapText="1"/>
    </xf>
    <xf numFmtId="0" fontId="15" fillId="2" borderId="19" xfId="1" applyFont="1" applyFill="1" applyBorder="1" applyAlignment="1">
      <alignment horizontal="left" vertical="center" wrapText="1"/>
    </xf>
    <xf numFmtId="0" fontId="46" fillId="0" borderId="2" xfId="0" applyFont="1" applyBorder="1" applyAlignment="1">
      <alignment horizontal="center" vertical="center" wrapText="1" readingOrder="1"/>
    </xf>
    <xf numFmtId="0" fontId="46" fillId="0" borderId="6" xfId="0" applyFont="1" applyBorder="1" applyAlignment="1">
      <alignment horizontal="center" vertical="center" wrapText="1" readingOrder="1"/>
    </xf>
    <xf numFmtId="164" fontId="45" fillId="0" borderId="2" xfId="0" applyNumberFormat="1" applyFont="1" applyBorder="1" applyAlignment="1">
      <alignment horizontal="center" vertical="center" wrapText="1" readingOrder="1"/>
    </xf>
    <xf numFmtId="0" fontId="45" fillId="0" borderId="6" xfId="0" applyFont="1" applyBorder="1" applyAlignment="1">
      <alignment horizontal="center" vertical="center" wrapText="1" readingOrder="1"/>
    </xf>
    <xf numFmtId="0" fontId="95" fillId="2" borderId="2" xfId="0" quotePrefix="1" applyFont="1" applyFill="1" applyBorder="1" applyAlignment="1">
      <alignment horizontal="center" vertical="center" wrapText="1" readingOrder="1"/>
    </xf>
    <xf numFmtId="0" fontId="95" fillId="2" borderId="73" xfId="0" applyFont="1" applyFill="1" applyBorder="1" applyAlignment="1">
      <alignment horizontal="center" vertical="center" wrapText="1" readingOrder="1"/>
    </xf>
    <xf numFmtId="0" fontId="95" fillId="2" borderId="6" xfId="0" applyFont="1" applyFill="1" applyBorder="1" applyAlignment="1">
      <alignment horizontal="center" vertical="center" wrapText="1" readingOrder="1"/>
    </xf>
    <xf numFmtId="0" fontId="94" fillId="2" borderId="2" xfId="0" applyFont="1" applyFill="1" applyBorder="1" applyAlignment="1">
      <alignment horizontal="left" vertical="center" wrapText="1" readingOrder="1"/>
    </xf>
    <xf numFmtId="0" fontId="94" fillId="2" borderId="73" xfId="0" applyFont="1" applyFill="1" applyBorder="1" applyAlignment="1">
      <alignment horizontal="left" vertical="center" wrapText="1" readingOrder="1"/>
    </xf>
    <xf numFmtId="0" fontId="94" fillId="2" borderId="6" xfId="0" applyFont="1" applyFill="1" applyBorder="1" applyAlignment="1">
      <alignment horizontal="left" vertical="center" wrapText="1" readingOrder="1"/>
    </xf>
    <xf numFmtId="0" fontId="94" fillId="7" borderId="2" xfId="0" applyFont="1" applyFill="1" applyBorder="1" applyAlignment="1">
      <alignment horizontal="left" vertical="center" wrapText="1" readingOrder="1"/>
    </xf>
    <xf numFmtId="0" fontId="94" fillId="7" borderId="73" xfId="0" applyFont="1" applyFill="1" applyBorder="1" applyAlignment="1">
      <alignment horizontal="left" vertical="center" wrapText="1" readingOrder="1"/>
    </xf>
    <xf numFmtId="0" fontId="94" fillId="7" borderId="6" xfId="0" applyFont="1" applyFill="1" applyBorder="1" applyAlignment="1">
      <alignment horizontal="left" vertical="center" wrapText="1" readingOrder="1"/>
    </xf>
    <xf numFmtId="0" fontId="36" fillId="14" borderId="2" xfId="0" applyFont="1" applyFill="1" applyBorder="1" applyAlignment="1">
      <alignment horizontal="center" vertical="center"/>
    </xf>
    <xf numFmtId="0" fontId="36" fillId="14" borderId="73" xfId="0" applyFont="1" applyFill="1" applyBorder="1" applyAlignment="1">
      <alignment horizontal="center" vertical="center"/>
    </xf>
    <xf numFmtId="0" fontId="36" fillId="14" borderId="6" xfId="0" applyFont="1" applyFill="1" applyBorder="1" applyAlignment="1">
      <alignment horizontal="center" vertical="center"/>
    </xf>
    <xf numFmtId="0" fontId="45" fillId="15" borderId="2" xfId="0" applyFont="1" applyFill="1" applyBorder="1" applyAlignment="1">
      <alignment horizontal="center" vertical="center" wrapText="1" readingOrder="1"/>
    </xf>
    <xf numFmtId="0" fontId="45" fillId="15" borderId="6" xfId="0" applyFont="1" applyFill="1" applyBorder="1" applyAlignment="1">
      <alignment horizontal="center" vertical="center" wrapText="1" readingOrder="1"/>
    </xf>
    <xf numFmtId="0" fontId="45" fillId="15" borderId="73" xfId="0" applyFont="1" applyFill="1" applyBorder="1" applyAlignment="1">
      <alignment horizontal="center" vertical="center" wrapText="1" readingOrder="1"/>
    </xf>
    <xf numFmtId="164" fontId="38" fillId="0" borderId="4" xfId="2" applyNumberFormat="1" applyFont="1" applyFill="1" applyBorder="1" applyAlignment="1">
      <alignment horizontal="center" vertical="center"/>
    </xf>
    <xf numFmtId="164" fontId="38" fillId="0" borderId="40" xfId="2" applyNumberFormat="1" applyFont="1" applyFill="1" applyBorder="1" applyAlignment="1">
      <alignment horizontal="center" vertical="center"/>
    </xf>
    <xf numFmtId="0" fontId="36" fillId="7" borderId="4" xfId="0" applyFont="1" applyFill="1" applyBorder="1" applyAlignment="1">
      <alignment horizontal="center" vertical="center"/>
    </xf>
    <xf numFmtId="0" fontId="36" fillId="7" borderId="40" xfId="0" applyFont="1" applyFill="1" applyBorder="1" applyAlignment="1">
      <alignment horizontal="center" vertical="center"/>
    </xf>
    <xf numFmtId="0" fontId="43" fillId="14" borderId="2" xfId="0" applyFont="1" applyFill="1" applyBorder="1" applyAlignment="1">
      <alignment horizontal="center" vertical="center"/>
    </xf>
    <xf numFmtId="0" fontId="56" fillId="14" borderId="6" xfId="0" applyFont="1" applyFill="1" applyBorder="1" applyAlignment="1">
      <alignment horizontal="center" vertical="center"/>
    </xf>
    <xf numFmtId="0" fontId="56" fillId="14" borderId="2"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58" xfId="0" applyFont="1" applyFill="1" applyBorder="1" applyAlignment="1">
      <alignment horizontal="center" vertical="center"/>
    </xf>
    <xf numFmtId="0" fontId="36" fillId="7" borderId="5" xfId="0" applyFont="1" applyFill="1" applyBorder="1" applyAlignment="1">
      <alignment horizontal="center" vertical="center"/>
    </xf>
    <xf numFmtId="0" fontId="36" fillId="7" borderId="7" xfId="0" applyFont="1" applyFill="1" applyBorder="1" applyAlignment="1">
      <alignment horizontal="center" vertical="center"/>
    </xf>
    <xf numFmtId="0" fontId="36" fillId="7" borderId="9" xfId="0" applyFont="1" applyFill="1" applyBorder="1" applyAlignment="1">
      <alignment horizontal="center" vertical="center"/>
    </xf>
    <xf numFmtId="0" fontId="36" fillId="7" borderId="38" xfId="0" applyFont="1" applyFill="1" applyBorder="1" applyAlignment="1">
      <alignment horizontal="center" vertical="center"/>
    </xf>
    <xf numFmtId="0" fontId="43" fillId="14" borderId="6" xfId="0" applyFont="1" applyFill="1" applyBorder="1" applyAlignment="1">
      <alignment horizontal="center" vertical="center"/>
    </xf>
    <xf numFmtId="0" fontId="37" fillId="5" borderId="56" xfId="0" applyFont="1" applyFill="1" applyBorder="1" applyAlignment="1">
      <alignment horizontal="right" vertical="center"/>
    </xf>
    <xf numFmtId="0" fontId="37" fillId="5" borderId="57" xfId="0" applyFont="1" applyFill="1" applyBorder="1" applyAlignment="1">
      <alignment horizontal="right" vertical="center"/>
    </xf>
    <xf numFmtId="0" fontId="37" fillId="2" borderId="49" xfId="0" applyFont="1" applyFill="1" applyBorder="1" applyAlignment="1" applyProtection="1">
      <alignment horizontal="center" vertical="center"/>
      <protection locked="0"/>
    </xf>
    <xf numFmtId="0" fontId="37" fillId="2" borderId="50" xfId="0" applyFont="1" applyFill="1" applyBorder="1" applyAlignment="1" applyProtection="1">
      <alignment horizontal="center" vertical="center"/>
      <protection locked="0"/>
    </xf>
    <xf numFmtId="0" fontId="36" fillId="5" borderId="63" xfId="0" applyFont="1" applyFill="1" applyBorder="1" applyAlignment="1">
      <alignment horizontal="center" vertical="center"/>
    </xf>
    <xf numFmtId="0" fontId="36" fillId="5" borderId="58" xfId="0" applyFont="1" applyFill="1" applyBorder="1" applyAlignment="1">
      <alignment horizontal="center" vertical="center"/>
    </xf>
    <xf numFmtId="0" fontId="36" fillId="5" borderId="5" xfId="0" applyFont="1" applyFill="1" applyBorder="1" applyAlignment="1">
      <alignment horizontal="center" vertical="center"/>
    </xf>
    <xf numFmtId="0" fontId="36" fillId="5" borderId="62" xfId="0" applyFont="1" applyFill="1" applyBorder="1" applyAlignment="1">
      <alignment horizontal="center" vertical="center"/>
    </xf>
    <xf numFmtId="0" fontId="36" fillId="5" borderId="0" xfId="0" applyFont="1" applyFill="1" applyAlignment="1">
      <alignment horizontal="center" vertical="center"/>
    </xf>
    <xf numFmtId="0" fontId="36" fillId="5" borderId="74" xfId="0" applyFont="1" applyFill="1" applyBorder="1" applyAlignment="1">
      <alignment horizontal="center" vertical="center"/>
    </xf>
    <xf numFmtId="0" fontId="36" fillId="5" borderId="60" xfId="0" applyFont="1" applyFill="1" applyBorder="1" applyAlignment="1">
      <alignment horizontal="center" vertical="center"/>
    </xf>
    <xf numFmtId="0" fontId="36" fillId="5" borderId="9" xfId="0" applyFont="1" applyFill="1" applyBorder="1" applyAlignment="1">
      <alignment horizontal="center" vertical="center"/>
    </xf>
    <xf numFmtId="0" fontId="36" fillId="5" borderId="38" xfId="0" applyFont="1" applyFill="1" applyBorder="1" applyAlignment="1">
      <alignment horizontal="center" vertical="center"/>
    </xf>
    <xf numFmtId="0" fontId="37" fillId="5" borderId="20" xfId="0" applyFont="1" applyFill="1" applyBorder="1" applyAlignment="1">
      <alignment horizontal="right" vertical="center"/>
    </xf>
    <xf numFmtId="0" fontId="37" fillId="5" borderId="28" xfId="0" applyFont="1" applyFill="1" applyBorder="1" applyAlignment="1">
      <alignment horizontal="right" vertical="center"/>
    </xf>
    <xf numFmtId="0" fontId="37" fillId="5" borderId="36" xfId="0" applyFont="1" applyFill="1" applyBorder="1" applyAlignment="1">
      <alignment horizontal="right" vertical="center"/>
    </xf>
    <xf numFmtId="0" fontId="37" fillId="5" borderId="44" xfId="0" applyFont="1" applyFill="1" applyBorder="1" applyAlignment="1">
      <alignment horizontal="right" vertical="center"/>
    </xf>
    <xf numFmtId="0" fontId="37" fillId="14" borderId="44" xfId="0" applyFont="1" applyFill="1" applyBorder="1" applyAlignment="1" applyProtection="1">
      <alignment horizontal="center" vertical="center"/>
      <protection locked="0"/>
    </xf>
    <xf numFmtId="0" fontId="36" fillId="14" borderId="2" xfId="0" applyFont="1" applyFill="1" applyBorder="1" applyAlignment="1">
      <alignment horizontal="center" vertical="center" wrapText="1"/>
    </xf>
    <xf numFmtId="0" fontId="36" fillId="14" borderId="73" xfId="0" applyFont="1" applyFill="1" applyBorder="1" applyAlignment="1">
      <alignment horizontal="center" vertical="center" wrapText="1"/>
    </xf>
    <xf numFmtId="0" fontId="36" fillId="14" borderId="6" xfId="0" applyFont="1" applyFill="1" applyBorder="1" applyAlignment="1">
      <alignment horizontal="center" vertical="center" wrapText="1"/>
    </xf>
    <xf numFmtId="0" fontId="39" fillId="7" borderId="3" xfId="0" applyFont="1" applyFill="1" applyBorder="1" applyAlignment="1">
      <alignment horizontal="center" vertical="center"/>
    </xf>
    <xf numFmtId="0" fontId="39" fillId="7" borderId="58" xfId="0" applyFont="1" applyFill="1" applyBorder="1" applyAlignment="1">
      <alignment horizontal="center" vertical="center"/>
    </xf>
    <xf numFmtId="0" fontId="39" fillId="7" borderId="5" xfId="0" applyFont="1" applyFill="1" applyBorder="1" applyAlignment="1">
      <alignment horizontal="center" vertical="center"/>
    </xf>
    <xf numFmtId="0" fontId="39" fillId="7" borderId="7" xfId="0" applyFont="1" applyFill="1" applyBorder="1" applyAlignment="1">
      <alignment horizontal="center" vertical="center"/>
    </xf>
    <xf numFmtId="0" fontId="39" fillId="7" borderId="9" xfId="0" applyFont="1" applyFill="1" applyBorder="1" applyAlignment="1">
      <alignment horizontal="center" vertical="center"/>
    </xf>
    <xf numFmtId="0" fontId="39" fillId="7" borderId="38" xfId="0" applyFont="1" applyFill="1" applyBorder="1" applyAlignment="1">
      <alignment horizontal="center" vertical="center"/>
    </xf>
    <xf numFmtId="0" fontId="76" fillId="0" borderId="2" xfId="0" applyFont="1" applyBorder="1" applyAlignment="1">
      <alignment horizontal="center" vertical="center" wrapText="1" readingOrder="1"/>
    </xf>
    <xf numFmtId="0" fontId="76" fillId="0" borderId="6" xfId="0" applyFont="1" applyBorder="1" applyAlignment="1">
      <alignment horizontal="center" vertical="center" wrapText="1" readingOrder="1"/>
    </xf>
    <xf numFmtId="164" fontId="75" fillId="0" borderId="2" xfId="0" applyNumberFormat="1" applyFont="1" applyBorder="1" applyAlignment="1">
      <alignment horizontal="center" vertical="center" wrapText="1" readingOrder="1"/>
    </xf>
    <xf numFmtId="0" fontId="75" fillId="0" borderId="6" xfId="0" applyFont="1" applyBorder="1" applyAlignment="1">
      <alignment horizontal="center" vertical="center" wrapText="1" readingOrder="1"/>
    </xf>
    <xf numFmtId="0" fontId="77" fillId="7" borderId="2" xfId="0" applyFont="1" applyFill="1" applyBorder="1" applyAlignment="1">
      <alignment horizontal="left" vertical="center" wrapText="1" readingOrder="1"/>
    </xf>
    <xf numFmtId="0" fontId="77" fillId="7" borderId="73" xfId="0" applyFont="1" applyFill="1" applyBorder="1" applyAlignment="1">
      <alignment horizontal="left" vertical="center" wrapText="1" readingOrder="1"/>
    </xf>
    <xf numFmtId="0" fontId="77" fillId="7" borderId="6" xfId="0" applyFont="1" applyFill="1" applyBorder="1" applyAlignment="1">
      <alignment horizontal="left" vertical="center" wrapText="1" readingOrder="1"/>
    </xf>
    <xf numFmtId="0" fontId="77" fillId="2" borderId="2" xfId="0" applyFont="1" applyFill="1" applyBorder="1" applyAlignment="1">
      <alignment horizontal="left" vertical="center" wrapText="1" readingOrder="1"/>
    </xf>
    <xf numFmtId="0" fontId="77" fillId="2" borderId="73" xfId="0" applyFont="1" applyFill="1" applyBorder="1" applyAlignment="1">
      <alignment horizontal="left" vertical="center" wrapText="1" readingOrder="1"/>
    </xf>
    <xf numFmtId="0" fontId="77" fillId="2" borderId="6" xfId="0" applyFont="1" applyFill="1" applyBorder="1" applyAlignment="1">
      <alignment horizontal="left" vertical="center" wrapText="1" readingOrder="1"/>
    </xf>
    <xf numFmtId="0" fontId="77" fillId="2" borderId="2" xfId="0" quotePrefix="1" applyFont="1" applyFill="1" applyBorder="1" applyAlignment="1">
      <alignment horizontal="left" vertical="center" wrapText="1" readingOrder="1"/>
    </xf>
    <xf numFmtId="0" fontId="75" fillId="15" borderId="2" xfId="0" applyFont="1" applyFill="1" applyBorder="1" applyAlignment="1">
      <alignment horizontal="center" vertical="center" wrapText="1" readingOrder="1"/>
    </xf>
    <xf numFmtId="0" fontId="75" fillId="15" borderId="73" xfId="0" applyFont="1" applyFill="1" applyBorder="1" applyAlignment="1">
      <alignment horizontal="center" vertical="center" wrapText="1" readingOrder="1"/>
    </xf>
    <xf numFmtId="0" fontId="75" fillId="15" borderId="6" xfId="0" applyFont="1" applyFill="1" applyBorder="1" applyAlignment="1">
      <alignment horizontal="center" vertical="center" wrapText="1" readingOrder="1"/>
    </xf>
    <xf numFmtId="0" fontId="69" fillId="14" borderId="2" xfId="0" applyFont="1" applyFill="1" applyBorder="1" applyAlignment="1">
      <alignment horizontal="center" vertical="center"/>
    </xf>
    <xf numFmtId="0" fontId="69" fillId="14" borderId="73" xfId="0" applyFont="1" applyFill="1" applyBorder="1" applyAlignment="1">
      <alignment horizontal="center" vertical="center"/>
    </xf>
    <xf numFmtId="0" fontId="69" fillId="14" borderId="6" xfId="0" applyFont="1" applyFill="1" applyBorder="1" applyAlignment="1">
      <alignment horizontal="center" vertical="center"/>
    </xf>
    <xf numFmtId="0" fontId="74" fillId="14" borderId="2" xfId="0" applyFont="1" applyFill="1" applyBorder="1" applyAlignment="1">
      <alignment horizontal="center" vertical="center"/>
    </xf>
    <xf numFmtId="0" fontId="74" fillId="14" borderId="6" xfId="0" applyFont="1" applyFill="1" applyBorder="1" applyAlignment="1">
      <alignment horizontal="center" vertical="center"/>
    </xf>
    <xf numFmtId="0" fontId="74" fillId="14" borderId="73" xfId="0" applyFont="1" applyFill="1" applyBorder="1" applyAlignment="1">
      <alignment horizontal="center" vertical="center"/>
    </xf>
    <xf numFmtId="0" fontId="69" fillId="7" borderId="4" xfId="0" applyFont="1" applyFill="1" applyBorder="1" applyAlignment="1">
      <alignment horizontal="center" vertical="center"/>
    </xf>
    <xf numFmtId="0" fontId="69" fillId="7" borderId="40" xfId="0" applyFont="1" applyFill="1" applyBorder="1" applyAlignment="1">
      <alignment horizontal="center" vertical="center"/>
    </xf>
    <xf numFmtId="0" fontId="69" fillId="7" borderId="3" xfId="0" applyFont="1" applyFill="1" applyBorder="1" applyAlignment="1">
      <alignment horizontal="center" vertical="center"/>
    </xf>
    <xf numFmtId="0" fontId="69" fillId="7" borderId="58" xfId="0" applyFont="1" applyFill="1" applyBorder="1" applyAlignment="1">
      <alignment horizontal="center" vertical="center"/>
    </xf>
    <xf numFmtId="0" fontId="69" fillId="7" borderId="5" xfId="0" applyFont="1" applyFill="1" applyBorder="1" applyAlignment="1">
      <alignment horizontal="center" vertical="center"/>
    </xf>
    <xf numFmtId="0" fontId="69" fillId="7" borderId="7" xfId="0" applyFont="1" applyFill="1" applyBorder="1" applyAlignment="1">
      <alignment horizontal="center" vertical="center"/>
    </xf>
    <xf numFmtId="0" fontId="69" fillId="7" borderId="9" xfId="0" applyFont="1" applyFill="1" applyBorder="1" applyAlignment="1">
      <alignment horizontal="center" vertical="center"/>
    </xf>
    <xf numFmtId="0" fontId="69" fillId="7" borderId="38" xfId="0" applyFont="1" applyFill="1" applyBorder="1" applyAlignment="1">
      <alignment horizontal="center" vertical="center"/>
    </xf>
    <xf numFmtId="164" fontId="71" fillId="0" borderId="4" xfId="2" applyNumberFormat="1" applyFont="1" applyFill="1" applyBorder="1" applyAlignment="1">
      <alignment horizontal="center" vertical="center"/>
    </xf>
    <xf numFmtId="164" fontId="71" fillId="0" borderId="40" xfId="2" applyNumberFormat="1" applyFont="1" applyFill="1" applyBorder="1" applyAlignment="1">
      <alignment horizontal="center" vertical="center"/>
    </xf>
    <xf numFmtId="0" fontId="70" fillId="5" borderId="56" xfId="0" applyFont="1" applyFill="1" applyBorder="1" applyAlignment="1">
      <alignment horizontal="right" vertical="center"/>
    </xf>
    <xf numFmtId="0" fontId="70" fillId="5" borderId="57" xfId="0" applyFont="1" applyFill="1" applyBorder="1" applyAlignment="1">
      <alignment horizontal="right" vertical="center"/>
    </xf>
    <xf numFmtId="0" fontId="69" fillId="5" borderId="63" xfId="0" applyFont="1" applyFill="1" applyBorder="1" applyAlignment="1">
      <alignment horizontal="center" vertical="center"/>
    </xf>
    <xf numFmtId="0" fontId="69" fillId="5" borderId="58" xfId="0" applyFont="1" applyFill="1" applyBorder="1" applyAlignment="1">
      <alignment horizontal="center" vertical="center"/>
    </xf>
    <xf numFmtId="0" fontId="69" fillId="5" borderId="5" xfId="0" applyFont="1" applyFill="1" applyBorder="1" applyAlignment="1">
      <alignment horizontal="center" vertical="center"/>
    </xf>
    <xf numFmtId="0" fontId="69" fillId="5" borderId="62" xfId="0" applyFont="1" applyFill="1" applyBorder="1" applyAlignment="1">
      <alignment horizontal="center" vertical="center"/>
    </xf>
    <xf numFmtId="0" fontId="69" fillId="5" borderId="0" xfId="0" applyFont="1" applyFill="1" applyAlignment="1">
      <alignment horizontal="center" vertical="center"/>
    </xf>
    <xf numFmtId="0" fontId="69" fillId="5" borderId="74" xfId="0" applyFont="1" applyFill="1" applyBorder="1" applyAlignment="1">
      <alignment horizontal="center" vertical="center"/>
    </xf>
    <xf numFmtId="0" fontId="69" fillId="5" borderId="60" xfId="0" applyFont="1" applyFill="1" applyBorder="1" applyAlignment="1">
      <alignment horizontal="center" vertical="center"/>
    </xf>
    <xf numFmtId="0" fontId="69" fillId="5" borderId="9" xfId="0" applyFont="1" applyFill="1" applyBorder="1" applyAlignment="1">
      <alignment horizontal="center" vertical="center"/>
    </xf>
    <xf numFmtId="0" fontId="69" fillId="5" borderId="38" xfId="0" applyFont="1" applyFill="1" applyBorder="1" applyAlignment="1">
      <alignment horizontal="center" vertical="center"/>
    </xf>
    <xf numFmtId="0" fontId="70" fillId="5" borderId="20" xfId="0" applyFont="1" applyFill="1" applyBorder="1" applyAlignment="1">
      <alignment horizontal="right" vertical="center"/>
    </xf>
    <xf numFmtId="0" fontId="70" fillId="5" borderId="28" xfId="0" applyFont="1" applyFill="1" applyBorder="1" applyAlignment="1">
      <alignment horizontal="right" vertical="center"/>
    </xf>
    <xf numFmtId="0" fontId="70" fillId="5" borderId="36" xfId="0" applyFont="1" applyFill="1" applyBorder="1" applyAlignment="1">
      <alignment horizontal="right" vertical="center"/>
    </xf>
    <xf numFmtId="0" fontId="70" fillId="5" borderId="44" xfId="0" applyFont="1" applyFill="1" applyBorder="1" applyAlignment="1">
      <alignment horizontal="right" vertical="center"/>
    </xf>
    <xf numFmtId="0" fontId="70" fillId="14" borderId="44" xfId="0" applyFont="1" applyFill="1" applyBorder="1" applyAlignment="1" applyProtection="1">
      <alignment horizontal="center" vertical="center"/>
      <protection locked="0"/>
    </xf>
    <xf numFmtId="0" fontId="69" fillId="14" borderId="2" xfId="0" applyFont="1" applyFill="1" applyBorder="1" applyAlignment="1">
      <alignment horizontal="center" vertical="center" wrapText="1"/>
    </xf>
    <xf numFmtId="0" fontId="69" fillId="14" borderId="73" xfId="0" applyFont="1" applyFill="1" applyBorder="1" applyAlignment="1">
      <alignment horizontal="center" vertical="center" wrapText="1"/>
    </xf>
    <xf numFmtId="0" fontId="69" fillId="14" borderId="6" xfId="0" applyFont="1" applyFill="1" applyBorder="1" applyAlignment="1">
      <alignment horizontal="center" vertical="center" wrapText="1"/>
    </xf>
    <xf numFmtId="0" fontId="72" fillId="7" borderId="3" xfId="0" applyFont="1" applyFill="1" applyBorder="1" applyAlignment="1">
      <alignment horizontal="center" vertical="center"/>
    </xf>
    <xf numFmtId="0" fontId="72" fillId="7" borderId="58" xfId="0" applyFont="1" applyFill="1" applyBorder="1" applyAlignment="1">
      <alignment horizontal="center" vertical="center"/>
    </xf>
    <xf numFmtId="0" fontId="72" fillId="7" borderId="5" xfId="0" applyFont="1" applyFill="1" applyBorder="1" applyAlignment="1">
      <alignment horizontal="center" vertical="center"/>
    </xf>
    <xf numFmtId="0" fontId="72" fillId="7" borderId="7" xfId="0" applyFont="1" applyFill="1" applyBorder="1" applyAlignment="1">
      <alignment horizontal="center" vertical="center"/>
    </xf>
    <xf numFmtId="0" fontId="72" fillId="7" borderId="9" xfId="0" applyFont="1" applyFill="1" applyBorder="1" applyAlignment="1">
      <alignment horizontal="center" vertical="center"/>
    </xf>
    <xf numFmtId="0" fontId="72" fillId="7" borderId="38" xfId="0" applyFont="1" applyFill="1" applyBorder="1" applyAlignment="1">
      <alignment horizontal="center" vertical="center"/>
    </xf>
    <xf numFmtId="0" fontId="51" fillId="14" borderId="28" xfId="0" applyFont="1" applyFill="1" applyBorder="1" applyAlignment="1">
      <alignment horizontal="center" vertical="center" wrapText="1"/>
    </xf>
    <xf numFmtId="0" fontId="51" fillId="14" borderId="28" xfId="0" applyFont="1" applyFill="1" applyBorder="1" applyAlignment="1">
      <alignment horizontal="center" vertical="center"/>
    </xf>
    <xf numFmtId="0" fontId="50" fillId="0" borderId="28" xfId="0" applyFont="1" applyBorder="1" applyAlignment="1">
      <alignment horizontal="center" vertical="center"/>
    </xf>
    <xf numFmtId="0" fontId="0" fillId="0" borderId="3" xfId="0" applyBorder="1" applyAlignment="1">
      <alignment horizontal="center"/>
    </xf>
    <xf numFmtId="0" fontId="0" fillId="0" borderId="58" xfId="0" applyBorder="1" applyAlignment="1">
      <alignment horizontal="center"/>
    </xf>
    <xf numFmtId="0" fontId="0" fillId="0" borderId="5" xfId="0" applyBorder="1" applyAlignment="1">
      <alignment horizontal="center"/>
    </xf>
    <xf numFmtId="0" fontId="55" fillId="7" borderId="2" xfId="0" applyFont="1" applyFill="1" applyBorder="1" applyAlignment="1">
      <alignment horizontal="left" vertical="center" wrapText="1" readingOrder="1"/>
    </xf>
    <xf numFmtId="0" fontId="47" fillId="7" borderId="73" xfId="0" applyFont="1" applyFill="1" applyBorder="1" applyAlignment="1">
      <alignment horizontal="left" vertical="center" wrapText="1" readingOrder="1"/>
    </xf>
    <xf numFmtId="0" fontId="47" fillId="7" borderId="6" xfId="0" applyFont="1" applyFill="1" applyBorder="1" applyAlignment="1">
      <alignment horizontal="left" vertical="center" wrapText="1" readingOrder="1"/>
    </xf>
    <xf numFmtId="0" fontId="47" fillId="7" borderId="2" xfId="0" applyFont="1" applyFill="1" applyBorder="1" applyAlignment="1">
      <alignment horizontal="left" vertical="center" wrapText="1" readingOrder="1"/>
    </xf>
    <xf numFmtId="0" fontId="37" fillId="7" borderId="49" xfId="0" applyFont="1" applyFill="1" applyBorder="1" applyAlignment="1" applyProtection="1">
      <alignment horizontal="center" vertical="center"/>
      <protection locked="0"/>
    </xf>
    <xf numFmtId="0" fontId="37" fillId="7" borderId="50" xfId="0" applyFont="1" applyFill="1" applyBorder="1" applyAlignment="1" applyProtection="1">
      <alignment horizontal="center" vertical="center"/>
      <protection locked="0"/>
    </xf>
    <xf numFmtId="14" fontId="37" fillId="7" borderId="27" xfId="0" applyNumberFormat="1" applyFont="1" applyFill="1" applyBorder="1" applyAlignment="1" applyProtection="1">
      <alignment horizontal="center" vertical="center"/>
      <protection locked="0"/>
    </xf>
    <xf numFmtId="14" fontId="37" fillId="7" borderId="19" xfId="0" applyNumberFormat="1" applyFont="1" applyFill="1" applyBorder="1" applyAlignment="1" applyProtection="1">
      <alignment horizontal="center" vertical="center"/>
      <protection locked="0"/>
    </xf>
    <xf numFmtId="0" fontId="46" fillId="2" borderId="2" xfId="0" applyFont="1" applyFill="1" applyBorder="1" applyAlignment="1">
      <alignment horizontal="center" vertical="center" wrapText="1" readingOrder="1"/>
    </xf>
    <xf numFmtId="0" fontId="46" fillId="2" borderId="6" xfId="0" applyFont="1" applyFill="1" applyBorder="1" applyAlignment="1">
      <alignment horizontal="center" vertical="center" wrapText="1" readingOrder="1"/>
    </xf>
    <xf numFmtId="0" fontId="58" fillId="7" borderId="2" xfId="0" applyFont="1" applyFill="1" applyBorder="1" applyAlignment="1">
      <alignment horizontal="left" vertical="center" wrapText="1" readingOrder="1"/>
    </xf>
    <xf numFmtId="164" fontId="38" fillId="2" borderId="4" xfId="2" applyNumberFormat="1" applyFont="1" applyFill="1" applyBorder="1" applyAlignment="1">
      <alignment horizontal="center" vertical="center"/>
    </xf>
    <xf numFmtId="164" fontId="38" fillId="2" borderId="40" xfId="2" applyNumberFormat="1" applyFont="1" applyFill="1" applyBorder="1" applyAlignment="1">
      <alignment horizontal="center" vertical="center"/>
    </xf>
    <xf numFmtId="0" fontId="37" fillId="2" borderId="44" xfId="0" applyFont="1" applyFill="1" applyBorder="1" applyAlignment="1" applyProtection="1">
      <alignment horizontal="center" vertical="center"/>
      <protection locked="0"/>
    </xf>
    <xf numFmtId="0" fontId="89" fillId="0" borderId="26" xfId="1" applyFont="1" applyBorder="1" applyAlignment="1">
      <alignment horizontal="left" vertical="center" wrapText="1"/>
    </xf>
    <xf numFmtId="0" fontId="2" fillId="0" borderId="82" xfId="1" applyFont="1" applyBorder="1" applyAlignment="1">
      <alignment vertical="center"/>
    </xf>
    <xf numFmtId="0" fontId="96" fillId="0" borderId="82" xfId="4" applyBorder="1" applyAlignment="1">
      <alignment vertical="center" wrapText="1"/>
    </xf>
    <xf numFmtId="0" fontId="90" fillId="18" borderId="27" xfId="1" applyFont="1" applyFill="1" applyBorder="1" applyAlignment="1">
      <alignment horizontal="center" vertical="center"/>
    </xf>
    <xf numFmtId="0" fontId="2" fillId="0" borderId="27" xfId="1" applyFont="1" applyBorder="1" applyAlignment="1">
      <alignment vertical="center"/>
    </xf>
    <xf numFmtId="0" fontId="2" fillId="16" borderId="82" xfId="1" applyFont="1" applyFill="1" applyBorder="1" applyAlignment="1">
      <alignment vertical="center"/>
    </xf>
    <xf numFmtId="0" fontId="2" fillId="0" borderId="82" xfId="1" applyFont="1" applyBorder="1" applyAlignment="1">
      <alignment horizontal="center" vertical="center"/>
    </xf>
    <xf numFmtId="0" fontId="65" fillId="7" borderId="82" xfId="1" applyFont="1" applyFill="1" applyBorder="1" applyAlignment="1">
      <alignment horizontal="center" vertical="center"/>
    </xf>
    <xf numFmtId="0" fontId="26" fillId="9" borderId="82" xfId="1" applyFont="1" applyFill="1" applyBorder="1" applyAlignment="1">
      <alignment horizontal="center" vertical="center" textRotation="90" wrapText="1"/>
    </xf>
    <xf numFmtId="0" fontId="15" fillId="0" borderId="82" xfId="1" applyFont="1" applyBorder="1" applyAlignment="1">
      <alignment horizontal="justify" vertical="center" wrapText="1"/>
    </xf>
    <xf numFmtId="0" fontId="15" fillId="0" borderId="82" xfId="1" applyFont="1" applyBorder="1" applyAlignment="1">
      <alignment horizontal="center" vertical="center" wrapText="1"/>
    </xf>
    <xf numFmtId="0" fontId="16" fillId="0" borderId="82" xfId="1" applyFont="1" applyBorder="1" applyAlignment="1">
      <alignment horizontal="center" vertical="center"/>
    </xf>
    <xf numFmtId="0" fontId="15" fillId="0" borderId="82" xfId="1" applyFont="1" applyBorder="1" applyAlignment="1">
      <alignment horizontal="left" vertical="center" wrapText="1"/>
    </xf>
    <xf numFmtId="0" fontId="15" fillId="0" borderId="82" xfId="1" applyFont="1" applyBorder="1" applyAlignment="1">
      <alignment vertical="center" wrapText="1"/>
    </xf>
    <xf numFmtId="0" fontId="81" fillId="0" borderId="82" xfId="1" applyFont="1" applyBorder="1" applyAlignment="1">
      <alignment horizontal="center" vertical="center"/>
    </xf>
    <xf numFmtId="0" fontId="17" fillId="2" borderId="82" xfId="1" applyFont="1" applyFill="1" applyBorder="1" applyAlignment="1">
      <alignment vertical="center" wrapText="1"/>
    </xf>
    <xf numFmtId="0" fontId="2" fillId="2" borderId="82" xfId="1" applyFont="1" applyFill="1" applyBorder="1" applyAlignment="1">
      <alignment vertical="center"/>
    </xf>
    <xf numFmtId="0" fontId="15" fillId="0" borderId="82" xfId="1" applyFont="1" applyBorder="1" applyAlignment="1">
      <alignment horizontal="center" vertical="center"/>
    </xf>
    <xf numFmtId="0" fontId="19" fillId="0" borderId="47" xfId="1" applyFont="1" applyBorder="1" applyAlignment="1">
      <alignment horizontal="center" vertical="center" wrapText="1"/>
    </xf>
    <xf numFmtId="0" fontId="15" fillId="0" borderId="21" xfId="1" applyFont="1" applyBorder="1" applyAlignment="1">
      <alignment horizontal="justify" vertical="center" wrapText="1"/>
    </xf>
    <xf numFmtId="0" fontId="26" fillId="9" borderId="68" xfId="1" applyFont="1" applyFill="1" applyBorder="1" applyAlignment="1">
      <alignment horizontal="center" vertical="center" textRotation="90" wrapText="1"/>
    </xf>
    <xf numFmtId="0" fontId="15" fillId="0" borderId="83" xfId="1" applyFont="1" applyBorder="1" applyAlignment="1">
      <alignment horizontal="justify" vertical="center" wrapText="1"/>
    </xf>
    <xf numFmtId="0" fontId="15" fillId="0" borderId="79" xfId="1" applyFont="1" applyBorder="1" applyAlignment="1">
      <alignment horizontal="center" vertical="center" wrapText="1"/>
    </xf>
    <xf numFmtId="0" fontId="16" fillId="0" borderId="79" xfId="1" applyFont="1" applyBorder="1" applyAlignment="1">
      <alignment horizontal="center" vertical="center"/>
    </xf>
    <xf numFmtId="0" fontId="15" fillId="0" borderId="79" xfId="1" applyFont="1" applyBorder="1" applyAlignment="1">
      <alignment horizontal="left" vertical="center" wrapText="1"/>
    </xf>
    <xf numFmtId="0" fontId="15" fillId="0" borderId="83" xfId="1" applyFont="1" applyBorder="1" applyAlignment="1">
      <alignment vertical="center" wrapText="1"/>
    </xf>
    <xf numFmtId="0" fontId="81" fillId="0" borderId="79" xfId="1" applyFont="1" applyBorder="1" applyAlignment="1">
      <alignment horizontal="center" vertical="center"/>
    </xf>
    <xf numFmtId="0" fontId="17" fillId="2" borderId="79" xfId="1" applyFont="1" applyFill="1" applyBorder="1" applyAlignment="1">
      <alignment vertical="center"/>
    </xf>
    <xf numFmtId="0" fontId="26" fillId="9" borderId="66" xfId="1" applyFont="1" applyFill="1" applyBorder="1" applyAlignment="1">
      <alignment horizontal="center" vertical="center" textRotation="90" wrapText="1"/>
    </xf>
    <xf numFmtId="0" fontId="15" fillId="0" borderId="37" xfId="1" applyFont="1" applyBorder="1" applyAlignment="1">
      <alignment horizontal="justify" vertical="center" wrapText="1"/>
    </xf>
    <xf numFmtId="0" fontId="15" fillId="0" borderId="62" xfId="1" applyFont="1" applyBorder="1" applyAlignment="1">
      <alignment horizontal="center" vertical="center" wrapText="1"/>
    </xf>
    <xf numFmtId="0" fontId="16" fillId="0" borderId="79" xfId="1" applyFont="1" applyBorder="1" applyAlignment="1">
      <alignment vertical="center"/>
    </xf>
    <xf numFmtId="0" fontId="15" fillId="0" borderId="79" xfId="1" applyFont="1" applyBorder="1" applyAlignment="1">
      <alignment horizontal="center" vertical="center"/>
    </xf>
    <xf numFmtId="0" fontId="15" fillId="0" borderId="83" xfId="1" applyFont="1" applyBorder="1" applyAlignment="1">
      <alignment vertical="center"/>
    </xf>
    <xf numFmtId="0" fontId="2" fillId="2" borderId="27" xfId="1" applyFont="1" applyFill="1" applyBorder="1" applyAlignment="1">
      <alignment vertical="center" wrapText="1"/>
    </xf>
    <xf numFmtId="0" fontId="65" fillId="7" borderId="82" xfId="1" applyFont="1" applyFill="1" applyBorder="1" applyAlignment="1">
      <alignment horizontal="center" vertical="center" wrapText="1"/>
    </xf>
    <xf numFmtId="0" fontId="89" fillId="2" borderId="28" xfId="1" applyFont="1" applyFill="1" applyBorder="1" applyAlignment="1">
      <alignment horizontal="left" vertical="center" wrapText="1"/>
    </xf>
  </cellXfs>
  <cellStyles count="5">
    <cellStyle name="Hyperlink" xfId="4" builtinId="8"/>
    <cellStyle name="Normal" xfId="0" builtinId="0"/>
    <cellStyle name="Percent" xfId="3" builtinId="5"/>
    <cellStyle name="桁区切り [0.00] 2" xfId="2" xr:uid="{B45F601C-E78F-447E-981E-5C9DEDF36FAA}"/>
    <cellStyle name="標準 2" xfId="1" xr:uid="{E62045FC-F046-414A-9A58-F7AB2D5C0A3B}"/>
  </cellStyles>
  <dxfs count="134">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font>
      <fill>
        <patternFill>
          <bgColor theme="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font>
      <fill>
        <patternFill>
          <bgColor theme="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font>
      <fill>
        <patternFill>
          <bgColor theme="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font>
      <fill>
        <patternFill>
          <bgColor theme="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s>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5064604255983"/>
          <c:y val="0.13541626719488883"/>
          <c:w val="0.57712490957581009"/>
          <c:h val="0.72855715818221078"/>
        </c:manualLayout>
      </c:layout>
      <c:radarChart>
        <c:radarStyle val="filled"/>
        <c:varyColors val="0"/>
        <c:ser>
          <c:idx val="0"/>
          <c:order val="0"/>
          <c:spPr>
            <a:noFill/>
            <a:ln w="38100">
              <a:solidFill>
                <a:srgbClr val="FF0000"/>
              </a:solidFill>
            </a:ln>
            <a:effectLst/>
          </c:spPr>
          <c:cat>
            <c:strRef>
              <c:f>'Calculate Summary'!$C$2:$C$17</c:f>
              <c:strCache>
                <c:ptCount val="16"/>
                <c:pt idx="1">
                  <c:v>Design</c:v>
                </c:pt>
                <c:pt idx="2">
                  <c:v>Integration</c:v>
                </c:pt>
                <c:pt idx="3">
                  <c:v>Change &amp; Emergency</c:v>
                </c:pt>
                <c:pt idx="5">
                  <c:v>Participation</c:v>
                </c:pt>
                <c:pt idx="6">
                  <c:v>Information</c:v>
                </c:pt>
                <c:pt idx="7">
                  <c:v>Communication</c:v>
                </c:pt>
                <c:pt idx="9">
                  <c:v>Action</c:v>
                </c:pt>
                <c:pt idx="10">
                  <c:v>Capability</c:v>
                </c:pt>
                <c:pt idx="11">
                  <c:v>Knowledge</c:v>
                </c:pt>
                <c:pt idx="13">
                  <c:v>Prioritization</c:v>
                </c:pt>
                <c:pt idx="14">
                  <c:v>Decision</c:v>
                </c:pt>
                <c:pt idx="15">
                  <c:v>Support</c:v>
                </c:pt>
              </c:strCache>
            </c:strRef>
          </c:cat>
          <c:val>
            <c:numRef>
              <c:f>'Calculate Summary'!$D$2:$D$17</c:f>
              <c:numCache>
                <c:formatCode>_(* #,##0.0_);_(* \(#,##0.0\);_(* "-"??_);_(@_)</c:formatCode>
                <c:ptCount val="16"/>
                <c:pt idx="1">
                  <c:v>2</c:v>
                </c:pt>
                <c:pt idx="2">
                  <c:v>2</c:v>
                </c:pt>
                <c:pt idx="3">
                  <c:v>2</c:v>
                </c:pt>
                <c:pt idx="5">
                  <c:v>4</c:v>
                </c:pt>
                <c:pt idx="6">
                  <c:v>4</c:v>
                </c:pt>
                <c:pt idx="7">
                  <c:v>2</c:v>
                </c:pt>
                <c:pt idx="9">
                  <c:v>2</c:v>
                </c:pt>
                <c:pt idx="10">
                  <c:v>3</c:v>
                </c:pt>
                <c:pt idx="11">
                  <c:v>5</c:v>
                </c:pt>
                <c:pt idx="13">
                  <c:v>5</c:v>
                </c:pt>
                <c:pt idx="14">
                  <c:v>5</c:v>
                </c:pt>
                <c:pt idx="15">
                  <c:v>4</c:v>
                </c:pt>
              </c:numCache>
            </c:numRef>
          </c:val>
          <c:extLst>
            <c:ext xmlns:c16="http://schemas.microsoft.com/office/drawing/2014/chart" uri="{C3380CC4-5D6E-409C-BE32-E72D297353CC}">
              <c16:uniqueId val="{00000000-5330-422D-86E1-44FB623B1DE2}"/>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2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1"/>
      </c:valAx>
      <c:spPr>
        <a:noFill/>
        <a:ln>
          <a:noFill/>
        </a:ln>
        <a:effectLst/>
      </c:spPr>
    </c:plotArea>
    <c:plotVisOnly val="1"/>
    <c:dispBlanksAs val="span"/>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rgbClr val="FF0000"/>
              </a:solidFill>
              <a:round/>
            </a:ln>
            <a:effectLst/>
          </c:spPr>
          <c:marker>
            <c:symbol val="none"/>
          </c:marker>
          <c:cat>
            <c:strRef>
              <c:f>'2nd Cal (System)'!$Y$13:$Y$35</c:f>
              <c:strCache>
                <c:ptCount val="23"/>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pt idx="16">
                  <c:v>Fire Risk Assessment</c:v>
                </c:pt>
                <c:pt idx="17">
                  <c:v>Flammable Materials Management</c:v>
                </c:pt>
                <c:pt idx="18">
                  <c:v>Hot Work Management</c:v>
                </c:pt>
                <c:pt idx="19">
                  <c:v>Fire Fighting</c:v>
                </c:pt>
                <c:pt idx="20">
                  <c:v>Mixing MUST-11</c:v>
                </c:pt>
                <c:pt idx="21">
                  <c:v>Disaster Prevention General</c:v>
                </c:pt>
                <c:pt idx="22">
                  <c:v>Electric system</c:v>
                </c:pt>
              </c:strCache>
            </c:strRef>
          </c:cat>
          <c:val>
            <c:numRef>
              <c:f>'2nd Cal (System)'!$AD$13:$AD$35</c:f>
              <c:numCache>
                <c:formatCode>0.00</c:formatCode>
                <c:ptCount val="23"/>
                <c:pt idx="0">
                  <c:v>0.77777777777777779</c:v>
                </c:pt>
                <c:pt idx="1">
                  <c:v>1</c:v>
                </c:pt>
                <c:pt idx="2">
                  <c:v>0.5</c:v>
                </c:pt>
                <c:pt idx="3">
                  <c:v>0.72727272727272729</c:v>
                </c:pt>
                <c:pt idx="4">
                  <c:v>0.42857142857142855</c:v>
                </c:pt>
                <c:pt idx="5">
                  <c:v>0.875</c:v>
                </c:pt>
                <c:pt idx="6">
                  <c:v>0.42857142857142855</c:v>
                </c:pt>
                <c:pt idx="7">
                  <c:v>0.6</c:v>
                </c:pt>
                <c:pt idx="8">
                  <c:v>0.77777777777777779</c:v>
                </c:pt>
                <c:pt idx="9">
                  <c:v>0.66666666666666663</c:v>
                </c:pt>
                <c:pt idx="10">
                  <c:v>0.875</c:v>
                </c:pt>
                <c:pt idx="11">
                  <c:v>0.8571428571428571</c:v>
                </c:pt>
                <c:pt idx="12">
                  <c:v>0</c:v>
                </c:pt>
                <c:pt idx="13">
                  <c:v>0.83333333333333337</c:v>
                </c:pt>
                <c:pt idx="14">
                  <c:v>0.88888888888888884</c:v>
                </c:pt>
                <c:pt idx="15">
                  <c:v>0.55555555555555558</c:v>
                </c:pt>
                <c:pt idx="16">
                  <c:v>0.8</c:v>
                </c:pt>
                <c:pt idx="17">
                  <c:v>0.4</c:v>
                </c:pt>
                <c:pt idx="18">
                  <c:v>0.8571428571428571</c:v>
                </c:pt>
                <c:pt idx="19">
                  <c:v>0.8</c:v>
                </c:pt>
                <c:pt idx="20">
                  <c:v>0.4</c:v>
                </c:pt>
                <c:pt idx="21">
                  <c:v>0.8</c:v>
                </c:pt>
                <c:pt idx="22">
                  <c:v>0.6</c:v>
                </c:pt>
              </c:numCache>
            </c:numRef>
          </c:val>
          <c:extLst>
            <c:ext xmlns:c16="http://schemas.microsoft.com/office/drawing/2014/chart" uri="{C3380CC4-5D6E-409C-BE32-E72D297353CC}">
              <c16:uniqueId val="{00000000-F993-40D6-83AE-F6F4C668D752}"/>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700" b="1" i="0" u="none" strike="noStrike" kern="1200" baseline="0">
                <a:ln>
                  <a:noFill/>
                </a:ln>
                <a:solidFill>
                  <a:schemeClr val="tx1"/>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5064604255983"/>
          <c:y val="0.13541626719488883"/>
          <c:w val="0.57712490957581009"/>
          <c:h val="0.72855715818221078"/>
        </c:manualLayout>
      </c:layout>
      <c:radarChart>
        <c:radarStyle val="filled"/>
        <c:varyColors val="0"/>
        <c:ser>
          <c:idx val="0"/>
          <c:order val="0"/>
          <c:spPr>
            <a:noFill/>
            <a:ln w="38100">
              <a:solidFill>
                <a:srgbClr val="FF0000"/>
              </a:solidFill>
            </a:ln>
            <a:effectLst/>
          </c:spPr>
          <c:cat>
            <c:strRef>
              <c:f>'Calculate Summary'!$C$2:$C$17</c:f>
              <c:strCache>
                <c:ptCount val="16"/>
                <c:pt idx="1">
                  <c:v>Design</c:v>
                </c:pt>
                <c:pt idx="2">
                  <c:v>Integration</c:v>
                </c:pt>
                <c:pt idx="3">
                  <c:v>Change &amp; Emergency</c:v>
                </c:pt>
                <c:pt idx="5">
                  <c:v>Participation</c:v>
                </c:pt>
                <c:pt idx="6">
                  <c:v>Information</c:v>
                </c:pt>
                <c:pt idx="7">
                  <c:v>Communication</c:v>
                </c:pt>
                <c:pt idx="9">
                  <c:v>Action</c:v>
                </c:pt>
                <c:pt idx="10">
                  <c:v>Capability</c:v>
                </c:pt>
                <c:pt idx="11">
                  <c:v>Knowledge</c:v>
                </c:pt>
                <c:pt idx="13">
                  <c:v>Prioritization</c:v>
                </c:pt>
                <c:pt idx="14">
                  <c:v>Decision</c:v>
                </c:pt>
                <c:pt idx="15">
                  <c:v>Support</c:v>
                </c:pt>
              </c:strCache>
            </c:strRef>
          </c:cat>
          <c:val>
            <c:numRef>
              <c:f>'Calculate Summary'!$D$2:$D$17</c:f>
              <c:numCache>
                <c:formatCode>_(* #,##0.0_);_(* \(#,##0.0\);_(* "-"??_);_(@_)</c:formatCode>
                <c:ptCount val="16"/>
                <c:pt idx="1">
                  <c:v>2</c:v>
                </c:pt>
                <c:pt idx="2">
                  <c:v>2</c:v>
                </c:pt>
                <c:pt idx="3">
                  <c:v>2</c:v>
                </c:pt>
                <c:pt idx="5">
                  <c:v>4</c:v>
                </c:pt>
                <c:pt idx="6">
                  <c:v>4</c:v>
                </c:pt>
                <c:pt idx="7">
                  <c:v>2</c:v>
                </c:pt>
                <c:pt idx="9">
                  <c:v>2</c:v>
                </c:pt>
                <c:pt idx="10">
                  <c:v>3</c:v>
                </c:pt>
                <c:pt idx="11">
                  <c:v>5</c:v>
                </c:pt>
                <c:pt idx="13">
                  <c:v>5</c:v>
                </c:pt>
                <c:pt idx="14">
                  <c:v>5</c:v>
                </c:pt>
                <c:pt idx="15">
                  <c:v>4</c:v>
                </c:pt>
              </c:numCache>
            </c:numRef>
          </c:val>
          <c:extLst>
            <c:ext xmlns:c16="http://schemas.microsoft.com/office/drawing/2014/chart" uri="{C3380CC4-5D6E-409C-BE32-E72D297353CC}">
              <c16:uniqueId val="{00000000-71BC-4988-B078-61357F71F11A}"/>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2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1"/>
      </c:valAx>
      <c:spPr>
        <a:noFill/>
        <a:ln>
          <a:noFill/>
        </a:ln>
        <a:effectLst/>
      </c:spPr>
    </c:plotArea>
    <c:plotVisOnly val="1"/>
    <c:dispBlanksAs val="span"/>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11996527777779"/>
          <c:y val="0.10961982642401678"/>
          <c:w val="0.54863680555555561"/>
          <c:h val="0.82133786189380231"/>
        </c:manualLayout>
      </c:layout>
      <c:radarChart>
        <c:radarStyle val="marker"/>
        <c:varyColors val="0"/>
        <c:ser>
          <c:idx val="0"/>
          <c:order val="0"/>
          <c:spPr>
            <a:ln w="38100" cap="rnd">
              <a:solidFill>
                <a:srgbClr val="FF0000"/>
              </a:solidFill>
              <a:round/>
            </a:ln>
            <a:effectLst/>
          </c:spPr>
          <c:marker>
            <c:symbol val="none"/>
          </c:marker>
          <c:cat>
            <c:strRef>
              <c:f>'2nd Cal (System)'!$Y$13:$Y$35</c:f>
              <c:strCache>
                <c:ptCount val="23"/>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pt idx="16">
                  <c:v>Fire Risk Assessment</c:v>
                </c:pt>
                <c:pt idx="17">
                  <c:v>Flammable Materials Management</c:v>
                </c:pt>
                <c:pt idx="18">
                  <c:v>Hot Work Management</c:v>
                </c:pt>
                <c:pt idx="19">
                  <c:v>Fire Fighting</c:v>
                </c:pt>
                <c:pt idx="20">
                  <c:v>Mixing MUST-11</c:v>
                </c:pt>
                <c:pt idx="21">
                  <c:v>Disaster Prevention General</c:v>
                </c:pt>
                <c:pt idx="22">
                  <c:v>Electric system</c:v>
                </c:pt>
              </c:strCache>
            </c:strRef>
          </c:cat>
          <c:val>
            <c:numRef>
              <c:f>'2nd Cal (System)'!$AD$13:$AD$28</c:f>
              <c:numCache>
                <c:formatCode>0.00</c:formatCode>
                <c:ptCount val="16"/>
                <c:pt idx="0">
                  <c:v>0.77777777777777779</c:v>
                </c:pt>
                <c:pt idx="1">
                  <c:v>1</c:v>
                </c:pt>
                <c:pt idx="2">
                  <c:v>0.5</c:v>
                </c:pt>
                <c:pt idx="3">
                  <c:v>0.72727272727272729</c:v>
                </c:pt>
                <c:pt idx="4">
                  <c:v>0.42857142857142855</c:v>
                </c:pt>
                <c:pt idx="5">
                  <c:v>0.875</c:v>
                </c:pt>
                <c:pt idx="6">
                  <c:v>0.42857142857142855</c:v>
                </c:pt>
                <c:pt idx="7">
                  <c:v>0.6</c:v>
                </c:pt>
                <c:pt idx="8">
                  <c:v>0.77777777777777779</c:v>
                </c:pt>
                <c:pt idx="9">
                  <c:v>0.66666666666666663</c:v>
                </c:pt>
                <c:pt idx="10">
                  <c:v>0.875</c:v>
                </c:pt>
                <c:pt idx="11">
                  <c:v>0.8571428571428571</c:v>
                </c:pt>
                <c:pt idx="12">
                  <c:v>0</c:v>
                </c:pt>
                <c:pt idx="13">
                  <c:v>0.83333333333333337</c:v>
                </c:pt>
                <c:pt idx="14">
                  <c:v>0.88888888888888884</c:v>
                </c:pt>
                <c:pt idx="15">
                  <c:v>0.55555555555555558</c:v>
                </c:pt>
              </c:numCache>
            </c:numRef>
          </c:val>
          <c:extLst>
            <c:ext xmlns:c16="http://schemas.microsoft.com/office/drawing/2014/chart" uri="{C3380CC4-5D6E-409C-BE32-E72D297353CC}">
              <c16:uniqueId val="{00000000-904B-49CD-8099-FF25DA72098F}"/>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1" i="0" u="none" strike="noStrike" kern="1200" baseline="0">
                <a:ln>
                  <a:noFill/>
                </a:ln>
                <a:solidFill>
                  <a:schemeClr val="tx1"/>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54427083333333"/>
          <c:y val="0.13279166666666667"/>
          <c:w val="0.53357465277777782"/>
          <c:h val="0.77610858585858589"/>
        </c:manualLayout>
      </c:layout>
      <c:radarChart>
        <c:radarStyle val="marker"/>
        <c:varyColors val="0"/>
        <c:ser>
          <c:idx val="0"/>
          <c:order val="0"/>
          <c:spPr>
            <a:ln w="38100" cap="rnd">
              <a:solidFill>
                <a:srgbClr val="FF0000"/>
              </a:solidFill>
              <a:round/>
            </a:ln>
            <a:effectLst/>
          </c:spPr>
          <c:marker>
            <c:symbol val="none"/>
          </c:marker>
          <c:cat>
            <c:strRef>
              <c:f>'2nd Cal (System)'!$Y$29:$Y$35</c:f>
              <c:strCache>
                <c:ptCount val="7"/>
                <c:pt idx="0">
                  <c:v>Fire Risk Assessment</c:v>
                </c:pt>
                <c:pt idx="1">
                  <c:v>Flammable Materials Management</c:v>
                </c:pt>
                <c:pt idx="2">
                  <c:v>Hot Work Management</c:v>
                </c:pt>
                <c:pt idx="3">
                  <c:v>Fire Fighting</c:v>
                </c:pt>
                <c:pt idx="4">
                  <c:v>Mixing MUST-11</c:v>
                </c:pt>
                <c:pt idx="5">
                  <c:v>Disaster Prevention General</c:v>
                </c:pt>
                <c:pt idx="6">
                  <c:v>Electric system</c:v>
                </c:pt>
              </c:strCache>
            </c:strRef>
          </c:cat>
          <c:val>
            <c:numRef>
              <c:f>'2nd Cal (System)'!$AD$29:$AD$35</c:f>
              <c:numCache>
                <c:formatCode>0.00</c:formatCode>
                <c:ptCount val="7"/>
                <c:pt idx="0">
                  <c:v>0.8</c:v>
                </c:pt>
                <c:pt idx="1">
                  <c:v>0.4</c:v>
                </c:pt>
                <c:pt idx="2">
                  <c:v>0.8571428571428571</c:v>
                </c:pt>
                <c:pt idx="3">
                  <c:v>0.8</c:v>
                </c:pt>
                <c:pt idx="4">
                  <c:v>0.4</c:v>
                </c:pt>
                <c:pt idx="5">
                  <c:v>0.8</c:v>
                </c:pt>
                <c:pt idx="6">
                  <c:v>0.6</c:v>
                </c:pt>
              </c:numCache>
            </c:numRef>
          </c:val>
          <c:extLst>
            <c:ext xmlns:c16="http://schemas.microsoft.com/office/drawing/2014/chart" uri="{C3380CC4-5D6E-409C-BE32-E72D297353CC}">
              <c16:uniqueId val="{00000000-B075-49E0-B563-5982E92BCB14}"/>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1" i="0" u="none" strike="noStrike" kern="1200" baseline="0">
                <a:ln>
                  <a:noFill/>
                </a:ln>
                <a:solidFill>
                  <a:schemeClr val="tx1"/>
                </a:solidFill>
                <a:latin typeface="BridgestoneType" panose="020B0503030504030204" pitchFamily="34" charset="0"/>
                <a:ea typeface="+mn-ea"/>
                <a:cs typeface="+mn-cs"/>
              </a:defRPr>
            </a:pPr>
            <a:endParaRPr lang="ja-JP"/>
          </a:p>
        </c:txPr>
        <c:crossAx val="1693515071"/>
        <c:crosses val="autoZero"/>
        <c:auto val="1"/>
        <c:lblAlgn val="ctr"/>
        <c:lblOffset val="100"/>
        <c:noMultiLvlLbl val="0"/>
      </c:catAx>
      <c:valAx>
        <c:axId val="1693515071"/>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5064604255983"/>
          <c:y val="0.13541626719488883"/>
          <c:w val="0.57712490957581009"/>
          <c:h val="0.72855715818221078"/>
        </c:manualLayout>
      </c:layout>
      <c:radarChart>
        <c:radarStyle val="filled"/>
        <c:varyColors val="0"/>
        <c:ser>
          <c:idx val="0"/>
          <c:order val="0"/>
          <c:spPr>
            <a:noFill/>
            <a:ln w="25400">
              <a:solidFill>
                <a:srgbClr val="FF0000"/>
              </a:solidFill>
            </a:ln>
            <a:effectLst/>
          </c:spPr>
          <c:cat>
            <c:strRef>
              <c:f>'Calculate Summary'!$C$2:$C$17</c:f>
              <c:strCache>
                <c:ptCount val="16"/>
                <c:pt idx="1">
                  <c:v>Design</c:v>
                </c:pt>
                <c:pt idx="2">
                  <c:v>Integration</c:v>
                </c:pt>
                <c:pt idx="3">
                  <c:v>Change &amp; Emergency</c:v>
                </c:pt>
                <c:pt idx="5">
                  <c:v>Participation</c:v>
                </c:pt>
                <c:pt idx="6">
                  <c:v>Information</c:v>
                </c:pt>
                <c:pt idx="7">
                  <c:v>Communication</c:v>
                </c:pt>
                <c:pt idx="9">
                  <c:v>Action</c:v>
                </c:pt>
                <c:pt idx="10">
                  <c:v>Capability</c:v>
                </c:pt>
                <c:pt idx="11">
                  <c:v>Knowledge</c:v>
                </c:pt>
                <c:pt idx="13">
                  <c:v>Prioritization</c:v>
                </c:pt>
                <c:pt idx="14">
                  <c:v>Decision</c:v>
                </c:pt>
                <c:pt idx="15">
                  <c:v>Support</c:v>
                </c:pt>
              </c:strCache>
            </c:strRef>
          </c:cat>
          <c:val>
            <c:numRef>
              <c:f>'Calculate Summary'!$D$2:$D$17</c:f>
              <c:numCache>
                <c:formatCode>_(* #,##0.0_);_(* \(#,##0.0\);_(* "-"??_);_(@_)</c:formatCode>
                <c:ptCount val="16"/>
                <c:pt idx="1">
                  <c:v>2</c:v>
                </c:pt>
                <c:pt idx="2">
                  <c:v>2</c:v>
                </c:pt>
                <c:pt idx="3">
                  <c:v>2</c:v>
                </c:pt>
                <c:pt idx="5">
                  <c:v>4</c:v>
                </c:pt>
                <c:pt idx="6">
                  <c:v>4</c:v>
                </c:pt>
                <c:pt idx="7">
                  <c:v>2</c:v>
                </c:pt>
                <c:pt idx="9">
                  <c:v>2</c:v>
                </c:pt>
                <c:pt idx="10">
                  <c:v>3</c:v>
                </c:pt>
                <c:pt idx="11">
                  <c:v>5</c:v>
                </c:pt>
                <c:pt idx="13">
                  <c:v>5</c:v>
                </c:pt>
                <c:pt idx="14">
                  <c:v>5</c:v>
                </c:pt>
                <c:pt idx="15">
                  <c:v>4</c:v>
                </c:pt>
              </c:numCache>
            </c:numRef>
          </c:val>
          <c:extLst>
            <c:ext xmlns:c16="http://schemas.microsoft.com/office/drawing/2014/chart" uri="{C3380CC4-5D6E-409C-BE32-E72D297353CC}">
              <c16:uniqueId val="{00000000-3E84-4B69-8A9B-8CD8B201EFA2}"/>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2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1"/>
      </c:valAx>
      <c:spPr>
        <a:noFill/>
        <a:ln>
          <a:noFill/>
        </a:ln>
        <a:effectLst/>
      </c:spPr>
    </c:plotArea>
    <c:plotVisOnly val="1"/>
    <c:dispBlanksAs val="span"/>
    <c:showDLblsOverMax val="0"/>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none"/>
          </c:marker>
          <c:cat>
            <c:strRef>
              <c:f>'Calculate Summary'!$C$20:$C$42</c:f>
              <c:strCache>
                <c:ptCount val="23"/>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pt idx="16">
                  <c:v>Fire Risk Assessment</c:v>
                </c:pt>
                <c:pt idx="17">
                  <c:v>Flammable Materials Management</c:v>
                </c:pt>
                <c:pt idx="18">
                  <c:v>Hot Work Management</c:v>
                </c:pt>
                <c:pt idx="19">
                  <c:v>Fire Fighting</c:v>
                </c:pt>
                <c:pt idx="20">
                  <c:v>Mixing MUST-11</c:v>
                </c:pt>
                <c:pt idx="21">
                  <c:v>Disaster Prevention General</c:v>
                </c:pt>
                <c:pt idx="22">
                  <c:v>Electric system</c:v>
                </c:pt>
              </c:strCache>
            </c:strRef>
          </c:cat>
          <c:val>
            <c:numRef>
              <c:f>'Calculate Summary'!$E$20:$E$42</c:f>
              <c:numCache>
                <c:formatCode>0%</c:formatCode>
                <c:ptCount val="23"/>
                <c:pt idx="0">
                  <c:v>0.77777777777777779</c:v>
                </c:pt>
                <c:pt idx="1">
                  <c:v>1</c:v>
                </c:pt>
                <c:pt idx="2">
                  <c:v>0.5</c:v>
                </c:pt>
                <c:pt idx="3">
                  <c:v>0.72727272727272729</c:v>
                </c:pt>
                <c:pt idx="4">
                  <c:v>0.42857142857142855</c:v>
                </c:pt>
                <c:pt idx="5">
                  <c:v>0.875</c:v>
                </c:pt>
                <c:pt idx="6">
                  <c:v>0.42857142857142855</c:v>
                </c:pt>
                <c:pt idx="7">
                  <c:v>0.6</c:v>
                </c:pt>
                <c:pt idx="8">
                  <c:v>0.77777777777777779</c:v>
                </c:pt>
                <c:pt idx="9">
                  <c:v>0.66666666666666663</c:v>
                </c:pt>
                <c:pt idx="10">
                  <c:v>0.875</c:v>
                </c:pt>
                <c:pt idx="11">
                  <c:v>0.8571428571428571</c:v>
                </c:pt>
                <c:pt idx="12">
                  <c:v>0</c:v>
                </c:pt>
                <c:pt idx="13">
                  <c:v>0.83333333333333337</c:v>
                </c:pt>
                <c:pt idx="14">
                  <c:v>0.88888888888888884</c:v>
                </c:pt>
                <c:pt idx="15">
                  <c:v>0.55555555555555558</c:v>
                </c:pt>
                <c:pt idx="16">
                  <c:v>0.8</c:v>
                </c:pt>
                <c:pt idx="17">
                  <c:v>0.4</c:v>
                </c:pt>
                <c:pt idx="18">
                  <c:v>0.8571428571428571</c:v>
                </c:pt>
                <c:pt idx="19">
                  <c:v>0.8</c:v>
                </c:pt>
                <c:pt idx="20">
                  <c:v>0.4</c:v>
                </c:pt>
                <c:pt idx="21">
                  <c:v>0.8</c:v>
                </c:pt>
                <c:pt idx="22">
                  <c:v>0.6</c:v>
                </c:pt>
              </c:numCache>
            </c:numRef>
          </c:val>
          <c:extLst>
            <c:ext xmlns:c16="http://schemas.microsoft.com/office/drawing/2014/chart" uri="{C3380CC4-5D6E-409C-BE32-E72D297353CC}">
              <c16:uniqueId val="{00000000-6E41-44D4-9C57-631C62DC4CC3}"/>
            </c:ext>
          </c:extLst>
        </c:ser>
        <c:dLbls>
          <c:showLegendKey val="0"/>
          <c:showVal val="0"/>
          <c:showCatName val="0"/>
          <c:showSerName val="0"/>
          <c:showPercent val="0"/>
          <c:showBubbleSize val="0"/>
        </c:dLbls>
        <c:axId val="1976885807"/>
        <c:axId val="1838500175"/>
      </c:radarChart>
      <c:catAx>
        <c:axId val="197688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838500175"/>
        <c:crosses val="autoZero"/>
        <c:auto val="1"/>
        <c:lblAlgn val="ctr"/>
        <c:lblOffset val="100"/>
        <c:noMultiLvlLbl val="0"/>
      </c:catAx>
      <c:valAx>
        <c:axId val="183850017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97688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none"/>
          </c:marker>
          <c:cat>
            <c:strRef>
              <c:f>'2nd Cal (System)'!$Y$13:$Y$35</c:f>
              <c:strCache>
                <c:ptCount val="23"/>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pt idx="16">
                  <c:v>Fire Risk Assessment</c:v>
                </c:pt>
                <c:pt idx="17">
                  <c:v>Flammable Materials Management</c:v>
                </c:pt>
                <c:pt idx="18">
                  <c:v>Hot Work Management</c:v>
                </c:pt>
                <c:pt idx="19">
                  <c:v>Fire Fighting</c:v>
                </c:pt>
                <c:pt idx="20">
                  <c:v>Mixing MUST-11</c:v>
                </c:pt>
                <c:pt idx="21">
                  <c:v>Disaster Prevention General</c:v>
                </c:pt>
                <c:pt idx="22">
                  <c:v>Electric system</c:v>
                </c:pt>
              </c:strCache>
            </c:strRef>
          </c:cat>
          <c:val>
            <c:numRef>
              <c:f>'2nd Cal (System)'!$AD$13:$AD$35</c:f>
              <c:numCache>
                <c:formatCode>0.00</c:formatCode>
                <c:ptCount val="23"/>
                <c:pt idx="0">
                  <c:v>0.77777777777777779</c:v>
                </c:pt>
                <c:pt idx="1">
                  <c:v>1</c:v>
                </c:pt>
                <c:pt idx="2">
                  <c:v>0.5</c:v>
                </c:pt>
                <c:pt idx="3">
                  <c:v>0.72727272727272729</c:v>
                </c:pt>
                <c:pt idx="4">
                  <c:v>0.42857142857142855</c:v>
                </c:pt>
                <c:pt idx="5">
                  <c:v>0.875</c:v>
                </c:pt>
                <c:pt idx="6">
                  <c:v>0.42857142857142855</c:v>
                </c:pt>
                <c:pt idx="7">
                  <c:v>0.6</c:v>
                </c:pt>
                <c:pt idx="8">
                  <c:v>0.77777777777777779</c:v>
                </c:pt>
                <c:pt idx="9">
                  <c:v>0.66666666666666663</c:v>
                </c:pt>
                <c:pt idx="10">
                  <c:v>0.875</c:v>
                </c:pt>
                <c:pt idx="11">
                  <c:v>0.8571428571428571</c:v>
                </c:pt>
                <c:pt idx="12">
                  <c:v>0</c:v>
                </c:pt>
                <c:pt idx="13">
                  <c:v>0.83333333333333337</c:v>
                </c:pt>
                <c:pt idx="14">
                  <c:v>0.88888888888888884</c:v>
                </c:pt>
                <c:pt idx="15">
                  <c:v>0.55555555555555558</c:v>
                </c:pt>
                <c:pt idx="16">
                  <c:v>0.8</c:v>
                </c:pt>
                <c:pt idx="17">
                  <c:v>0.4</c:v>
                </c:pt>
                <c:pt idx="18">
                  <c:v>0.8571428571428571</c:v>
                </c:pt>
                <c:pt idx="19">
                  <c:v>0.8</c:v>
                </c:pt>
                <c:pt idx="20">
                  <c:v>0.4</c:v>
                </c:pt>
                <c:pt idx="21">
                  <c:v>0.8</c:v>
                </c:pt>
                <c:pt idx="22">
                  <c:v>0.6</c:v>
                </c:pt>
              </c:numCache>
            </c:numRef>
          </c:val>
          <c:extLst>
            <c:ext xmlns:c16="http://schemas.microsoft.com/office/drawing/2014/chart" uri="{C3380CC4-5D6E-409C-BE32-E72D297353CC}">
              <c16:uniqueId val="{00000000-762B-453B-B906-F5EBD21DA6E3}"/>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none"/>
          </c:marker>
          <c:cat>
            <c:strRef>
              <c:f>'2nd Cal (System)'!$Y$13:$Y$28</c:f>
              <c:strCache>
                <c:ptCount val="16"/>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strCache>
            </c:strRef>
          </c:cat>
          <c:val>
            <c:numRef>
              <c:f>'2nd Cal (System)'!$AD$13:$AD$28</c:f>
              <c:numCache>
                <c:formatCode>0.00</c:formatCode>
                <c:ptCount val="16"/>
                <c:pt idx="0">
                  <c:v>0.77777777777777779</c:v>
                </c:pt>
                <c:pt idx="1">
                  <c:v>1</c:v>
                </c:pt>
                <c:pt idx="2">
                  <c:v>0.5</c:v>
                </c:pt>
                <c:pt idx="3">
                  <c:v>0.72727272727272729</c:v>
                </c:pt>
                <c:pt idx="4">
                  <c:v>0.42857142857142855</c:v>
                </c:pt>
                <c:pt idx="5">
                  <c:v>0.875</c:v>
                </c:pt>
                <c:pt idx="6">
                  <c:v>0.42857142857142855</c:v>
                </c:pt>
                <c:pt idx="7">
                  <c:v>0.6</c:v>
                </c:pt>
                <c:pt idx="8">
                  <c:v>0.77777777777777779</c:v>
                </c:pt>
                <c:pt idx="9">
                  <c:v>0.66666666666666663</c:v>
                </c:pt>
                <c:pt idx="10">
                  <c:v>0.875</c:v>
                </c:pt>
                <c:pt idx="11">
                  <c:v>0.8571428571428571</c:v>
                </c:pt>
                <c:pt idx="12">
                  <c:v>0</c:v>
                </c:pt>
                <c:pt idx="13">
                  <c:v>0.83333333333333337</c:v>
                </c:pt>
                <c:pt idx="14">
                  <c:v>0.88888888888888884</c:v>
                </c:pt>
                <c:pt idx="15">
                  <c:v>0.55555555555555558</c:v>
                </c:pt>
              </c:numCache>
            </c:numRef>
          </c:val>
          <c:extLst>
            <c:ext xmlns:c16="http://schemas.microsoft.com/office/drawing/2014/chart" uri="{C3380CC4-5D6E-409C-BE32-E72D297353CC}">
              <c16:uniqueId val="{00000000-7C56-4B80-89D7-E68035EA8196}"/>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none"/>
          </c:marker>
          <c:cat>
            <c:strRef>
              <c:f>'2nd Cal (System)'!$Y$29:$Y$35</c:f>
              <c:strCache>
                <c:ptCount val="7"/>
                <c:pt idx="0">
                  <c:v>Fire Risk Assessment</c:v>
                </c:pt>
                <c:pt idx="1">
                  <c:v>Flammable Materials Management</c:v>
                </c:pt>
                <c:pt idx="2">
                  <c:v>Hot Work Management</c:v>
                </c:pt>
                <c:pt idx="3">
                  <c:v>Fire Fighting</c:v>
                </c:pt>
                <c:pt idx="4">
                  <c:v>Mixing MUST-11</c:v>
                </c:pt>
                <c:pt idx="5">
                  <c:v>Disaster Prevention General</c:v>
                </c:pt>
                <c:pt idx="6">
                  <c:v>Electric system</c:v>
                </c:pt>
              </c:strCache>
            </c:strRef>
          </c:cat>
          <c:val>
            <c:numRef>
              <c:f>'2nd Cal (System)'!$AD$29:$AD$35</c:f>
              <c:numCache>
                <c:formatCode>0.00</c:formatCode>
                <c:ptCount val="7"/>
                <c:pt idx="0">
                  <c:v>0.8</c:v>
                </c:pt>
                <c:pt idx="1">
                  <c:v>0.4</c:v>
                </c:pt>
                <c:pt idx="2">
                  <c:v>0.8571428571428571</c:v>
                </c:pt>
                <c:pt idx="3">
                  <c:v>0.8</c:v>
                </c:pt>
                <c:pt idx="4">
                  <c:v>0.4</c:v>
                </c:pt>
                <c:pt idx="5">
                  <c:v>0.8</c:v>
                </c:pt>
                <c:pt idx="6">
                  <c:v>0.6</c:v>
                </c:pt>
              </c:numCache>
            </c:numRef>
          </c:val>
          <c:extLst>
            <c:ext xmlns:c16="http://schemas.microsoft.com/office/drawing/2014/chart" uri="{C3380CC4-5D6E-409C-BE32-E72D297353CC}">
              <c16:uniqueId val="{00000000-6759-45C0-AABE-6C14461FD60C}"/>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5064604255983"/>
          <c:y val="0.13541626719488883"/>
          <c:w val="0.57712490957581009"/>
          <c:h val="0.72855715818221078"/>
        </c:manualLayout>
      </c:layout>
      <c:radarChart>
        <c:radarStyle val="filled"/>
        <c:varyColors val="0"/>
        <c:ser>
          <c:idx val="0"/>
          <c:order val="0"/>
          <c:spPr>
            <a:noFill/>
            <a:ln w="38100">
              <a:solidFill>
                <a:srgbClr val="FF0000"/>
              </a:solidFill>
            </a:ln>
            <a:effectLst/>
          </c:spPr>
          <c:cat>
            <c:strRef>
              <c:f>'Calculate Summary'!$C$2:$C$17</c:f>
              <c:strCache>
                <c:ptCount val="16"/>
                <c:pt idx="1">
                  <c:v>Design</c:v>
                </c:pt>
                <c:pt idx="2">
                  <c:v>Integration</c:v>
                </c:pt>
                <c:pt idx="3">
                  <c:v>Change &amp; Emergency</c:v>
                </c:pt>
                <c:pt idx="5">
                  <c:v>Participation</c:v>
                </c:pt>
                <c:pt idx="6">
                  <c:v>Information</c:v>
                </c:pt>
                <c:pt idx="7">
                  <c:v>Communication</c:v>
                </c:pt>
                <c:pt idx="9">
                  <c:v>Action</c:v>
                </c:pt>
                <c:pt idx="10">
                  <c:v>Capability</c:v>
                </c:pt>
                <c:pt idx="11">
                  <c:v>Knowledge</c:v>
                </c:pt>
                <c:pt idx="13">
                  <c:v>Prioritization</c:v>
                </c:pt>
                <c:pt idx="14">
                  <c:v>Decision</c:v>
                </c:pt>
                <c:pt idx="15">
                  <c:v>Support</c:v>
                </c:pt>
              </c:strCache>
            </c:strRef>
          </c:cat>
          <c:val>
            <c:numRef>
              <c:f>'Calculate Summary'!$D$2:$D$17</c:f>
              <c:numCache>
                <c:formatCode>_(* #,##0.0_);_(* \(#,##0.0\);_(* "-"??_);_(@_)</c:formatCode>
                <c:ptCount val="16"/>
                <c:pt idx="1">
                  <c:v>2</c:v>
                </c:pt>
                <c:pt idx="2">
                  <c:v>2</c:v>
                </c:pt>
                <c:pt idx="3">
                  <c:v>2</c:v>
                </c:pt>
                <c:pt idx="5">
                  <c:v>4</c:v>
                </c:pt>
                <c:pt idx="6">
                  <c:v>4</c:v>
                </c:pt>
                <c:pt idx="7">
                  <c:v>2</c:v>
                </c:pt>
                <c:pt idx="9">
                  <c:v>2</c:v>
                </c:pt>
                <c:pt idx="10">
                  <c:v>3</c:v>
                </c:pt>
                <c:pt idx="11">
                  <c:v>5</c:v>
                </c:pt>
                <c:pt idx="13">
                  <c:v>5</c:v>
                </c:pt>
                <c:pt idx="14">
                  <c:v>5</c:v>
                </c:pt>
                <c:pt idx="15">
                  <c:v>4</c:v>
                </c:pt>
              </c:numCache>
            </c:numRef>
          </c:val>
          <c:extLst>
            <c:ext xmlns:c16="http://schemas.microsoft.com/office/drawing/2014/chart" uri="{C3380CC4-5D6E-409C-BE32-E72D297353CC}">
              <c16:uniqueId val="{00000000-B2E2-459A-98A9-C7852B782B42}"/>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2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1"/>
      </c:valAx>
      <c:spPr>
        <a:noFill/>
        <a:ln>
          <a:noFill/>
        </a:ln>
        <a:effectLst/>
      </c:spPr>
    </c:plotArea>
    <c:plotVisOnly val="1"/>
    <c:dispBlanksAs val="span"/>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38100" cap="rnd">
              <a:solidFill>
                <a:srgbClr val="FF0000"/>
              </a:solidFill>
              <a:round/>
            </a:ln>
            <a:effectLst/>
          </c:spPr>
          <c:marker>
            <c:symbol val="none"/>
          </c:marker>
          <c:cat>
            <c:strRef>
              <c:f>'2nd Cal (System)'!$Y$13:$Y$35</c:f>
              <c:strCache>
                <c:ptCount val="23"/>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pt idx="16">
                  <c:v>Fire Risk Assessment</c:v>
                </c:pt>
                <c:pt idx="17">
                  <c:v>Flammable Materials Management</c:v>
                </c:pt>
                <c:pt idx="18">
                  <c:v>Hot Work Management</c:v>
                </c:pt>
                <c:pt idx="19">
                  <c:v>Fire Fighting</c:v>
                </c:pt>
                <c:pt idx="20">
                  <c:v>Mixing MUST-11</c:v>
                </c:pt>
                <c:pt idx="21">
                  <c:v>Disaster Prevention General</c:v>
                </c:pt>
                <c:pt idx="22">
                  <c:v>Electric system</c:v>
                </c:pt>
              </c:strCache>
            </c:strRef>
          </c:cat>
          <c:val>
            <c:numRef>
              <c:f>'2nd Cal (System)'!$AD$13:$AD$35</c:f>
              <c:numCache>
                <c:formatCode>0.00</c:formatCode>
                <c:ptCount val="23"/>
                <c:pt idx="0">
                  <c:v>0.77777777777777779</c:v>
                </c:pt>
                <c:pt idx="1">
                  <c:v>1</c:v>
                </c:pt>
                <c:pt idx="2">
                  <c:v>0.5</c:v>
                </c:pt>
                <c:pt idx="3">
                  <c:v>0.72727272727272729</c:v>
                </c:pt>
                <c:pt idx="4">
                  <c:v>0.42857142857142855</c:v>
                </c:pt>
                <c:pt idx="5">
                  <c:v>0.875</c:v>
                </c:pt>
                <c:pt idx="6">
                  <c:v>0.42857142857142855</c:v>
                </c:pt>
                <c:pt idx="7">
                  <c:v>0.6</c:v>
                </c:pt>
                <c:pt idx="8">
                  <c:v>0.77777777777777779</c:v>
                </c:pt>
                <c:pt idx="9">
                  <c:v>0.66666666666666663</c:v>
                </c:pt>
                <c:pt idx="10">
                  <c:v>0.875</c:v>
                </c:pt>
                <c:pt idx="11">
                  <c:v>0.8571428571428571</c:v>
                </c:pt>
                <c:pt idx="12">
                  <c:v>0</c:v>
                </c:pt>
                <c:pt idx="13">
                  <c:v>0.83333333333333337</c:v>
                </c:pt>
                <c:pt idx="14">
                  <c:v>0.88888888888888884</c:v>
                </c:pt>
                <c:pt idx="15">
                  <c:v>0.55555555555555558</c:v>
                </c:pt>
                <c:pt idx="16">
                  <c:v>0.8</c:v>
                </c:pt>
                <c:pt idx="17">
                  <c:v>0.4</c:v>
                </c:pt>
                <c:pt idx="18">
                  <c:v>0.8571428571428571</c:v>
                </c:pt>
                <c:pt idx="19">
                  <c:v>0.8</c:v>
                </c:pt>
                <c:pt idx="20">
                  <c:v>0.4</c:v>
                </c:pt>
                <c:pt idx="21">
                  <c:v>0.8</c:v>
                </c:pt>
                <c:pt idx="22">
                  <c:v>0.6</c:v>
                </c:pt>
              </c:numCache>
            </c:numRef>
          </c:val>
          <c:extLst>
            <c:ext xmlns:c16="http://schemas.microsoft.com/office/drawing/2014/chart" uri="{C3380CC4-5D6E-409C-BE32-E72D297353CC}">
              <c16:uniqueId val="{00000000-A344-4FDC-9259-AAD6BB823A1A}"/>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700" b="1" i="0" u="none" strike="noStrike" kern="1200" baseline="0">
                <a:ln>
                  <a:noFill/>
                </a:ln>
                <a:solidFill>
                  <a:schemeClr val="tx1"/>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5064604255983"/>
          <c:y val="0.13541626719488883"/>
          <c:w val="0.57712490957581009"/>
          <c:h val="0.72855715818221078"/>
        </c:manualLayout>
      </c:layout>
      <c:radarChart>
        <c:radarStyle val="filled"/>
        <c:varyColors val="0"/>
        <c:ser>
          <c:idx val="0"/>
          <c:order val="0"/>
          <c:spPr>
            <a:noFill/>
            <a:ln w="38100">
              <a:solidFill>
                <a:srgbClr val="FF0000"/>
              </a:solidFill>
            </a:ln>
            <a:effectLst/>
          </c:spPr>
          <c:cat>
            <c:strRef>
              <c:f>'Calculate Summary'!$C$2:$C$17</c:f>
              <c:strCache>
                <c:ptCount val="16"/>
                <c:pt idx="1">
                  <c:v>Design</c:v>
                </c:pt>
                <c:pt idx="2">
                  <c:v>Integration</c:v>
                </c:pt>
                <c:pt idx="3">
                  <c:v>Change &amp; Emergency</c:v>
                </c:pt>
                <c:pt idx="5">
                  <c:v>Participation</c:v>
                </c:pt>
                <c:pt idx="6">
                  <c:v>Information</c:v>
                </c:pt>
                <c:pt idx="7">
                  <c:v>Communication</c:v>
                </c:pt>
                <c:pt idx="9">
                  <c:v>Action</c:v>
                </c:pt>
                <c:pt idx="10">
                  <c:v>Capability</c:v>
                </c:pt>
                <c:pt idx="11">
                  <c:v>Knowledge</c:v>
                </c:pt>
                <c:pt idx="13">
                  <c:v>Prioritization</c:v>
                </c:pt>
                <c:pt idx="14">
                  <c:v>Decision</c:v>
                </c:pt>
                <c:pt idx="15">
                  <c:v>Support</c:v>
                </c:pt>
              </c:strCache>
            </c:strRef>
          </c:cat>
          <c:val>
            <c:numRef>
              <c:f>'Calculate Summary'!$D$2:$D$17</c:f>
              <c:numCache>
                <c:formatCode>_(* #,##0.0_);_(* \(#,##0.0\);_(* "-"??_);_(@_)</c:formatCode>
                <c:ptCount val="16"/>
                <c:pt idx="1">
                  <c:v>2</c:v>
                </c:pt>
                <c:pt idx="2">
                  <c:v>2</c:v>
                </c:pt>
                <c:pt idx="3">
                  <c:v>2</c:v>
                </c:pt>
                <c:pt idx="5">
                  <c:v>4</c:v>
                </c:pt>
                <c:pt idx="6">
                  <c:v>4</c:v>
                </c:pt>
                <c:pt idx="7">
                  <c:v>2</c:v>
                </c:pt>
                <c:pt idx="9">
                  <c:v>2</c:v>
                </c:pt>
                <c:pt idx="10">
                  <c:v>3</c:v>
                </c:pt>
                <c:pt idx="11">
                  <c:v>5</c:v>
                </c:pt>
                <c:pt idx="13">
                  <c:v>5</c:v>
                </c:pt>
                <c:pt idx="14">
                  <c:v>5</c:v>
                </c:pt>
                <c:pt idx="15">
                  <c:v>4</c:v>
                </c:pt>
              </c:numCache>
            </c:numRef>
          </c:val>
          <c:extLst>
            <c:ext xmlns:c16="http://schemas.microsoft.com/office/drawing/2014/chart" uri="{C3380CC4-5D6E-409C-BE32-E72D297353CC}">
              <c16:uniqueId val="{00000000-07B6-449D-A7E8-F491554DBBD1}"/>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2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1"/>
      </c:valAx>
      <c:spPr>
        <a:noFill/>
        <a:ln>
          <a:noFill/>
        </a:ln>
        <a:effectLst/>
      </c:spPr>
    </c:plotArea>
    <c:plotVisOnly val="1"/>
    <c:dispBlanksAs val="span"/>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38100" cap="rnd">
              <a:solidFill>
                <a:srgbClr val="FF0000"/>
              </a:solidFill>
              <a:round/>
            </a:ln>
            <a:effectLst/>
          </c:spPr>
          <c:marker>
            <c:symbol val="none"/>
          </c:marker>
          <c:cat>
            <c:strRef>
              <c:f>'2nd Cal (System)'!$Y$13:$Y$35</c:f>
              <c:strCache>
                <c:ptCount val="23"/>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pt idx="16">
                  <c:v>Fire Risk Assessment</c:v>
                </c:pt>
                <c:pt idx="17">
                  <c:v>Flammable Materials Management</c:v>
                </c:pt>
                <c:pt idx="18">
                  <c:v>Hot Work Management</c:v>
                </c:pt>
                <c:pt idx="19">
                  <c:v>Fire Fighting</c:v>
                </c:pt>
                <c:pt idx="20">
                  <c:v>Mixing MUST-11</c:v>
                </c:pt>
                <c:pt idx="21">
                  <c:v>Disaster Prevention General</c:v>
                </c:pt>
                <c:pt idx="22">
                  <c:v>Electric system</c:v>
                </c:pt>
              </c:strCache>
            </c:strRef>
          </c:cat>
          <c:val>
            <c:numRef>
              <c:f>'2nd Cal (System)'!$AD$13:$AD$35</c:f>
              <c:numCache>
                <c:formatCode>0.00</c:formatCode>
                <c:ptCount val="23"/>
                <c:pt idx="0">
                  <c:v>0.77777777777777779</c:v>
                </c:pt>
                <c:pt idx="1">
                  <c:v>1</c:v>
                </c:pt>
                <c:pt idx="2">
                  <c:v>0.5</c:v>
                </c:pt>
                <c:pt idx="3">
                  <c:v>0.72727272727272729</c:v>
                </c:pt>
                <c:pt idx="4">
                  <c:v>0.42857142857142855</c:v>
                </c:pt>
                <c:pt idx="5">
                  <c:v>0.875</c:v>
                </c:pt>
                <c:pt idx="6">
                  <c:v>0.42857142857142855</c:v>
                </c:pt>
                <c:pt idx="7">
                  <c:v>0.6</c:v>
                </c:pt>
                <c:pt idx="8">
                  <c:v>0.77777777777777779</c:v>
                </c:pt>
                <c:pt idx="9">
                  <c:v>0.66666666666666663</c:v>
                </c:pt>
                <c:pt idx="10">
                  <c:v>0.875</c:v>
                </c:pt>
                <c:pt idx="11">
                  <c:v>0.8571428571428571</c:v>
                </c:pt>
                <c:pt idx="12">
                  <c:v>0</c:v>
                </c:pt>
                <c:pt idx="13">
                  <c:v>0.83333333333333337</c:v>
                </c:pt>
                <c:pt idx="14">
                  <c:v>0.88888888888888884</c:v>
                </c:pt>
                <c:pt idx="15">
                  <c:v>0.55555555555555558</c:v>
                </c:pt>
                <c:pt idx="16">
                  <c:v>0.8</c:v>
                </c:pt>
                <c:pt idx="17">
                  <c:v>0.4</c:v>
                </c:pt>
                <c:pt idx="18">
                  <c:v>0.8571428571428571</c:v>
                </c:pt>
                <c:pt idx="19">
                  <c:v>0.8</c:v>
                </c:pt>
                <c:pt idx="20">
                  <c:v>0.4</c:v>
                </c:pt>
                <c:pt idx="21">
                  <c:v>0.8</c:v>
                </c:pt>
                <c:pt idx="22">
                  <c:v>0.6</c:v>
                </c:pt>
              </c:numCache>
            </c:numRef>
          </c:val>
          <c:extLst>
            <c:ext xmlns:c16="http://schemas.microsoft.com/office/drawing/2014/chart" uri="{C3380CC4-5D6E-409C-BE32-E72D297353CC}">
              <c16:uniqueId val="{00000000-1F5B-43BA-913C-D4EEB4C6A54F}"/>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700" b="1" i="0" u="none" strike="noStrike" kern="1200" baseline="0">
                <a:ln>
                  <a:noFill/>
                </a:ln>
                <a:solidFill>
                  <a:schemeClr val="tx1"/>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9.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9.png"/><Relationship Id="rId1" Type="http://schemas.openxmlformats.org/officeDocument/2006/relationships/chart" Target="../charts/chart3.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9.png"/><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image" Target="../media/image9.png"/><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26</xdr:col>
      <xdr:colOff>381002</xdr:colOff>
      <xdr:row>86</xdr:row>
      <xdr:rowOff>446599</xdr:rowOff>
    </xdr:from>
    <xdr:ext cx="2731060" cy="1550513"/>
    <xdr:pic>
      <xdr:nvPicPr>
        <xdr:cNvPr id="23" name="Picture 1">
          <a:extLst>
            <a:ext uri="{FF2B5EF4-FFF2-40B4-BE49-F238E27FC236}">
              <a16:creationId xmlns:a16="http://schemas.microsoft.com/office/drawing/2014/main" id="{F43CB3DF-A526-4C20-5F6B-9BE94261B039}"/>
            </a:ext>
          </a:extLst>
        </xdr:cNvPr>
        <xdr:cNvPicPr>
          <a:picLocks noChangeAspect="1"/>
        </xdr:cNvPicPr>
      </xdr:nvPicPr>
      <xdr:blipFill>
        <a:blip xmlns:r="http://schemas.openxmlformats.org/officeDocument/2006/relationships" r:embed="rId1"/>
        <a:stretch>
          <a:fillRect/>
        </a:stretch>
      </xdr:blipFill>
      <xdr:spPr>
        <a:xfrm>
          <a:off x="14175443" y="2441246"/>
          <a:ext cx="2734235" cy="1550513"/>
        </a:xfrm>
        <a:prstGeom prst="rect">
          <a:avLst/>
        </a:prstGeom>
        <a:ln>
          <a:solidFill>
            <a:schemeClr val="bg1">
              <a:lumMod val="65000"/>
            </a:schemeClr>
          </a:solidFill>
        </a:ln>
      </xdr:spPr>
    </xdr:pic>
    <xdr:clientData/>
  </xdr:oneCellAnchor>
  <xdr:oneCellAnchor>
    <xdr:from>
      <xdr:col>26</xdr:col>
      <xdr:colOff>232150</xdr:colOff>
      <xdr:row>90</xdr:row>
      <xdr:rowOff>432734</xdr:rowOff>
    </xdr:from>
    <xdr:ext cx="2987663" cy="1636359"/>
    <xdr:pic>
      <xdr:nvPicPr>
        <xdr:cNvPr id="27" name="Picture 2">
          <a:extLst>
            <a:ext uri="{FF2B5EF4-FFF2-40B4-BE49-F238E27FC236}">
              <a16:creationId xmlns:a16="http://schemas.microsoft.com/office/drawing/2014/main" id="{A245BC6A-46D4-4080-DC98-42706F049FB2}"/>
            </a:ext>
          </a:extLst>
        </xdr:cNvPr>
        <xdr:cNvPicPr>
          <a:picLocks noChangeAspect="1"/>
        </xdr:cNvPicPr>
      </xdr:nvPicPr>
      <xdr:blipFill>
        <a:blip xmlns:r="http://schemas.openxmlformats.org/officeDocument/2006/relationships" r:embed="rId2"/>
        <a:stretch>
          <a:fillRect/>
        </a:stretch>
      </xdr:blipFill>
      <xdr:spPr>
        <a:xfrm>
          <a:off x="14026591" y="6461499"/>
          <a:ext cx="2987663" cy="1639534"/>
        </a:xfrm>
        <a:prstGeom prst="rect">
          <a:avLst/>
        </a:prstGeom>
        <a:ln>
          <a:solidFill>
            <a:schemeClr val="bg1">
              <a:lumMod val="65000"/>
            </a:schemeClr>
          </a:solidFill>
        </a:ln>
      </xdr:spPr>
    </xdr:pic>
    <xdr:clientData/>
  </xdr:oneCellAnchor>
  <xdr:oneCellAnchor>
    <xdr:from>
      <xdr:col>26</xdr:col>
      <xdr:colOff>177120</xdr:colOff>
      <xdr:row>79</xdr:row>
      <xdr:rowOff>717176</xdr:rowOff>
    </xdr:from>
    <xdr:ext cx="2052478" cy="1123765"/>
    <xdr:pic>
      <xdr:nvPicPr>
        <xdr:cNvPr id="21" name="Picture 3">
          <a:extLst>
            <a:ext uri="{FF2B5EF4-FFF2-40B4-BE49-F238E27FC236}">
              <a16:creationId xmlns:a16="http://schemas.microsoft.com/office/drawing/2014/main" id="{5E7197B7-A1EC-AFDA-F15B-26B6543B15DF}"/>
            </a:ext>
          </a:extLst>
        </xdr:cNvPr>
        <xdr:cNvPicPr>
          <a:picLocks noChangeAspect="1"/>
        </xdr:cNvPicPr>
      </xdr:nvPicPr>
      <xdr:blipFill>
        <a:blip xmlns:r="http://schemas.openxmlformats.org/officeDocument/2006/relationships" r:embed="rId3"/>
        <a:stretch>
          <a:fillRect/>
        </a:stretch>
      </xdr:blipFill>
      <xdr:spPr>
        <a:xfrm>
          <a:off x="13669002" y="1624852"/>
          <a:ext cx="2052478" cy="1123765"/>
        </a:xfrm>
        <a:prstGeom prst="rect">
          <a:avLst/>
        </a:prstGeom>
        <a:ln>
          <a:solidFill>
            <a:schemeClr val="bg1">
              <a:lumMod val="65000"/>
            </a:schemeClr>
          </a:solidFill>
        </a:ln>
      </xdr:spPr>
    </xdr:pic>
    <xdr:clientData/>
  </xdr:oneCellAnchor>
  <xdr:oneCellAnchor>
    <xdr:from>
      <xdr:col>26</xdr:col>
      <xdr:colOff>377825</xdr:colOff>
      <xdr:row>101</xdr:row>
      <xdr:rowOff>305735</xdr:rowOff>
    </xdr:from>
    <xdr:ext cx="2631701" cy="1457027"/>
    <xdr:pic>
      <xdr:nvPicPr>
        <xdr:cNvPr id="24" name="Picture 4">
          <a:extLst>
            <a:ext uri="{FF2B5EF4-FFF2-40B4-BE49-F238E27FC236}">
              <a16:creationId xmlns:a16="http://schemas.microsoft.com/office/drawing/2014/main" id="{478A0B2D-BE57-442A-B593-42FE8DCAA35D}"/>
            </a:ext>
          </a:extLst>
        </xdr:cNvPr>
        <xdr:cNvPicPr>
          <a:picLocks noChangeAspect="1"/>
        </xdr:cNvPicPr>
      </xdr:nvPicPr>
      <xdr:blipFill>
        <a:blip xmlns:r="http://schemas.openxmlformats.org/officeDocument/2006/relationships" r:embed="rId3"/>
        <a:stretch>
          <a:fillRect/>
        </a:stretch>
      </xdr:blipFill>
      <xdr:spPr>
        <a:xfrm>
          <a:off x="14172266" y="9505764"/>
          <a:ext cx="2631701" cy="1457027"/>
        </a:xfrm>
        <a:prstGeom prst="rect">
          <a:avLst/>
        </a:prstGeom>
        <a:ln>
          <a:solidFill>
            <a:schemeClr val="bg1">
              <a:lumMod val="65000"/>
            </a:schemeClr>
          </a:solidFill>
        </a:ln>
      </xdr:spPr>
    </xdr:pic>
    <xdr:clientData/>
  </xdr:oneCellAnchor>
  <xdr:oneCellAnchor>
    <xdr:from>
      <xdr:col>26</xdr:col>
      <xdr:colOff>389031</xdr:colOff>
      <xdr:row>102</xdr:row>
      <xdr:rowOff>265766</xdr:rowOff>
    </xdr:from>
    <xdr:ext cx="2628526" cy="1466552"/>
    <xdr:pic>
      <xdr:nvPicPr>
        <xdr:cNvPr id="20" name="Picture 5">
          <a:extLst>
            <a:ext uri="{FF2B5EF4-FFF2-40B4-BE49-F238E27FC236}">
              <a16:creationId xmlns:a16="http://schemas.microsoft.com/office/drawing/2014/main" id="{5C0E5F03-3891-4EB7-97EE-DE1C68105C79}"/>
            </a:ext>
          </a:extLst>
        </xdr:cNvPr>
        <xdr:cNvPicPr>
          <a:picLocks noChangeAspect="1"/>
        </xdr:cNvPicPr>
      </xdr:nvPicPr>
      <xdr:blipFill>
        <a:blip xmlns:r="http://schemas.openxmlformats.org/officeDocument/2006/relationships" r:embed="rId3"/>
        <a:stretch>
          <a:fillRect/>
        </a:stretch>
      </xdr:blipFill>
      <xdr:spPr>
        <a:xfrm>
          <a:off x="14183472" y="11359590"/>
          <a:ext cx="2631701" cy="1466552"/>
        </a:xfrm>
        <a:prstGeom prst="rect">
          <a:avLst/>
        </a:prstGeom>
        <a:ln>
          <a:solidFill>
            <a:schemeClr val="bg1">
              <a:lumMod val="65000"/>
            </a:schemeClr>
          </a:solidFill>
        </a:ln>
      </xdr:spPr>
    </xdr:pic>
    <xdr:clientData/>
  </xdr:oneCellAnchor>
  <xdr:oneCellAnchor>
    <xdr:from>
      <xdr:col>26</xdr:col>
      <xdr:colOff>2673352</xdr:colOff>
      <xdr:row>79</xdr:row>
      <xdr:rowOff>701989</xdr:rowOff>
    </xdr:from>
    <xdr:ext cx="2058707" cy="1162857"/>
    <xdr:pic>
      <xdr:nvPicPr>
        <xdr:cNvPr id="26" name="Picture 6">
          <a:extLst>
            <a:ext uri="{FF2B5EF4-FFF2-40B4-BE49-F238E27FC236}">
              <a16:creationId xmlns:a16="http://schemas.microsoft.com/office/drawing/2014/main" id="{3BF3FCB0-0D92-9BB7-514E-FA2EA1B7F6E3}"/>
            </a:ext>
          </a:extLst>
        </xdr:cNvPr>
        <xdr:cNvPicPr>
          <a:picLocks noChangeAspect="1"/>
        </xdr:cNvPicPr>
      </xdr:nvPicPr>
      <xdr:blipFill>
        <a:blip xmlns:r="http://schemas.openxmlformats.org/officeDocument/2006/relationships" r:embed="rId4"/>
        <a:stretch>
          <a:fillRect/>
        </a:stretch>
      </xdr:blipFill>
      <xdr:spPr>
        <a:xfrm>
          <a:off x="16165234" y="1609665"/>
          <a:ext cx="2058707" cy="1162857"/>
        </a:xfrm>
        <a:prstGeom prst="rect">
          <a:avLst/>
        </a:prstGeom>
        <a:ln>
          <a:solidFill>
            <a:schemeClr val="bg1">
              <a:lumMod val="65000"/>
            </a:schemeClr>
          </a:solidFill>
        </a:ln>
      </xdr:spPr>
    </xdr:pic>
    <xdr:clientData/>
  </xdr:oneCellAnchor>
  <xdr:oneCellAnchor>
    <xdr:from>
      <xdr:col>26</xdr:col>
      <xdr:colOff>249704</xdr:colOff>
      <xdr:row>87</xdr:row>
      <xdr:rowOff>516425</xdr:rowOff>
    </xdr:from>
    <xdr:ext cx="2652619" cy="1486869"/>
    <xdr:pic>
      <xdr:nvPicPr>
        <xdr:cNvPr id="25" name="Picture 7">
          <a:extLst>
            <a:ext uri="{FF2B5EF4-FFF2-40B4-BE49-F238E27FC236}">
              <a16:creationId xmlns:a16="http://schemas.microsoft.com/office/drawing/2014/main" id="{E0AAE28E-FF92-1781-AB1D-7A1277384A83}"/>
            </a:ext>
          </a:extLst>
        </xdr:cNvPr>
        <xdr:cNvPicPr>
          <a:picLocks noChangeAspect="1"/>
        </xdr:cNvPicPr>
      </xdr:nvPicPr>
      <xdr:blipFill>
        <a:blip xmlns:r="http://schemas.openxmlformats.org/officeDocument/2006/relationships" r:embed="rId5"/>
        <a:stretch>
          <a:fillRect/>
        </a:stretch>
      </xdr:blipFill>
      <xdr:spPr>
        <a:xfrm>
          <a:off x="13741586" y="5671131"/>
          <a:ext cx="2649444" cy="1486869"/>
        </a:xfrm>
        <a:prstGeom prst="rect">
          <a:avLst/>
        </a:prstGeom>
        <a:ln>
          <a:solidFill>
            <a:schemeClr val="bg1">
              <a:lumMod val="65000"/>
            </a:schemeClr>
          </a:solidFill>
        </a:ln>
      </xdr:spPr>
    </xdr:pic>
    <xdr:clientData/>
  </xdr:oneCellAnchor>
  <xdr:oneCellAnchor>
    <xdr:from>
      <xdr:col>26</xdr:col>
      <xdr:colOff>203019</xdr:colOff>
      <xdr:row>88</xdr:row>
      <xdr:rowOff>276972</xdr:rowOff>
    </xdr:from>
    <xdr:ext cx="2576040" cy="1449546"/>
    <xdr:pic>
      <xdr:nvPicPr>
        <xdr:cNvPr id="22" name="Picture 8">
          <a:extLst>
            <a:ext uri="{FF2B5EF4-FFF2-40B4-BE49-F238E27FC236}">
              <a16:creationId xmlns:a16="http://schemas.microsoft.com/office/drawing/2014/main" id="{9AC9CAB2-E0F8-576D-D747-D2D319D10BB9}"/>
            </a:ext>
          </a:extLst>
        </xdr:cNvPr>
        <xdr:cNvPicPr>
          <a:picLocks noChangeAspect="1"/>
        </xdr:cNvPicPr>
      </xdr:nvPicPr>
      <xdr:blipFill>
        <a:blip xmlns:r="http://schemas.openxmlformats.org/officeDocument/2006/relationships" r:embed="rId6"/>
        <a:stretch>
          <a:fillRect/>
        </a:stretch>
      </xdr:blipFill>
      <xdr:spPr>
        <a:xfrm>
          <a:off x="13694901" y="7751296"/>
          <a:ext cx="2576040" cy="1452721"/>
        </a:xfrm>
        <a:prstGeom prst="rect">
          <a:avLst/>
        </a:prstGeom>
        <a:ln>
          <a:solidFill>
            <a:schemeClr val="bg1">
              <a:lumMod val="65000"/>
            </a:schemeClr>
          </a:solidFill>
        </a:ln>
      </xdr:spPr>
    </xdr:pic>
    <xdr:clientData/>
  </xdr:oneCellAnchor>
  <xdr:twoCellAnchor editAs="oneCell">
    <xdr:from>
      <xdr:col>26</xdr:col>
      <xdr:colOff>1516902</xdr:colOff>
      <xdr:row>130</xdr:row>
      <xdr:rowOff>523549</xdr:rowOff>
    </xdr:from>
    <xdr:to>
      <xdr:col>26</xdr:col>
      <xdr:colOff>4140761</xdr:colOff>
      <xdr:row>130</xdr:row>
      <xdr:rowOff>1866305</xdr:rowOff>
    </xdr:to>
    <xdr:pic>
      <xdr:nvPicPr>
        <xdr:cNvPr id="10" name="Picture 9">
          <a:extLst>
            <a:ext uri="{FF2B5EF4-FFF2-40B4-BE49-F238E27FC236}">
              <a16:creationId xmlns:a16="http://schemas.microsoft.com/office/drawing/2014/main" id="{8FB8990E-10BD-245B-A3EE-318EAD75ABE9}"/>
            </a:ext>
            <a:ext uri="{147F2762-F138-4A5C-976F-8EAC2B608ADB}">
              <a16:predDERef xmlns:a16="http://schemas.microsoft.com/office/drawing/2014/main" pred="{9AC9CAB2-E0F8-576D-D747-D2D319D10BB9}"/>
            </a:ext>
          </a:extLst>
        </xdr:cNvPr>
        <xdr:cNvPicPr>
          <a:picLocks noChangeAspect="1"/>
        </xdr:cNvPicPr>
      </xdr:nvPicPr>
      <xdr:blipFill>
        <a:blip xmlns:r="http://schemas.openxmlformats.org/officeDocument/2006/relationships" r:embed="rId7"/>
        <a:stretch>
          <a:fillRect/>
        </a:stretch>
      </xdr:blipFill>
      <xdr:spPr>
        <a:xfrm>
          <a:off x="14394702" y="24983749"/>
          <a:ext cx="2623859" cy="1342756"/>
        </a:xfrm>
        <a:prstGeom prst="rect">
          <a:avLst/>
        </a:prstGeom>
        <a:ln>
          <a:solidFill>
            <a:schemeClr val="bg1">
              <a:lumMod val="65000"/>
            </a:schemeClr>
          </a:solidFill>
        </a:ln>
      </xdr:spPr>
    </xdr:pic>
    <xdr:clientData/>
  </xdr:twoCellAnchor>
  <xdr:twoCellAnchor editAs="oneCell">
    <xdr:from>
      <xdr:col>26</xdr:col>
      <xdr:colOff>616712</xdr:colOff>
      <xdr:row>124</xdr:row>
      <xdr:rowOff>471022</xdr:rowOff>
    </xdr:from>
    <xdr:to>
      <xdr:col>26</xdr:col>
      <xdr:colOff>3111500</xdr:colOff>
      <xdr:row>124</xdr:row>
      <xdr:rowOff>1739826</xdr:rowOff>
    </xdr:to>
    <xdr:pic>
      <xdr:nvPicPr>
        <xdr:cNvPr id="11" name="Picture 10">
          <a:extLst>
            <a:ext uri="{FF2B5EF4-FFF2-40B4-BE49-F238E27FC236}">
              <a16:creationId xmlns:a16="http://schemas.microsoft.com/office/drawing/2014/main" id="{4B461C7B-FF32-065D-5CC0-4B65DDD9BDD9}"/>
            </a:ext>
            <a:ext uri="{147F2762-F138-4A5C-976F-8EAC2B608ADB}">
              <a16:predDERef xmlns:a16="http://schemas.microsoft.com/office/drawing/2014/main" pred="{8FB8990E-10BD-245B-A3EE-318EAD75ABE9}"/>
            </a:ext>
          </a:extLst>
        </xdr:cNvPr>
        <xdr:cNvPicPr>
          <a:picLocks noChangeAspect="1"/>
        </xdr:cNvPicPr>
      </xdr:nvPicPr>
      <xdr:blipFill>
        <a:blip xmlns:r="http://schemas.openxmlformats.org/officeDocument/2006/relationships" r:embed="rId8"/>
        <a:stretch>
          <a:fillRect/>
        </a:stretch>
      </xdr:blipFill>
      <xdr:spPr>
        <a:xfrm>
          <a:off x="13494512" y="21845122"/>
          <a:ext cx="2494788" cy="1268804"/>
        </a:xfrm>
        <a:prstGeom prst="rect">
          <a:avLst/>
        </a:prstGeom>
        <a:ln>
          <a:solidFill>
            <a:schemeClr val="bg1">
              <a:lumMod val="65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66066</xdr:colOff>
      <xdr:row>31</xdr:row>
      <xdr:rowOff>144885</xdr:rowOff>
    </xdr:from>
    <xdr:to>
      <xdr:col>9</xdr:col>
      <xdr:colOff>1697460</xdr:colOff>
      <xdr:row>43</xdr:row>
      <xdr:rowOff>101924</xdr:rowOff>
    </xdr:to>
    <xdr:graphicFrame macro="">
      <xdr:nvGraphicFramePr>
        <xdr:cNvPr id="14" name="Chart 1">
          <a:extLst>
            <a:ext uri="{FF2B5EF4-FFF2-40B4-BE49-F238E27FC236}">
              <a16:creationId xmlns:a16="http://schemas.microsoft.com/office/drawing/2014/main" id="{02C2E45E-3B9F-4B82-A7D4-CA9BE404D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xdr:from>
      <xdr:col>6</xdr:col>
      <xdr:colOff>983922</xdr:colOff>
      <xdr:row>30</xdr:row>
      <xdr:rowOff>252656</xdr:rowOff>
    </xdr:from>
    <xdr:to>
      <xdr:col>6</xdr:col>
      <xdr:colOff>1013911</xdr:colOff>
      <xdr:row>43</xdr:row>
      <xdr:rowOff>225592</xdr:rowOff>
    </xdr:to>
    <xdr:cxnSp macro="">
      <xdr:nvCxnSpPr>
        <xdr:cNvPr id="4" name="Straight Connector 6">
          <a:extLst>
            <a:ext uri="{FF2B5EF4-FFF2-40B4-BE49-F238E27FC236}">
              <a16:creationId xmlns:a16="http://schemas.microsoft.com/office/drawing/2014/main" id="{606D602B-A43D-441D-8D39-C339A3466DC2}"/>
            </a:ext>
          </a:extLst>
        </xdr:cNvPr>
        <xdr:cNvCxnSpPr/>
      </xdr:nvCxnSpPr>
      <xdr:spPr>
        <a:xfrm>
          <a:off x="4158922" y="7745656"/>
          <a:ext cx="29989" cy="4265536"/>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372257</xdr:colOff>
      <xdr:row>37</xdr:row>
      <xdr:rowOff>112022</xdr:rowOff>
    </xdr:from>
    <xdr:to>
      <xdr:col>9</xdr:col>
      <xdr:colOff>1231164</xdr:colOff>
      <xdr:row>37</xdr:row>
      <xdr:rowOff>154672</xdr:rowOff>
    </xdr:to>
    <xdr:cxnSp macro="">
      <xdr:nvCxnSpPr>
        <xdr:cNvPr id="5" name="Straight Connector 7">
          <a:extLst>
            <a:ext uri="{FF2B5EF4-FFF2-40B4-BE49-F238E27FC236}">
              <a16:creationId xmlns:a16="http://schemas.microsoft.com/office/drawing/2014/main" id="{1F8948F1-D5B2-47A0-B7AF-2282988F9F62}"/>
            </a:ext>
          </a:extLst>
        </xdr:cNvPr>
        <xdr:cNvCxnSpPr/>
      </xdr:nvCxnSpPr>
      <xdr:spPr>
        <a:xfrm flipV="1">
          <a:off x="873907" y="9916422"/>
          <a:ext cx="6618357" cy="42650"/>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401501</xdr:colOff>
      <xdr:row>2</xdr:row>
      <xdr:rowOff>188260</xdr:rowOff>
    </xdr:from>
    <xdr:to>
      <xdr:col>17</xdr:col>
      <xdr:colOff>1821</xdr:colOff>
      <xdr:row>6</xdr:row>
      <xdr:rowOff>20154</xdr:rowOff>
    </xdr:to>
    <xdr:pic>
      <xdr:nvPicPr>
        <xdr:cNvPr id="6" name="Picture 9" descr="Afbeeldingsresultaat voor Bridgestone logo">
          <a:extLst>
            <a:ext uri="{FF2B5EF4-FFF2-40B4-BE49-F238E27FC236}">
              <a16:creationId xmlns:a16="http://schemas.microsoft.com/office/drawing/2014/main" id="{22596457-5831-4F03-8231-9AC1E85183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34801" y="658160"/>
          <a:ext cx="1822820" cy="935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15540</xdr:colOff>
      <xdr:row>30</xdr:row>
      <xdr:rowOff>304799</xdr:rowOff>
    </xdr:from>
    <xdr:to>
      <xdr:col>4</xdr:col>
      <xdr:colOff>115803</xdr:colOff>
      <xdr:row>32</xdr:row>
      <xdr:rowOff>180974</xdr:rowOff>
    </xdr:to>
    <xdr:sp macro="" textlink="">
      <xdr:nvSpPr>
        <xdr:cNvPr id="7" name="Rectangle 12">
          <a:extLst>
            <a:ext uri="{FF2B5EF4-FFF2-40B4-BE49-F238E27FC236}">
              <a16:creationId xmlns:a16="http://schemas.microsoft.com/office/drawing/2014/main" id="{531BE121-7480-4D36-91D7-4346F4394DA3}"/>
            </a:ext>
          </a:extLst>
        </xdr:cNvPr>
        <xdr:cNvSpPr/>
      </xdr:nvSpPr>
      <xdr:spPr>
        <a:xfrm>
          <a:off x="517190" y="7797799"/>
          <a:ext cx="1757613" cy="536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Leadership</a:t>
          </a:r>
        </a:p>
        <a:p>
          <a:pPr algn="r"/>
          <a:r>
            <a:rPr lang="ja-JP" altLang="en-US" sz="1200" b="1">
              <a:solidFill>
                <a:sysClr val="windowText" lastClr="000000"/>
              </a:solidFill>
            </a:rPr>
            <a:t>リーダーシップ</a:t>
          </a:r>
          <a:endParaRPr lang="en-US" sz="1200" b="1">
            <a:solidFill>
              <a:sysClr val="windowText" lastClr="000000"/>
            </a:solidFill>
          </a:endParaRPr>
        </a:p>
      </xdr:txBody>
    </xdr:sp>
    <xdr:clientData/>
  </xdr:twoCellAnchor>
  <xdr:twoCellAnchor>
    <xdr:from>
      <xdr:col>3</xdr:col>
      <xdr:colOff>2006</xdr:colOff>
      <xdr:row>41</xdr:row>
      <xdr:rowOff>171450</xdr:rowOff>
    </xdr:from>
    <xdr:to>
      <xdr:col>4</xdr:col>
      <xdr:colOff>102269</xdr:colOff>
      <xdr:row>43</xdr:row>
      <xdr:rowOff>225592</xdr:rowOff>
    </xdr:to>
    <xdr:sp macro="" textlink="">
      <xdr:nvSpPr>
        <xdr:cNvPr id="8" name="Rectangle 13">
          <a:extLst>
            <a:ext uri="{FF2B5EF4-FFF2-40B4-BE49-F238E27FC236}">
              <a16:creationId xmlns:a16="http://schemas.microsoft.com/office/drawing/2014/main" id="{416415C4-69AC-46F7-A4B4-8DEA2C595277}"/>
            </a:ext>
          </a:extLst>
        </xdr:cNvPr>
        <xdr:cNvSpPr/>
      </xdr:nvSpPr>
      <xdr:spPr>
        <a:xfrm>
          <a:off x="503656" y="11296650"/>
          <a:ext cx="1757613" cy="7145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Teammate</a:t>
          </a:r>
          <a:r>
            <a:rPr lang="en-US" sz="1200" b="1" baseline="0">
              <a:solidFill>
                <a:sysClr val="windowText" lastClr="000000"/>
              </a:solidFill>
            </a:rPr>
            <a:t> Engagement</a:t>
          </a:r>
        </a:p>
        <a:p>
          <a:pPr algn="r"/>
          <a:r>
            <a:rPr lang="ja-JP" altLang="en-US" sz="1200" b="1" baseline="0">
              <a:solidFill>
                <a:sysClr val="windowText" lastClr="000000"/>
              </a:solidFill>
            </a:rPr>
            <a:t>一人ひとり</a:t>
          </a:r>
          <a:endParaRPr lang="en-US" sz="1200" b="1">
            <a:solidFill>
              <a:sysClr val="windowText" lastClr="000000"/>
            </a:solidFill>
          </a:endParaRPr>
        </a:p>
      </xdr:txBody>
    </xdr:sp>
    <xdr:clientData/>
  </xdr:twoCellAnchor>
  <xdr:twoCellAnchor>
    <xdr:from>
      <xdr:col>9</xdr:col>
      <xdr:colOff>67844</xdr:colOff>
      <xdr:row>30</xdr:row>
      <xdr:rowOff>285750</xdr:rowOff>
    </xdr:from>
    <xdr:to>
      <xdr:col>9</xdr:col>
      <xdr:colOff>1618748</xdr:colOff>
      <xdr:row>32</xdr:row>
      <xdr:rowOff>190500</xdr:rowOff>
    </xdr:to>
    <xdr:sp macro="" textlink="">
      <xdr:nvSpPr>
        <xdr:cNvPr id="9" name="Rectangle 14">
          <a:extLst>
            <a:ext uri="{FF2B5EF4-FFF2-40B4-BE49-F238E27FC236}">
              <a16:creationId xmlns:a16="http://schemas.microsoft.com/office/drawing/2014/main" id="{532029FE-748D-4582-83CC-40E0B21E7DF4}"/>
            </a:ext>
          </a:extLst>
        </xdr:cNvPr>
        <xdr:cNvSpPr/>
      </xdr:nvSpPr>
      <xdr:spPr>
        <a:xfrm>
          <a:off x="6340737" y="7960179"/>
          <a:ext cx="1550904" cy="5851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System</a:t>
          </a:r>
        </a:p>
        <a:p>
          <a:pPr algn="l"/>
          <a:r>
            <a:rPr lang="ja-JP" altLang="en-US" sz="1200" b="1">
              <a:solidFill>
                <a:sysClr val="windowText" lastClr="000000"/>
              </a:solidFill>
            </a:rPr>
            <a:t>システム</a:t>
          </a:r>
          <a:endParaRPr lang="en-US" sz="1200" b="1">
            <a:solidFill>
              <a:sysClr val="windowText" lastClr="000000"/>
            </a:solidFill>
          </a:endParaRPr>
        </a:p>
      </xdr:txBody>
    </xdr:sp>
    <xdr:clientData/>
  </xdr:twoCellAnchor>
  <xdr:twoCellAnchor>
    <xdr:from>
      <xdr:col>9</xdr:col>
      <xdr:colOff>79207</xdr:colOff>
      <xdr:row>41</xdr:row>
      <xdr:rowOff>285750</xdr:rowOff>
    </xdr:from>
    <xdr:to>
      <xdr:col>9</xdr:col>
      <xdr:colOff>1633286</xdr:colOff>
      <xdr:row>43</xdr:row>
      <xdr:rowOff>161925</xdr:rowOff>
    </xdr:to>
    <xdr:sp macro="" textlink="">
      <xdr:nvSpPr>
        <xdr:cNvPr id="10" name="Rectangle 15">
          <a:extLst>
            <a:ext uri="{FF2B5EF4-FFF2-40B4-BE49-F238E27FC236}">
              <a16:creationId xmlns:a16="http://schemas.microsoft.com/office/drawing/2014/main" id="{65F30EA0-F91B-42E9-B68C-28AA34671AE5}"/>
            </a:ext>
          </a:extLst>
        </xdr:cNvPr>
        <xdr:cNvSpPr/>
      </xdr:nvSpPr>
      <xdr:spPr>
        <a:xfrm>
          <a:off x="6340307" y="11410950"/>
          <a:ext cx="1554079" cy="536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Organization</a:t>
          </a:r>
        </a:p>
        <a:p>
          <a:pPr algn="l"/>
          <a:r>
            <a:rPr lang="ja-JP" altLang="en-US" sz="1200" b="1">
              <a:solidFill>
                <a:sysClr val="windowText" lastClr="000000"/>
              </a:solidFill>
            </a:rPr>
            <a:t>組織</a:t>
          </a:r>
          <a:endParaRPr lang="en-US" sz="1200" b="1">
            <a:solidFill>
              <a:sysClr val="windowText" lastClr="000000"/>
            </a:solidFill>
          </a:endParaRPr>
        </a:p>
      </xdr:txBody>
    </xdr:sp>
    <xdr:clientData/>
  </xdr:twoCellAnchor>
  <xdr:twoCellAnchor>
    <xdr:from>
      <xdr:col>2</xdr:col>
      <xdr:colOff>111604</xdr:colOff>
      <xdr:row>33</xdr:row>
      <xdr:rowOff>123826</xdr:rowOff>
    </xdr:from>
    <xdr:to>
      <xdr:col>3</xdr:col>
      <xdr:colOff>695326</xdr:colOff>
      <xdr:row>41</xdr:row>
      <xdr:rowOff>171453</xdr:rowOff>
    </xdr:to>
    <xdr:sp macro="" textlink="">
      <xdr:nvSpPr>
        <xdr:cNvPr id="11" name="Rectangle 16">
          <a:extLst>
            <a:ext uri="{FF2B5EF4-FFF2-40B4-BE49-F238E27FC236}">
              <a16:creationId xmlns:a16="http://schemas.microsoft.com/office/drawing/2014/main" id="{EEAA3A51-CF46-4DC0-90FA-7221A3DA58F5}"/>
            </a:ext>
          </a:extLst>
        </xdr:cNvPr>
        <xdr:cNvSpPr/>
      </xdr:nvSpPr>
      <xdr:spPr>
        <a:xfrm rot="16200000">
          <a:off x="-537924" y="9561754"/>
          <a:ext cx="2689227" cy="7805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Safety Awareness</a:t>
          </a:r>
        </a:p>
        <a:p>
          <a:pPr algn="ctr"/>
          <a:r>
            <a:rPr lang="ja-JP" altLang="en-US" sz="1400" b="1">
              <a:solidFill>
                <a:schemeClr val="bg1">
                  <a:lumMod val="65000"/>
                </a:schemeClr>
              </a:solidFill>
            </a:rPr>
            <a:t>ﾘｰﾀﾞｰ</a:t>
          </a:r>
          <a:r>
            <a:rPr lang="en-US" altLang="ja-JP" sz="1400" b="1">
              <a:solidFill>
                <a:schemeClr val="bg1">
                  <a:lumMod val="65000"/>
                </a:schemeClr>
              </a:solidFill>
            </a:rPr>
            <a:t>/</a:t>
          </a:r>
          <a:r>
            <a:rPr lang="ja-JP" altLang="en-US" sz="1400" b="1">
              <a:solidFill>
                <a:schemeClr val="bg1">
                  <a:lumMod val="65000"/>
                </a:schemeClr>
              </a:solidFill>
            </a:rPr>
            <a:t>一人ひとりの安全意識</a:t>
          </a:r>
          <a:endParaRPr lang="en-US" sz="1400" b="1">
            <a:solidFill>
              <a:schemeClr val="bg1">
                <a:lumMod val="65000"/>
              </a:schemeClr>
            </a:solidFill>
          </a:endParaRPr>
        </a:p>
      </xdr:txBody>
    </xdr:sp>
    <xdr:clientData/>
  </xdr:twoCellAnchor>
  <xdr:twoCellAnchor>
    <xdr:from>
      <xdr:col>9</xdr:col>
      <xdr:colOff>1000124</xdr:colOff>
      <xdr:row>33</xdr:row>
      <xdr:rowOff>66675</xdr:rowOff>
    </xdr:from>
    <xdr:to>
      <xdr:col>9</xdr:col>
      <xdr:colOff>1657349</xdr:colOff>
      <xdr:row>41</xdr:row>
      <xdr:rowOff>38100</xdr:rowOff>
    </xdr:to>
    <xdr:sp macro="" textlink="">
      <xdr:nvSpPr>
        <xdr:cNvPr id="12" name="Rectangle 17">
          <a:extLst>
            <a:ext uri="{FF2B5EF4-FFF2-40B4-BE49-F238E27FC236}">
              <a16:creationId xmlns:a16="http://schemas.microsoft.com/office/drawing/2014/main" id="{5275AA10-120E-41DE-BD92-38CC47C65D45}"/>
            </a:ext>
          </a:extLst>
        </xdr:cNvPr>
        <xdr:cNvSpPr/>
      </xdr:nvSpPr>
      <xdr:spPr>
        <a:xfrm rot="5400000">
          <a:off x="6283324" y="9528175"/>
          <a:ext cx="2613025" cy="657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System</a:t>
          </a:r>
          <a:r>
            <a:rPr lang="en-US" sz="1400" b="1" baseline="0">
              <a:solidFill>
                <a:schemeClr val="bg1">
                  <a:lumMod val="65000"/>
                </a:schemeClr>
              </a:solidFill>
            </a:rPr>
            <a:t> Implementation</a:t>
          </a:r>
        </a:p>
        <a:p>
          <a:pPr algn="ctr"/>
          <a:r>
            <a:rPr lang="ja-JP" altLang="en-US" sz="1400" b="1" baseline="0">
              <a:solidFill>
                <a:schemeClr val="bg1">
                  <a:lumMod val="65000"/>
                </a:schemeClr>
              </a:solidFill>
            </a:rPr>
            <a:t>安全ﾏﾈｼﾞﾒﾝﾄｼｽﾃﾑ運用ﾚﾍﾞﾙ</a:t>
          </a:r>
          <a:endParaRPr lang="en-US" sz="1400" b="1">
            <a:solidFill>
              <a:schemeClr val="bg1">
                <a:lumMod val="65000"/>
              </a:schemeClr>
            </a:solidFill>
          </a:endParaRPr>
        </a:p>
      </xdr:txBody>
    </xdr:sp>
    <xdr:clientData/>
  </xdr:twoCellAnchor>
  <xdr:twoCellAnchor>
    <xdr:from>
      <xdr:col>11</xdr:col>
      <xdr:colOff>240178</xdr:colOff>
      <xdr:row>31</xdr:row>
      <xdr:rowOff>67234</xdr:rowOff>
    </xdr:from>
    <xdr:to>
      <xdr:col>15</xdr:col>
      <xdr:colOff>1978556</xdr:colOff>
      <xdr:row>43</xdr:row>
      <xdr:rowOff>29117</xdr:rowOff>
    </xdr:to>
    <xdr:graphicFrame macro="">
      <xdr:nvGraphicFramePr>
        <xdr:cNvPr id="15" name="グラフ 14">
          <a:extLst>
            <a:ext uri="{FF2B5EF4-FFF2-40B4-BE49-F238E27FC236}">
              <a16:creationId xmlns:a16="http://schemas.microsoft.com/office/drawing/2014/main" id="{66F23B3F-877C-475C-ABD1-00BD17A9B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452582</xdr:colOff>
      <xdr:row>30</xdr:row>
      <xdr:rowOff>158689</xdr:rowOff>
    </xdr:from>
    <xdr:to>
      <xdr:col>14</xdr:col>
      <xdr:colOff>1801595</xdr:colOff>
      <xdr:row>43</xdr:row>
      <xdr:rowOff>171731</xdr:rowOff>
    </xdr:to>
    <xdr:graphicFrame macro="">
      <xdr:nvGraphicFramePr>
        <xdr:cNvPr id="2" name="Chart 1">
          <a:extLst>
            <a:ext uri="{FF2B5EF4-FFF2-40B4-BE49-F238E27FC236}">
              <a16:creationId xmlns:a16="http://schemas.microsoft.com/office/drawing/2014/main" id="{06BAC57C-AA1F-42F5-AA17-AF8C29EB0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xdr:from>
      <xdr:col>11</xdr:col>
      <xdr:colOff>122803</xdr:colOff>
      <xdr:row>30</xdr:row>
      <xdr:rowOff>219802</xdr:rowOff>
    </xdr:from>
    <xdr:to>
      <xdr:col>11</xdr:col>
      <xdr:colOff>127392</xdr:colOff>
      <xdr:row>43</xdr:row>
      <xdr:rowOff>156569</xdr:rowOff>
    </xdr:to>
    <xdr:cxnSp macro="">
      <xdr:nvCxnSpPr>
        <xdr:cNvPr id="3" name="Straight Connector 6">
          <a:extLst>
            <a:ext uri="{FF2B5EF4-FFF2-40B4-BE49-F238E27FC236}">
              <a16:creationId xmlns:a16="http://schemas.microsoft.com/office/drawing/2014/main" id="{66DB3F50-CDB3-4F33-B82F-41FA4AD48DAB}"/>
            </a:ext>
          </a:extLst>
        </xdr:cNvPr>
        <xdr:cNvCxnSpPr/>
      </xdr:nvCxnSpPr>
      <xdr:spPr>
        <a:xfrm>
          <a:off x="7494325" y="6735454"/>
          <a:ext cx="4589" cy="4243724"/>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1097532</xdr:colOff>
      <xdr:row>36</xdr:row>
      <xdr:rowOff>319088</xdr:rowOff>
    </xdr:from>
    <xdr:to>
      <xdr:col>14</xdr:col>
      <xdr:colOff>1548658</xdr:colOff>
      <xdr:row>37</xdr:row>
      <xdr:rowOff>30433</xdr:rowOff>
    </xdr:to>
    <xdr:cxnSp macro="">
      <xdr:nvCxnSpPr>
        <xdr:cNvPr id="4" name="Straight Connector 7">
          <a:extLst>
            <a:ext uri="{FF2B5EF4-FFF2-40B4-BE49-F238E27FC236}">
              <a16:creationId xmlns:a16="http://schemas.microsoft.com/office/drawing/2014/main" id="{28697E17-D55C-4CA3-92E3-300689959D00}"/>
            </a:ext>
          </a:extLst>
        </xdr:cNvPr>
        <xdr:cNvCxnSpPr/>
      </xdr:nvCxnSpPr>
      <xdr:spPr>
        <a:xfrm flipV="1">
          <a:off x="4258728" y="8822566"/>
          <a:ext cx="6607865" cy="42650"/>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530337</xdr:colOff>
      <xdr:row>2</xdr:row>
      <xdr:rowOff>202066</xdr:rowOff>
    </xdr:from>
    <xdr:to>
      <xdr:col>20</xdr:col>
      <xdr:colOff>126918</xdr:colOff>
      <xdr:row>6</xdr:row>
      <xdr:rowOff>56323</xdr:rowOff>
    </xdr:to>
    <xdr:pic>
      <xdr:nvPicPr>
        <xdr:cNvPr id="5" name="Picture 9" descr="Afbeeldingsresultaat voor Bridgestone logo">
          <a:extLst>
            <a:ext uri="{FF2B5EF4-FFF2-40B4-BE49-F238E27FC236}">
              <a16:creationId xmlns:a16="http://schemas.microsoft.com/office/drawing/2014/main" id="{0C6AC144-071E-420C-8318-894743CA3DF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99033" y="570182"/>
          <a:ext cx="1825274" cy="9516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540101</xdr:colOff>
      <xdr:row>30</xdr:row>
      <xdr:rowOff>263387</xdr:rowOff>
    </xdr:from>
    <xdr:to>
      <xdr:col>6</xdr:col>
      <xdr:colOff>1482428</xdr:colOff>
      <xdr:row>32</xdr:row>
      <xdr:rowOff>139562</xdr:rowOff>
    </xdr:to>
    <xdr:sp macro="" textlink="">
      <xdr:nvSpPr>
        <xdr:cNvPr id="6" name="Rectangle 12">
          <a:extLst>
            <a:ext uri="{FF2B5EF4-FFF2-40B4-BE49-F238E27FC236}">
              <a16:creationId xmlns:a16="http://schemas.microsoft.com/office/drawing/2014/main" id="{0C6CAE12-2CBA-4C36-97C1-EC59D2AC718E}"/>
            </a:ext>
          </a:extLst>
        </xdr:cNvPr>
        <xdr:cNvSpPr/>
      </xdr:nvSpPr>
      <xdr:spPr>
        <a:xfrm>
          <a:off x="2886840" y="7717735"/>
          <a:ext cx="1756784" cy="5387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Leadership</a:t>
          </a:r>
        </a:p>
        <a:p>
          <a:pPr algn="r"/>
          <a:r>
            <a:rPr lang="ja-JP" altLang="en-US" sz="1200" b="1">
              <a:solidFill>
                <a:sysClr val="windowText" lastClr="000000"/>
              </a:solidFill>
            </a:rPr>
            <a:t>リーダーシップ</a:t>
          </a:r>
          <a:endParaRPr lang="en-US" sz="1200" b="1">
            <a:solidFill>
              <a:sysClr val="windowText" lastClr="000000"/>
            </a:solidFill>
          </a:endParaRPr>
        </a:p>
      </xdr:txBody>
    </xdr:sp>
    <xdr:clientData/>
  </xdr:twoCellAnchor>
  <xdr:twoCellAnchor>
    <xdr:from>
      <xdr:col>6</xdr:col>
      <xdr:colOff>305698</xdr:colOff>
      <xdr:row>41</xdr:row>
      <xdr:rowOff>185254</xdr:rowOff>
    </xdr:from>
    <xdr:to>
      <xdr:col>6</xdr:col>
      <xdr:colOff>2062482</xdr:colOff>
      <xdr:row>43</xdr:row>
      <xdr:rowOff>239396</xdr:rowOff>
    </xdr:to>
    <xdr:sp macro="" textlink="">
      <xdr:nvSpPr>
        <xdr:cNvPr id="7" name="Rectangle 13">
          <a:extLst>
            <a:ext uri="{FF2B5EF4-FFF2-40B4-BE49-F238E27FC236}">
              <a16:creationId xmlns:a16="http://schemas.microsoft.com/office/drawing/2014/main" id="{3E042EC8-71E9-4439-AB0F-7B35CBC3C8E6}"/>
            </a:ext>
          </a:extLst>
        </xdr:cNvPr>
        <xdr:cNvSpPr/>
      </xdr:nvSpPr>
      <xdr:spPr>
        <a:xfrm>
          <a:off x="3466894" y="11283950"/>
          <a:ext cx="1756784" cy="716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Teammate</a:t>
          </a:r>
          <a:r>
            <a:rPr lang="en-US" sz="1200" b="1" baseline="0">
              <a:solidFill>
                <a:sysClr val="windowText" lastClr="000000"/>
              </a:solidFill>
            </a:rPr>
            <a:t> Engagement</a:t>
          </a:r>
        </a:p>
        <a:p>
          <a:pPr algn="l"/>
          <a:r>
            <a:rPr lang="ja-JP" altLang="en-US" sz="1200" b="1" baseline="0">
              <a:solidFill>
                <a:sysClr val="windowText" lastClr="000000"/>
              </a:solidFill>
            </a:rPr>
            <a:t>一人ひとり</a:t>
          </a:r>
          <a:endParaRPr lang="en-US" sz="1200" b="1">
            <a:solidFill>
              <a:sysClr val="windowText" lastClr="000000"/>
            </a:solidFill>
          </a:endParaRPr>
        </a:p>
      </xdr:txBody>
    </xdr:sp>
    <xdr:clientData/>
  </xdr:twoCellAnchor>
  <xdr:twoCellAnchor>
    <xdr:from>
      <xdr:col>14</xdr:col>
      <xdr:colOff>937513</xdr:colOff>
      <xdr:row>30</xdr:row>
      <xdr:rowOff>271945</xdr:rowOff>
    </xdr:from>
    <xdr:to>
      <xdr:col>16</xdr:col>
      <xdr:colOff>224504</xdr:colOff>
      <xdr:row>32</xdr:row>
      <xdr:rowOff>176695</xdr:rowOff>
    </xdr:to>
    <xdr:sp macro="" textlink="">
      <xdr:nvSpPr>
        <xdr:cNvPr id="8" name="Rectangle 14">
          <a:extLst>
            <a:ext uri="{FF2B5EF4-FFF2-40B4-BE49-F238E27FC236}">
              <a16:creationId xmlns:a16="http://schemas.microsoft.com/office/drawing/2014/main" id="{1AC7D74D-3D5B-4921-8BF6-8F8B12BE8F52}"/>
            </a:ext>
          </a:extLst>
        </xdr:cNvPr>
        <xdr:cNvSpPr/>
      </xdr:nvSpPr>
      <xdr:spPr>
        <a:xfrm>
          <a:off x="10255448" y="7726293"/>
          <a:ext cx="1550904" cy="5673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System</a:t>
          </a:r>
        </a:p>
        <a:p>
          <a:pPr algn="l"/>
          <a:r>
            <a:rPr lang="ja-JP" altLang="en-US" sz="1200" b="1">
              <a:solidFill>
                <a:sysClr val="windowText" lastClr="000000"/>
              </a:solidFill>
            </a:rPr>
            <a:t>システム</a:t>
          </a:r>
          <a:endParaRPr lang="en-US" sz="1200" b="1">
            <a:solidFill>
              <a:sysClr val="windowText" lastClr="000000"/>
            </a:solidFill>
          </a:endParaRPr>
        </a:p>
      </xdr:txBody>
    </xdr:sp>
    <xdr:clientData/>
  </xdr:twoCellAnchor>
  <xdr:twoCellAnchor>
    <xdr:from>
      <xdr:col>14</xdr:col>
      <xdr:colOff>935072</xdr:colOff>
      <xdr:row>41</xdr:row>
      <xdr:rowOff>147707</xdr:rowOff>
    </xdr:from>
    <xdr:to>
      <xdr:col>16</xdr:col>
      <xdr:colOff>225238</xdr:colOff>
      <xdr:row>43</xdr:row>
      <xdr:rowOff>98777</xdr:rowOff>
    </xdr:to>
    <xdr:sp macro="" textlink="">
      <xdr:nvSpPr>
        <xdr:cNvPr id="9" name="Rectangle 15">
          <a:extLst>
            <a:ext uri="{FF2B5EF4-FFF2-40B4-BE49-F238E27FC236}">
              <a16:creationId xmlns:a16="http://schemas.microsoft.com/office/drawing/2014/main" id="{42033957-7DFB-4F6A-8FAA-17A8B8528877}"/>
            </a:ext>
          </a:extLst>
        </xdr:cNvPr>
        <xdr:cNvSpPr/>
      </xdr:nvSpPr>
      <xdr:spPr>
        <a:xfrm>
          <a:off x="10290739" y="10237151"/>
          <a:ext cx="1562055" cy="6001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Organization</a:t>
          </a:r>
        </a:p>
        <a:p>
          <a:pPr algn="l"/>
          <a:r>
            <a:rPr lang="ja-JP" altLang="en-US" sz="1200" b="1">
              <a:solidFill>
                <a:sysClr val="windowText" lastClr="000000"/>
              </a:solidFill>
            </a:rPr>
            <a:t>組織</a:t>
          </a:r>
          <a:endParaRPr lang="en-US" sz="1200" b="1">
            <a:solidFill>
              <a:sysClr val="windowText" lastClr="000000"/>
            </a:solidFill>
          </a:endParaRPr>
        </a:p>
      </xdr:txBody>
    </xdr:sp>
    <xdr:clientData/>
  </xdr:twoCellAnchor>
  <xdr:twoCellAnchor>
    <xdr:from>
      <xdr:col>6</xdr:col>
      <xdr:colOff>622360</xdr:colOff>
      <xdr:row>32</xdr:row>
      <xdr:rowOff>165239</xdr:rowOff>
    </xdr:from>
    <xdr:to>
      <xdr:col>6</xdr:col>
      <xdr:colOff>1399343</xdr:colOff>
      <xdr:row>40</xdr:row>
      <xdr:rowOff>212867</xdr:rowOff>
    </xdr:to>
    <xdr:sp macro="" textlink="">
      <xdr:nvSpPr>
        <xdr:cNvPr id="10" name="Rectangle 16">
          <a:extLst>
            <a:ext uri="{FF2B5EF4-FFF2-40B4-BE49-F238E27FC236}">
              <a16:creationId xmlns:a16="http://schemas.microsoft.com/office/drawing/2014/main" id="{36FC8864-4972-4DC2-8336-C9CC0763EBE9}"/>
            </a:ext>
          </a:extLst>
        </xdr:cNvPr>
        <xdr:cNvSpPr/>
      </xdr:nvSpPr>
      <xdr:spPr>
        <a:xfrm rot="16200000">
          <a:off x="2823017" y="9242735"/>
          <a:ext cx="2698062" cy="776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Safety Awareness</a:t>
          </a:r>
        </a:p>
        <a:p>
          <a:pPr algn="ctr"/>
          <a:r>
            <a:rPr lang="ja-JP" altLang="en-US" sz="1400" b="1">
              <a:solidFill>
                <a:schemeClr val="bg1">
                  <a:lumMod val="65000"/>
                </a:schemeClr>
              </a:solidFill>
            </a:rPr>
            <a:t>ﾘｰﾀﾞｰ</a:t>
          </a:r>
          <a:r>
            <a:rPr lang="en-US" altLang="ja-JP" sz="1400" b="1">
              <a:solidFill>
                <a:schemeClr val="bg1">
                  <a:lumMod val="65000"/>
                </a:schemeClr>
              </a:solidFill>
            </a:rPr>
            <a:t>/</a:t>
          </a:r>
          <a:r>
            <a:rPr lang="ja-JP" altLang="en-US" sz="1400" b="1">
              <a:solidFill>
                <a:schemeClr val="bg1">
                  <a:lumMod val="65000"/>
                </a:schemeClr>
              </a:solidFill>
            </a:rPr>
            <a:t>一人ひとりの安全意識</a:t>
          </a:r>
          <a:endParaRPr lang="en-US" sz="1400" b="1">
            <a:solidFill>
              <a:schemeClr val="bg1">
                <a:lumMod val="65000"/>
              </a:schemeClr>
            </a:solidFill>
          </a:endParaRPr>
        </a:p>
      </xdr:txBody>
    </xdr:sp>
    <xdr:clientData/>
  </xdr:twoCellAnchor>
  <xdr:twoCellAnchor>
    <xdr:from>
      <xdr:col>14</xdr:col>
      <xdr:colOff>1290010</xdr:colOff>
      <xdr:row>32</xdr:row>
      <xdr:rowOff>108088</xdr:rowOff>
    </xdr:from>
    <xdr:to>
      <xdr:col>14</xdr:col>
      <xdr:colOff>1947235</xdr:colOff>
      <xdr:row>40</xdr:row>
      <xdr:rowOff>79514</xdr:rowOff>
    </xdr:to>
    <xdr:sp macro="" textlink="">
      <xdr:nvSpPr>
        <xdr:cNvPr id="11" name="Rectangle 17">
          <a:extLst>
            <a:ext uri="{FF2B5EF4-FFF2-40B4-BE49-F238E27FC236}">
              <a16:creationId xmlns:a16="http://schemas.microsoft.com/office/drawing/2014/main" id="{79D1F45E-FD8E-4FD9-9CF4-7754962CD730}"/>
            </a:ext>
          </a:extLst>
        </xdr:cNvPr>
        <xdr:cNvSpPr/>
      </xdr:nvSpPr>
      <xdr:spPr>
        <a:xfrm rot="5400000">
          <a:off x="9625628" y="9207362"/>
          <a:ext cx="2621860" cy="657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System</a:t>
          </a:r>
          <a:r>
            <a:rPr lang="en-US" sz="1400" b="1" baseline="0">
              <a:solidFill>
                <a:schemeClr val="bg1">
                  <a:lumMod val="65000"/>
                </a:schemeClr>
              </a:solidFill>
            </a:rPr>
            <a:t> Implementation</a:t>
          </a:r>
        </a:p>
        <a:p>
          <a:pPr algn="ctr"/>
          <a:r>
            <a:rPr lang="ja-JP" altLang="en-US" sz="1400" b="1" baseline="0">
              <a:solidFill>
                <a:schemeClr val="bg1">
                  <a:lumMod val="65000"/>
                </a:schemeClr>
              </a:solidFill>
            </a:rPr>
            <a:t>安全ﾏﾈｼﾞﾒﾝﾄｼｽﾃﾑ運用ﾚﾍﾞﾙ</a:t>
          </a:r>
          <a:endParaRPr lang="en-US" sz="1400" b="1">
            <a:solidFill>
              <a:schemeClr val="bg1">
                <a:lumMod val="65000"/>
              </a:schemeClr>
            </a:solidFill>
          </a:endParaRPr>
        </a:p>
      </xdr:txBody>
    </xdr:sp>
    <xdr:clientData/>
  </xdr:twoCellAnchor>
  <xdr:twoCellAnchor>
    <xdr:from>
      <xdr:col>3</xdr:col>
      <xdr:colOff>442051</xdr:colOff>
      <xdr:row>48</xdr:row>
      <xdr:rowOff>118356</xdr:rowOff>
    </xdr:from>
    <xdr:to>
      <xdr:col>10</xdr:col>
      <xdr:colOff>266182</xdr:colOff>
      <xdr:row>65</xdr:row>
      <xdr:rowOff>88900</xdr:rowOff>
    </xdr:to>
    <xdr:graphicFrame macro="">
      <xdr:nvGraphicFramePr>
        <xdr:cNvPr id="12" name="グラフ 11">
          <a:extLst>
            <a:ext uri="{FF2B5EF4-FFF2-40B4-BE49-F238E27FC236}">
              <a16:creationId xmlns:a16="http://schemas.microsoft.com/office/drawing/2014/main" id="{4A581EED-883A-42FC-AC03-225C56583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492714</xdr:colOff>
      <xdr:row>48</xdr:row>
      <xdr:rowOff>133312</xdr:rowOff>
    </xdr:from>
    <xdr:to>
      <xdr:col>18</xdr:col>
      <xdr:colOff>980282</xdr:colOff>
      <xdr:row>65</xdr:row>
      <xdr:rowOff>103856</xdr:rowOff>
    </xdr:to>
    <xdr:graphicFrame macro="">
      <xdr:nvGraphicFramePr>
        <xdr:cNvPr id="13" name="グラフ 12">
          <a:extLst>
            <a:ext uri="{FF2B5EF4-FFF2-40B4-BE49-F238E27FC236}">
              <a16:creationId xmlns:a16="http://schemas.microsoft.com/office/drawing/2014/main" id="{22D501C7-4236-4066-90F4-B90D77442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67226</xdr:colOff>
      <xdr:row>32</xdr:row>
      <xdr:rowOff>247404</xdr:rowOff>
    </xdr:from>
    <xdr:to>
      <xdr:col>16</xdr:col>
      <xdr:colOff>589670</xdr:colOff>
      <xdr:row>34</xdr:row>
      <xdr:rowOff>174292</xdr:rowOff>
    </xdr:to>
    <xdr:sp macro="" textlink="">
      <xdr:nvSpPr>
        <xdr:cNvPr id="14" name="Rectangle 14">
          <a:extLst>
            <a:ext uri="{FF2B5EF4-FFF2-40B4-BE49-F238E27FC236}">
              <a16:creationId xmlns:a16="http://schemas.microsoft.com/office/drawing/2014/main" id="{8875DB1A-ECBD-4A38-BFE5-B437A62ADAF6}"/>
            </a:ext>
          </a:extLst>
        </xdr:cNvPr>
        <xdr:cNvSpPr/>
      </xdr:nvSpPr>
      <xdr:spPr>
        <a:xfrm>
          <a:off x="11497226" y="7415848"/>
          <a:ext cx="720000" cy="576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Safety</a:t>
          </a:r>
        </a:p>
        <a:p>
          <a:pPr algn="l"/>
          <a:r>
            <a:rPr lang="ja-JP" altLang="en-US" sz="1200" b="1">
              <a:solidFill>
                <a:sysClr val="windowText" lastClr="000000"/>
              </a:solidFill>
            </a:rPr>
            <a:t>安全</a:t>
          </a:r>
          <a:endParaRPr lang="en-US" sz="1200" b="1">
            <a:solidFill>
              <a:sysClr val="windowText" lastClr="000000"/>
            </a:solidFill>
          </a:endParaRPr>
        </a:p>
      </xdr:txBody>
    </xdr:sp>
    <xdr:clientData/>
  </xdr:twoCellAnchor>
  <xdr:twoCellAnchor>
    <xdr:from>
      <xdr:col>15</xdr:col>
      <xdr:colOff>36181</xdr:colOff>
      <xdr:row>34</xdr:row>
      <xdr:rowOff>244581</xdr:rowOff>
    </xdr:from>
    <xdr:to>
      <xdr:col>17</xdr:col>
      <xdr:colOff>172181</xdr:colOff>
      <xdr:row>37</xdr:row>
      <xdr:rowOff>134915</xdr:rowOff>
    </xdr:to>
    <xdr:sp macro="" textlink="">
      <xdr:nvSpPr>
        <xdr:cNvPr id="15" name="Rectangle 14">
          <a:extLst>
            <a:ext uri="{FF2B5EF4-FFF2-40B4-BE49-F238E27FC236}">
              <a16:creationId xmlns:a16="http://schemas.microsoft.com/office/drawing/2014/main" id="{BE661279-600A-41F8-B7AB-5B0B1578B72C}"/>
            </a:ext>
          </a:extLst>
        </xdr:cNvPr>
        <xdr:cNvSpPr/>
      </xdr:nvSpPr>
      <xdr:spPr>
        <a:xfrm>
          <a:off x="11466181" y="8062137"/>
          <a:ext cx="1152000" cy="86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200" b="1">
              <a:solidFill>
                <a:sysClr val="windowText" lastClr="000000"/>
              </a:solidFill>
            </a:rPr>
            <a:t>Disaster</a:t>
          </a:r>
        </a:p>
        <a:p>
          <a:pPr algn="l"/>
          <a:r>
            <a:rPr lang="en-US" altLang="ja-JP" sz="1200" b="1">
              <a:solidFill>
                <a:sysClr val="windowText" lastClr="000000"/>
              </a:solidFill>
            </a:rPr>
            <a:t>Prevention</a:t>
          </a:r>
          <a:endParaRPr lang="en-US" sz="1200" b="1">
            <a:solidFill>
              <a:sysClr val="windowText" lastClr="000000"/>
            </a:solidFill>
          </a:endParaRPr>
        </a:p>
        <a:p>
          <a:pPr algn="l"/>
          <a:r>
            <a:rPr lang="ja-JP" altLang="en-US" sz="1200" b="1">
              <a:solidFill>
                <a:sysClr val="windowText" lastClr="000000"/>
              </a:solidFill>
            </a:rPr>
            <a:t>防災</a:t>
          </a:r>
          <a:endParaRPr lang="en-US" sz="1200" b="1">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404092</xdr:colOff>
      <xdr:row>1</xdr:row>
      <xdr:rowOff>57728</xdr:rowOff>
    </xdr:from>
    <xdr:to>
      <xdr:col>12</xdr:col>
      <xdr:colOff>207716</xdr:colOff>
      <xdr:row>10</xdr:row>
      <xdr:rowOff>227427</xdr:rowOff>
    </xdr:to>
    <xdr:graphicFrame macro="">
      <xdr:nvGraphicFramePr>
        <xdr:cNvPr id="3" name="Chart 1">
          <a:extLst>
            <a:ext uri="{FF2B5EF4-FFF2-40B4-BE49-F238E27FC236}">
              <a16:creationId xmlns:a16="http://schemas.microsoft.com/office/drawing/2014/main" id="{7B355A9C-BFCB-4547-B677-E63AE3813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xdr:from>
      <xdr:col>6</xdr:col>
      <xdr:colOff>294409</xdr:colOff>
      <xdr:row>21</xdr:row>
      <xdr:rowOff>71582</xdr:rowOff>
    </xdr:from>
    <xdr:to>
      <xdr:col>13</xdr:col>
      <xdr:colOff>259773</xdr:colOff>
      <xdr:row>30</xdr:row>
      <xdr:rowOff>217055</xdr:rowOff>
    </xdr:to>
    <xdr:graphicFrame macro="">
      <xdr:nvGraphicFramePr>
        <xdr:cNvPr id="4" name="グラフ 3">
          <a:extLst>
            <a:ext uri="{FF2B5EF4-FFF2-40B4-BE49-F238E27FC236}">
              <a16:creationId xmlns:a16="http://schemas.microsoft.com/office/drawing/2014/main" id="{BB2154CB-EE93-EF45-5008-8782BF9B0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34</xdr:col>
      <xdr:colOff>335353</xdr:colOff>
      <xdr:row>36</xdr:row>
      <xdr:rowOff>170364</xdr:rowOff>
    </xdr:from>
    <xdr:to>
      <xdr:col>41</xdr:col>
      <xdr:colOff>371708</xdr:colOff>
      <xdr:row>55</xdr:row>
      <xdr:rowOff>92925</xdr:rowOff>
    </xdr:to>
    <xdr:graphicFrame macro="">
      <xdr:nvGraphicFramePr>
        <xdr:cNvPr id="4" name="グラフ 3">
          <a:extLst>
            <a:ext uri="{FF2B5EF4-FFF2-40B4-BE49-F238E27FC236}">
              <a16:creationId xmlns:a16="http://schemas.microsoft.com/office/drawing/2014/main" id="{9B5A05D8-FDFF-6092-52C2-43FC540EC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0</xdr:colOff>
      <xdr:row>13</xdr:row>
      <xdr:rowOff>0</xdr:rowOff>
    </xdr:from>
    <xdr:to>
      <xdr:col>42</xdr:col>
      <xdr:colOff>82819</xdr:colOff>
      <xdr:row>23</xdr:row>
      <xdr:rowOff>1084146</xdr:rowOff>
    </xdr:to>
    <xdr:graphicFrame macro="">
      <xdr:nvGraphicFramePr>
        <xdr:cNvPr id="2" name="グラフ 1">
          <a:extLst>
            <a:ext uri="{FF2B5EF4-FFF2-40B4-BE49-F238E27FC236}">
              <a16:creationId xmlns:a16="http://schemas.microsoft.com/office/drawing/2014/main" id="{1B5BACC6-9EDD-4AB2-B9D2-D4395FE42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139389</xdr:colOff>
      <xdr:row>23</xdr:row>
      <xdr:rowOff>449147</xdr:rowOff>
    </xdr:from>
    <xdr:to>
      <xdr:col>42</xdr:col>
      <xdr:colOff>222208</xdr:colOff>
      <xdr:row>39</xdr:row>
      <xdr:rowOff>139390</xdr:rowOff>
    </xdr:to>
    <xdr:graphicFrame macro="">
      <xdr:nvGraphicFramePr>
        <xdr:cNvPr id="3" name="グラフ 2">
          <a:extLst>
            <a:ext uri="{FF2B5EF4-FFF2-40B4-BE49-F238E27FC236}">
              <a16:creationId xmlns:a16="http://schemas.microsoft.com/office/drawing/2014/main" id="{4BB0CEE5-0313-4973-A966-F6D076208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66066</xdr:colOff>
      <xdr:row>31</xdr:row>
      <xdr:rowOff>144885</xdr:rowOff>
    </xdr:from>
    <xdr:to>
      <xdr:col>9</xdr:col>
      <xdr:colOff>1701905</xdr:colOff>
      <xdr:row>43</xdr:row>
      <xdr:rowOff>104464</xdr:rowOff>
    </xdr:to>
    <xdr:graphicFrame macro="">
      <xdr:nvGraphicFramePr>
        <xdr:cNvPr id="2" name="Chart 1">
          <a:extLst>
            <a:ext uri="{FF2B5EF4-FFF2-40B4-BE49-F238E27FC236}">
              <a16:creationId xmlns:a16="http://schemas.microsoft.com/office/drawing/2014/main" id="{11946B9E-9105-4406-8B41-517BAFCD5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xdr:from>
      <xdr:col>6</xdr:col>
      <xdr:colOff>983922</xdr:colOff>
      <xdr:row>30</xdr:row>
      <xdr:rowOff>252656</xdr:rowOff>
    </xdr:from>
    <xdr:to>
      <xdr:col>6</xdr:col>
      <xdr:colOff>1013911</xdr:colOff>
      <xdr:row>43</xdr:row>
      <xdr:rowOff>225592</xdr:rowOff>
    </xdr:to>
    <xdr:cxnSp macro="">
      <xdr:nvCxnSpPr>
        <xdr:cNvPr id="3" name="Straight Connector 6">
          <a:extLst>
            <a:ext uri="{FF2B5EF4-FFF2-40B4-BE49-F238E27FC236}">
              <a16:creationId xmlns:a16="http://schemas.microsoft.com/office/drawing/2014/main" id="{C8C6247F-07B6-4DED-8AF3-51E069956D9B}"/>
            </a:ext>
          </a:extLst>
        </xdr:cNvPr>
        <xdr:cNvCxnSpPr/>
      </xdr:nvCxnSpPr>
      <xdr:spPr>
        <a:xfrm>
          <a:off x="4158922" y="7713906"/>
          <a:ext cx="29989" cy="4265536"/>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372257</xdr:colOff>
      <xdr:row>37</xdr:row>
      <xdr:rowOff>112022</xdr:rowOff>
    </xdr:from>
    <xdr:to>
      <xdr:col>9</xdr:col>
      <xdr:colOff>1231164</xdr:colOff>
      <xdr:row>37</xdr:row>
      <xdr:rowOff>154672</xdr:rowOff>
    </xdr:to>
    <xdr:cxnSp macro="">
      <xdr:nvCxnSpPr>
        <xdr:cNvPr id="4" name="Straight Connector 7">
          <a:extLst>
            <a:ext uri="{FF2B5EF4-FFF2-40B4-BE49-F238E27FC236}">
              <a16:creationId xmlns:a16="http://schemas.microsoft.com/office/drawing/2014/main" id="{3DA3985E-131A-4AA2-956E-AA4B4C1B72D5}"/>
            </a:ext>
          </a:extLst>
        </xdr:cNvPr>
        <xdr:cNvCxnSpPr/>
      </xdr:nvCxnSpPr>
      <xdr:spPr>
        <a:xfrm flipV="1">
          <a:off x="873907" y="9884672"/>
          <a:ext cx="6618357" cy="42650"/>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401501</xdr:colOff>
      <xdr:row>2</xdr:row>
      <xdr:rowOff>188260</xdr:rowOff>
    </xdr:from>
    <xdr:to>
      <xdr:col>17</xdr:col>
      <xdr:colOff>1821</xdr:colOff>
      <xdr:row>6</xdr:row>
      <xdr:rowOff>12534</xdr:rowOff>
    </xdr:to>
    <xdr:pic>
      <xdr:nvPicPr>
        <xdr:cNvPr id="5" name="Picture 9" descr="Afbeeldingsresultaat voor Bridgestone logo">
          <a:extLst>
            <a:ext uri="{FF2B5EF4-FFF2-40B4-BE49-F238E27FC236}">
              <a16:creationId xmlns:a16="http://schemas.microsoft.com/office/drawing/2014/main" id="{BB48B9EE-AC0B-4F5C-B70A-FAC968867F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34801" y="658160"/>
          <a:ext cx="1822820" cy="935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15540</xdr:colOff>
      <xdr:row>30</xdr:row>
      <xdr:rowOff>304799</xdr:rowOff>
    </xdr:from>
    <xdr:to>
      <xdr:col>4</xdr:col>
      <xdr:colOff>115803</xdr:colOff>
      <xdr:row>32</xdr:row>
      <xdr:rowOff>180974</xdr:rowOff>
    </xdr:to>
    <xdr:sp macro="" textlink="">
      <xdr:nvSpPr>
        <xdr:cNvPr id="6" name="Rectangle 12">
          <a:extLst>
            <a:ext uri="{FF2B5EF4-FFF2-40B4-BE49-F238E27FC236}">
              <a16:creationId xmlns:a16="http://schemas.microsoft.com/office/drawing/2014/main" id="{86FEF389-88CC-4B06-AFF6-DD21B1464287}"/>
            </a:ext>
          </a:extLst>
        </xdr:cNvPr>
        <xdr:cNvSpPr/>
      </xdr:nvSpPr>
      <xdr:spPr>
        <a:xfrm>
          <a:off x="517190" y="7766049"/>
          <a:ext cx="1757613" cy="536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Leadership</a:t>
          </a:r>
        </a:p>
        <a:p>
          <a:pPr algn="r"/>
          <a:r>
            <a:rPr lang="ja-JP" altLang="en-US" sz="1200" b="1">
              <a:solidFill>
                <a:sysClr val="windowText" lastClr="000000"/>
              </a:solidFill>
            </a:rPr>
            <a:t>リーダーシップ</a:t>
          </a:r>
          <a:endParaRPr lang="en-US" sz="1200" b="1">
            <a:solidFill>
              <a:sysClr val="windowText" lastClr="000000"/>
            </a:solidFill>
          </a:endParaRPr>
        </a:p>
      </xdr:txBody>
    </xdr:sp>
    <xdr:clientData/>
  </xdr:twoCellAnchor>
  <xdr:twoCellAnchor>
    <xdr:from>
      <xdr:col>3</xdr:col>
      <xdr:colOff>2006</xdr:colOff>
      <xdr:row>41</xdr:row>
      <xdr:rowOff>171450</xdr:rowOff>
    </xdr:from>
    <xdr:to>
      <xdr:col>4</xdr:col>
      <xdr:colOff>102269</xdr:colOff>
      <xdr:row>43</xdr:row>
      <xdr:rowOff>225592</xdr:rowOff>
    </xdr:to>
    <xdr:sp macro="" textlink="">
      <xdr:nvSpPr>
        <xdr:cNvPr id="7" name="Rectangle 13">
          <a:extLst>
            <a:ext uri="{FF2B5EF4-FFF2-40B4-BE49-F238E27FC236}">
              <a16:creationId xmlns:a16="http://schemas.microsoft.com/office/drawing/2014/main" id="{36142F93-5F38-4E9D-87FF-13969BB244E4}"/>
            </a:ext>
          </a:extLst>
        </xdr:cNvPr>
        <xdr:cNvSpPr/>
      </xdr:nvSpPr>
      <xdr:spPr>
        <a:xfrm>
          <a:off x="503656" y="11264900"/>
          <a:ext cx="1757613" cy="7145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Teammate</a:t>
          </a:r>
          <a:r>
            <a:rPr lang="en-US" sz="1200" b="1" baseline="0">
              <a:solidFill>
                <a:sysClr val="windowText" lastClr="000000"/>
              </a:solidFill>
            </a:rPr>
            <a:t> Engagement</a:t>
          </a:r>
        </a:p>
        <a:p>
          <a:pPr algn="r"/>
          <a:r>
            <a:rPr lang="ja-JP" altLang="en-US" sz="1200" b="1" baseline="0">
              <a:solidFill>
                <a:sysClr val="windowText" lastClr="000000"/>
              </a:solidFill>
            </a:rPr>
            <a:t>一人ひとり</a:t>
          </a:r>
          <a:endParaRPr lang="en-US" sz="1200" b="1">
            <a:solidFill>
              <a:sysClr val="windowText" lastClr="000000"/>
            </a:solidFill>
          </a:endParaRPr>
        </a:p>
      </xdr:txBody>
    </xdr:sp>
    <xdr:clientData/>
  </xdr:twoCellAnchor>
  <xdr:twoCellAnchor>
    <xdr:from>
      <xdr:col>9</xdr:col>
      <xdr:colOff>67844</xdr:colOff>
      <xdr:row>30</xdr:row>
      <xdr:rowOff>285750</xdr:rowOff>
    </xdr:from>
    <xdr:to>
      <xdr:col>9</xdr:col>
      <xdr:colOff>1618748</xdr:colOff>
      <xdr:row>32</xdr:row>
      <xdr:rowOff>190500</xdr:rowOff>
    </xdr:to>
    <xdr:sp macro="" textlink="">
      <xdr:nvSpPr>
        <xdr:cNvPr id="8" name="Rectangle 14">
          <a:extLst>
            <a:ext uri="{FF2B5EF4-FFF2-40B4-BE49-F238E27FC236}">
              <a16:creationId xmlns:a16="http://schemas.microsoft.com/office/drawing/2014/main" id="{B2C6389B-7F2E-42DE-8D3E-BDB15AA9803B}"/>
            </a:ext>
          </a:extLst>
        </xdr:cNvPr>
        <xdr:cNvSpPr/>
      </xdr:nvSpPr>
      <xdr:spPr>
        <a:xfrm>
          <a:off x="6328944" y="7747000"/>
          <a:ext cx="1550904" cy="565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System</a:t>
          </a:r>
        </a:p>
        <a:p>
          <a:pPr algn="l"/>
          <a:r>
            <a:rPr lang="ja-JP" altLang="en-US" sz="1200" b="1">
              <a:solidFill>
                <a:sysClr val="windowText" lastClr="000000"/>
              </a:solidFill>
            </a:rPr>
            <a:t>システム</a:t>
          </a:r>
          <a:endParaRPr lang="en-US" sz="1200" b="1">
            <a:solidFill>
              <a:sysClr val="windowText" lastClr="000000"/>
            </a:solidFill>
          </a:endParaRPr>
        </a:p>
      </xdr:txBody>
    </xdr:sp>
    <xdr:clientData/>
  </xdr:twoCellAnchor>
  <xdr:twoCellAnchor>
    <xdr:from>
      <xdr:col>9</xdr:col>
      <xdr:colOff>79207</xdr:colOff>
      <xdr:row>41</xdr:row>
      <xdr:rowOff>285750</xdr:rowOff>
    </xdr:from>
    <xdr:to>
      <xdr:col>9</xdr:col>
      <xdr:colOff>1633286</xdr:colOff>
      <xdr:row>43</xdr:row>
      <xdr:rowOff>161925</xdr:rowOff>
    </xdr:to>
    <xdr:sp macro="" textlink="">
      <xdr:nvSpPr>
        <xdr:cNvPr id="9" name="Rectangle 15">
          <a:extLst>
            <a:ext uri="{FF2B5EF4-FFF2-40B4-BE49-F238E27FC236}">
              <a16:creationId xmlns:a16="http://schemas.microsoft.com/office/drawing/2014/main" id="{E88F2D3F-C112-41B5-8C5B-2F82CA9A4FC9}"/>
            </a:ext>
          </a:extLst>
        </xdr:cNvPr>
        <xdr:cNvSpPr/>
      </xdr:nvSpPr>
      <xdr:spPr>
        <a:xfrm>
          <a:off x="6340307" y="11379200"/>
          <a:ext cx="1554079" cy="536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Organization</a:t>
          </a:r>
        </a:p>
        <a:p>
          <a:pPr algn="l"/>
          <a:r>
            <a:rPr lang="ja-JP" altLang="en-US" sz="1200" b="1">
              <a:solidFill>
                <a:sysClr val="windowText" lastClr="000000"/>
              </a:solidFill>
            </a:rPr>
            <a:t>組織</a:t>
          </a:r>
          <a:endParaRPr lang="en-US" sz="1200" b="1">
            <a:solidFill>
              <a:sysClr val="windowText" lastClr="000000"/>
            </a:solidFill>
          </a:endParaRPr>
        </a:p>
      </xdr:txBody>
    </xdr:sp>
    <xdr:clientData/>
  </xdr:twoCellAnchor>
  <xdr:twoCellAnchor>
    <xdr:from>
      <xdr:col>2</xdr:col>
      <xdr:colOff>111604</xdr:colOff>
      <xdr:row>33</xdr:row>
      <xdr:rowOff>123826</xdr:rowOff>
    </xdr:from>
    <xdr:to>
      <xdr:col>3</xdr:col>
      <xdr:colOff>695326</xdr:colOff>
      <xdr:row>41</xdr:row>
      <xdr:rowOff>171453</xdr:rowOff>
    </xdr:to>
    <xdr:sp macro="" textlink="">
      <xdr:nvSpPr>
        <xdr:cNvPr id="10" name="Rectangle 16">
          <a:extLst>
            <a:ext uri="{FF2B5EF4-FFF2-40B4-BE49-F238E27FC236}">
              <a16:creationId xmlns:a16="http://schemas.microsoft.com/office/drawing/2014/main" id="{42930785-9605-4B01-9133-FAC6CFC787A1}"/>
            </a:ext>
          </a:extLst>
        </xdr:cNvPr>
        <xdr:cNvSpPr/>
      </xdr:nvSpPr>
      <xdr:spPr>
        <a:xfrm rot="16200000">
          <a:off x="-537924" y="9530004"/>
          <a:ext cx="2689227" cy="7805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Safety Awareness</a:t>
          </a:r>
        </a:p>
        <a:p>
          <a:pPr algn="ctr"/>
          <a:r>
            <a:rPr lang="ja-JP" altLang="en-US" sz="1400" b="1">
              <a:solidFill>
                <a:schemeClr val="bg1">
                  <a:lumMod val="65000"/>
                </a:schemeClr>
              </a:solidFill>
            </a:rPr>
            <a:t>ﾘｰﾀﾞｰ</a:t>
          </a:r>
          <a:r>
            <a:rPr lang="en-US" altLang="ja-JP" sz="1400" b="1">
              <a:solidFill>
                <a:schemeClr val="bg1">
                  <a:lumMod val="65000"/>
                </a:schemeClr>
              </a:solidFill>
            </a:rPr>
            <a:t>/</a:t>
          </a:r>
          <a:r>
            <a:rPr lang="ja-JP" altLang="en-US" sz="1400" b="1">
              <a:solidFill>
                <a:schemeClr val="bg1">
                  <a:lumMod val="65000"/>
                </a:schemeClr>
              </a:solidFill>
            </a:rPr>
            <a:t>一人ひとりの安全意識</a:t>
          </a:r>
          <a:endParaRPr lang="en-US" sz="1400" b="1">
            <a:solidFill>
              <a:schemeClr val="bg1">
                <a:lumMod val="65000"/>
              </a:schemeClr>
            </a:solidFill>
          </a:endParaRPr>
        </a:p>
      </xdr:txBody>
    </xdr:sp>
    <xdr:clientData/>
  </xdr:twoCellAnchor>
  <xdr:twoCellAnchor>
    <xdr:from>
      <xdr:col>9</xdr:col>
      <xdr:colOff>1000124</xdr:colOff>
      <xdr:row>33</xdr:row>
      <xdr:rowOff>66675</xdr:rowOff>
    </xdr:from>
    <xdr:to>
      <xdr:col>9</xdr:col>
      <xdr:colOff>1657349</xdr:colOff>
      <xdr:row>41</xdr:row>
      <xdr:rowOff>38100</xdr:rowOff>
    </xdr:to>
    <xdr:sp macro="" textlink="">
      <xdr:nvSpPr>
        <xdr:cNvPr id="11" name="Rectangle 17">
          <a:extLst>
            <a:ext uri="{FF2B5EF4-FFF2-40B4-BE49-F238E27FC236}">
              <a16:creationId xmlns:a16="http://schemas.microsoft.com/office/drawing/2014/main" id="{66AB8D44-2A65-4EE2-BBAD-C3F36E91D5DD}"/>
            </a:ext>
          </a:extLst>
        </xdr:cNvPr>
        <xdr:cNvSpPr/>
      </xdr:nvSpPr>
      <xdr:spPr>
        <a:xfrm rot="5400000">
          <a:off x="6283324" y="9496425"/>
          <a:ext cx="2613025" cy="657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System</a:t>
          </a:r>
          <a:r>
            <a:rPr lang="en-US" sz="1400" b="1" baseline="0">
              <a:solidFill>
                <a:schemeClr val="bg1">
                  <a:lumMod val="65000"/>
                </a:schemeClr>
              </a:solidFill>
            </a:rPr>
            <a:t> Implementation</a:t>
          </a:r>
        </a:p>
        <a:p>
          <a:pPr algn="ctr"/>
          <a:r>
            <a:rPr lang="ja-JP" altLang="en-US" sz="1400" b="1" baseline="0">
              <a:solidFill>
                <a:schemeClr val="bg1">
                  <a:lumMod val="65000"/>
                </a:schemeClr>
              </a:solidFill>
            </a:rPr>
            <a:t>安全ﾏﾈｼﾞﾒﾝﾄｼｽﾃﾑ運用ﾚﾍﾞﾙ</a:t>
          </a:r>
          <a:endParaRPr lang="en-US" sz="1400" b="1">
            <a:solidFill>
              <a:schemeClr val="bg1">
                <a:lumMod val="65000"/>
              </a:schemeClr>
            </a:solidFill>
          </a:endParaRPr>
        </a:p>
      </xdr:txBody>
    </xdr:sp>
    <xdr:clientData/>
  </xdr:twoCellAnchor>
  <xdr:twoCellAnchor>
    <xdr:from>
      <xdr:col>11</xdr:col>
      <xdr:colOff>240178</xdr:colOff>
      <xdr:row>31</xdr:row>
      <xdr:rowOff>67234</xdr:rowOff>
    </xdr:from>
    <xdr:to>
      <xdr:col>15</xdr:col>
      <xdr:colOff>1978556</xdr:colOff>
      <xdr:row>43</xdr:row>
      <xdr:rowOff>29117</xdr:rowOff>
    </xdr:to>
    <xdr:graphicFrame macro="">
      <xdr:nvGraphicFramePr>
        <xdr:cNvPr id="12" name="グラフ 11">
          <a:extLst>
            <a:ext uri="{FF2B5EF4-FFF2-40B4-BE49-F238E27FC236}">
              <a16:creationId xmlns:a16="http://schemas.microsoft.com/office/drawing/2014/main" id="{C4FBA567-9F88-46FA-9654-7341C1FE0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66066</xdr:colOff>
      <xdr:row>31</xdr:row>
      <xdr:rowOff>144885</xdr:rowOff>
    </xdr:from>
    <xdr:to>
      <xdr:col>9</xdr:col>
      <xdr:colOff>1701905</xdr:colOff>
      <xdr:row>43</xdr:row>
      <xdr:rowOff>104464</xdr:rowOff>
    </xdr:to>
    <xdr:graphicFrame macro="">
      <xdr:nvGraphicFramePr>
        <xdr:cNvPr id="2" name="Chart 1">
          <a:extLst>
            <a:ext uri="{FF2B5EF4-FFF2-40B4-BE49-F238E27FC236}">
              <a16:creationId xmlns:a16="http://schemas.microsoft.com/office/drawing/2014/main" id="{1A6B2A95-82B5-4CD0-8F04-974301833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xdr:from>
      <xdr:col>6</xdr:col>
      <xdr:colOff>983922</xdr:colOff>
      <xdr:row>30</xdr:row>
      <xdr:rowOff>252656</xdr:rowOff>
    </xdr:from>
    <xdr:to>
      <xdr:col>6</xdr:col>
      <xdr:colOff>1013911</xdr:colOff>
      <xdr:row>43</xdr:row>
      <xdr:rowOff>225592</xdr:rowOff>
    </xdr:to>
    <xdr:cxnSp macro="">
      <xdr:nvCxnSpPr>
        <xdr:cNvPr id="3" name="Straight Connector 6">
          <a:extLst>
            <a:ext uri="{FF2B5EF4-FFF2-40B4-BE49-F238E27FC236}">
              <a16:creationId xmlns:a16="http://schemas.microsoft.com/office/drawing/2014/main" id="{B6F42BF4-1CC3-4AE6-B7BC-0BE217EAF461}"/>
            </a:ext>
          </a:extLst>
        </xdr:cNvPr>
        <xdr:cNvCxnSpPr/>
      </xdr:nvCxnSpPr>
      <xdr:spPr>
        <a:xfrm>
          <a:off x="4158922" y="7713906"/>
          <a:ext cx="29989" cy="4265536"/>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372257</xdr:colOff>
      <xdr:row>37</xdr:row>
      <xdr:rowOff>112022</xdr:rowOff>
    </xdr:from>
    <xdr:to>
      <xdr:col>9</xdr:col>
      <xdr:colOff>1231164</xdr:colOff>
      <xdr:row>37</xdr:row>
      <xdr:rowOff>154672</xdr:rowOff>
    </xdr:to>
    <xdr:cxnSp macro="">
      <xdr:nvCxnSpPr>
        <xdr:cNvPr id="4" name="Straight Connector 7">
          <a:extLst>
            <a:ext uri="{FF2B5EF4-FFF2-40B4-BE49-F238E27FC236}">
              <a16:creationId xmlns:a16="http://schemas.microsoft.com/office/drawing/2014/main" id="{A76B8D68-351B-4C86-B9B9-8D92595158D6}"/>
            </a:ext>
          </a:extLst>
        </xdr:cNvPr>
        <xdr:cNvCxnSpPr/>
      </xdr:nvCxnSpPr>
      <xdr:spPr>
        <a:xfrm flipV="1">
          <a:off x="873907" y="9884672"/>
          <a:ext cx="6618357" cy="42650"/>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401501</xdr:colOff>
      <xdr:row>2</xdr:row>
      <xdr:rowOff>188260</xdr:rowOff>
    </xdr:from>
    <xdr:to>
      <xdr:col>17</xdr:col>
      <xdr:colOff>1821</xdr:colOff>
      <xdr:row>6</xdr:row>
      <xdr:rowOff>12534</xdr:rowOff>
    </xdr:to>
    <xdr:pic>
      <xdr:nvPicPr>
        <xdr:cNvPr id="5" name="Picture 9" descr="Afbeeldingsresultaat voor Bridgestone logo">
          <a:extLst>
            <a:ext uri="{FF2B5EF4-FFF2-40B4-BE49-F238E27FC236}">
              <a16:creationId xmlns:a16="http://schemas.microsoft.com/office/drawing/2014/main" id="{4EAD13D8-23BB-4DA9-A1F8-CA06B16EC7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34801" y="658160"/>
          <a:ext cx="1822820" cy="935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15540</xdr:colOff>
      <xdr:row>30</xdr:row>
      <xdr:rowOff>304799</xdr:rowOff>
    </xdr:from>
    <xdr:to>
      <xdr:col>4</xdr:col>
      <xdr:colOff>115803</xdr:colOff>
      <xdr:row>32</xdr:row>
      <xdr:rowOff>180974</xdr:rowOff>
    </xdr:to>
    <xdr:sp macro="" textlink="">
      <xdr:nvSpPr>
        <xdr:cNvPr id="6" name="Rectangle 12">
          <a:extLst>
            <a:ext uri="{FF2B5EF4-FFF2-40B4-BE49-F238E27FC236}">
              <a16:creationId xmlns:a16="http://schemas.microsoft.com/office/drawing/2014/main" id="{B905268E-A2E9-4940-8DC7-58781A64E07D}"/>
            </a:ext>
          </a:extLst>
        </xdr:cNvPr>
        <xdr:cNvSpPr/>
      </xdr:nvSpPr>
      <xdr:spPr>
        <a:xfrm>
          <a:off x="517190" y="7766049"/>
          <a:ext cx="1757613" cy="536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Leadership</a:t>
          </a:r>
        </a:p>
        <a:p>
          <a:pPr algn="r"/>
          <a:r>
            <a:rPr lang="ja-JP" altLang="en-US" sz="1200" b="1">
              <a:solidFill>
                <a:sysClr val="windowText" lastClr="000000"/>
              </a:solidFill>
            </a:rPr>
            <a:t>リーダーシップ</a:t>
          </a:r>
          <a:endParaRPr lang="en-US" sz="1200" b="1">
            <a:solidFill>
              <a:sysClr val="windowText" lastClr="000000"/>
            </a:solidFill>
          </a:endParaRPr>
        </a:p>
      </xdr:txBody>
    </xdr:sp>
    <xdr:clientData/>
  </xdr:twoCellAnchor>
  <xdr:twoCellAnchor>
    <xdr:from>
      <xdr:col>3</xdr:col>
      <xdr:colOff>2006</xdr:colOff>
      <xdr:row>41</xdr:row>
      <xdr:rowOff>171450</xdr:rowOff>
    </xdr:from>
    <xdr:to>
      <xdr:col>4</xdr:col>
      <xdr:colOff>102269</xdr:colOff>
      <xdr:row>43</xdr:row>
      <xdr:rowOff>225592</xdr:rowOff>
    </xdr:to>
    <xdr:sp macro="" textlink="">
      <xdr:nvSpPr>
        <xdr:cNvPr id="7" name="Rectangle 13">
          <a:extLst>
            <a:ext uri="{FF2B5EF4-FFF2-40B4-BE49-F238E27FC236}">
              <a16:creationId xmlns:a16="http://schemas.microsoft.com/office/drawing/2014/main" id="{4F54EFEC-618A-46AF-8B57-AECB887FDD5B}"/>
            </a:ext>
          </a:extLst>
        </xdr:cNvPr>
        <xdr:cNvSpPr/>
      </xdr:nvSpPr>
      <xdr:spPr>
        <a:xfrm>
          <a:off x="503656" y="11264900"/>
          <a:ext cx="1757613" cy="7145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Teammate</a:t>
          </a:r>
          <a:r>
            <a:rPr lang="en-US" sz="1200" b="1" baseline="0">
              <a:solidFill>
                <a:sysClr val="windowText" lastClr="000000"/>
              </a:solidFill>
            </a:rPr>
            <a:t> Engagement</a:t>
          </a:r>
        </a:p>
        <a:p>
          <a:pPr algn="r"/>
          <a:r>
            <a:rPr lang="ja-JP" altLang="en-US" sz="1200" b="1" baseline="0">
              <a:solidFill>
                <a:sysClr val="windowText" lastClr="000000"/>
              </a:solidFill>
            </a:rPr>
            <a:t>一人ひとり</a:t>
          </a:r>
          <a:endParaRPr lang="en-US" sz="1200" b="1">
            <a:solidFill>
              <a:sysClr val="windowText" lastClr="000000"/>
            </a:solidFill>
          </a:endParaRPr>
        </a:p>
      </xdr:txBody>
    </xdr:sp>
    <xdr:clientData/>
  </xdr:twoCellAnchor>
  <xdr:twoCellAnchor>
    <xdr:from>
      <xdr:col>9</xdr:col>
      <xdr:colOff>67844</xdr:colOff>
      <xdr:row>30</xdr:row>
      <xdr:rowOff>285750</xdr:rowOff>
    </xdr:from>
    <xdr:to>
      <xdr:col>9</xdr:col>
      <xdr:colOff>1618748</xdr:colOff>
      <xdr:row>32</xdr:row>
      <xdr:rowOff>190500</xdr:rowOff>
    </xdr:to>
    <xdr:sp macro="" textlink="">
      <xdr:nvSpPr>
        <xdr:cNvPr id="8" name="Rectangle 14">
          <a:extLst>
            <a:ext uri="{FF2B5EF4-FFF2-40B4-BE49-F238E27FC236}">
              <a16:creationId xmlns:a16="http://schemas.microsoft.com/office/drawing/2014/main" id="{358D969E-359C-4AD2-BE77-79E922E584C9}"/>
            </a:ext>
          </a:extLst>
        </xdr:cNvPr>
        <xdr:cNvSpPr/>
      </xdr:nvSpPr>
      <xdr:spPr>
        <a:xfrm>
          <a:off x="6328944" y="7747000"/>
          <a:ext cx="1550904" cy="565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System</a:t>
          </a:r>
        </a:p>
        <a:p>
          <a:pPr algn="l"/>
          <a:r>
            <a:rPr lang="ja-JP" altLang="en-US" sz="1200" b="1">
              <a:solidFill>
                <a:sysClr val="windowText" lastClr="000000"/>
              </a:solidFill>
            </a:rPr>
            <a:t>システム</a:t>
          </a:r>
          <a:endParaRPr lang="en-US" sz="1200" b="1">
            <a:solidFill>
              <a:sysClr val="windowText" lastClr="000000"/>
            </a:solidFill>
          </a:endParaRPr>
        </a:p>
      </xdr:txBody>
    </xdr:sp>
    <xdr:clientData/>
  </xdr:twoCellAnchor>
  <xdr:twoCellAnchor>
    <xdr:from>
      <xdr:col>9</xdr:col>
      <xdr:colOff>79207</xdr:colOff>
      <xdr:row>41</xdr:row>
      <xdr:rowOff>285750</xdr:rowOff>
    </xdr:from>
    <xdr:to>
      <xdr:col>9</xdr:col>
      <xdr:colOff>1633286</xdr:colOff>
      <xdr:row>43</xdr:row>
      <xdr:rowOff>161925</xdr:rowOff>
    </xdr:to>
    <xdr:sp macro="" textlink="">
      <xdr:nvSpPr>
        <xdr:cNvPr id="9" name="Rectangle 15">
          <a:extLst>
            <a:ext uri="{FF2B5EF4-FFF2-40B4-BE49-F238E27FC236}">
              <a16:creationId xmlns:a16="http://schemas.microsoft.com/office/drawing/2014/main" id="{AFA4A086-C0EE-4A2D-BD62-1BFBB0D1F514}"/>
            </a:ext>
          </a:extLst>
        </xdr:cNvPr>
        <xdr:cNvSpPr/>
      </xdr:nvSpPr>
      <xdr:spPr>
        <a:xfrm>
          <a:off x="6340307" y="11379200"/>
          <a:ext cx="1554079" cy="536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Organization</a:t>
          </a:r>
        </a:p>
        <a:p>
          <a:pPr algn="l"/>
          <a:r>
            <a:rPr lang="ja-JP" altLang="en-US" sz="1200" b="1">
              <a:solidFill>
                <a:sysClr val="windowText" lastClr="000000"/>
              </a:solidFill>
            </a:rPr>
            <a:t>組織</a:t>
          </a:r>
          <a:endParaRPr lang="en-US" sz="1200" b="1">
            <a:solidFill>
              <a:sysClr val="windowText" lastClr="000000"/>
            </a:solidFill>
          </a:endParaRPr>
        </a:p>
      </xdr:txBody>
    </xdr:sp>
    <xdr:clientData/>
  </xdr:twoCellAnchor>
  <xdr:twoCellAnchor>
    <xdr:from>
      <xdr:col>2</xdr:col>
      <xdr:colOff>111604</xdr:colOff>
      <xdr:row>33</xdr:row>
      <xdr:rowOff>123826</xdr:rowOff>
    </xdr:from>
    <xdr:to>
      <xdr:col>3</xdr:col>
      <xdr:colOff>695326</xdr:colOff>
      <xdr:row>41</xdr:row>
      <xdr:rowOff>171453</xdr:rowOff>
    </xdr:to>
    <xdr:sp macro="" textlink="">
      <xdr:nvSpPr>
        <xdr:cNvPr id="10" name="Rectangle 16">
          <a:extLst>
            <a:ext uri="{FF2B5EF4-FFF2-40B4-BE49-F238E27FC236}">
              <a16:creationId xmlns:a16="http://schemas.microsoft.com/office/drawing/2014/main" id="{DF0EF579-ED3E-4AB6-9918-D49395EC2827}"/>
            </a:ext>
          </a:extLst>
        </xdr:cNvPr>
        <xdr:cNvSpPr/>
      </xdr:nvSpPr>
      <xdr:spPr>
        <a:xfrm rot="16200000">
          <a:off x="-537924" y="9530004"/>
          <a:ext cx="2689227" cy="7805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Safety Awareness</a:t>
          </a:r>
        </a:p>
        <a:p>
          <a:pPr algn="ctr"/>
          <a:r>
            <a:rPr lang="ja-JP" altLang="en-US" sz="1400" b="1">
              <a:solidFill>
                <a:schemeClr val="bg1">
                  <a:lumMod val="65000"/>
                </a:schemeClr>
              </a:solidFill>
            </a:rPr>
            <a:t>ﾘｰﾀﾞｰ</a:t>
          </a:r>
          <a:r>
            <a:rPr lang="en-US" altLang="ja-JP" sz="1400" b="1">
              <a:solidFill>
                <a:schemeClr val="bg1">
                  <a:lumMod val="65000"/>
                </a:schemeClr>
              </a:solidFill>
            </a:rPr>
            <a:t>/</a:t>
          </a:r>
          <a:r>
            <a:rPr lang="ja-JP" altLang="en-US" sz="1400" b="1">
              <a:solidFill>
                <a:schemeClr val="bg1">
                  <a:lumMod val="65000"/>
                </a:schemeClr>
              </a:solidFill>
            </a:rPr>
            <a:t>一人ひとりの安全意識</a:t>
          </a:r>
          <a:endParaRPr lang="en-US" sz="1400" b="1">
            <a:solidFill>
              <a:schemeClr val="bg1">
                <a:lumMod val="65000"/>
              </a:schemeClr>
            </a:solidFill>
          </a:endParaRPr>
        </a:p>
      </xdr:txBody>
    </xdr:sp>
    <xdr:clientData/>
  </xdr:twoCellAnchor>
  <xdr:twoCellAnchor>
    <xdr:from>
      <xdr:col>9</xdr:col>
      <xdr:colOff>1000124</xdr:colOff>
      <xdr:row>33</xdr:row>
      <xdr:rowOff>66675</xdr:rowOff>
    </xdr:from>
    <xdr:to>
      <xdr:col>9</xdr:col>
      <xdr:colOff>1657349</xdr:colOff>
      <xdr:row>41</xdr:row>
      <xdr:rowOff>38100</xdr:rowOff>
    </xdr:to>
    <xdr:sp macro="" textlink="">
      <xdr:nvSpPr>
        <xdr:cNvPr id="11" name="Rectangle 17">
          <a:extLst>
            <a:ext uri="{FF2B5EF4-FFF2-40B4-BE49-F238E27FC236}">
              <a16:creationId xmlns:a16="http://schemas.microsoft.com/office/drawing/2014/main" id="{6950E28A-4F57-449B-B6A9-5FEFF6034891}"/>
            </a:ext>
          </a:extLst>
        </xdr:cNvPr>
        <xdr:cNvSpPr/>
      </xdr:nvSpPr>
      <xdr:spPr>
        <a:xfrm rot="5400000">
          <a:off x="6283324" y="9496425"/>
          <a:ext cx="2613025" cy="657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System</a:t>
          </a:r>
          <a:r>
            <a:rPr lang="en-US" sz="1400" b="1" baseline="0">
              <a:solidFill>
                <a:schemeClr val="bg1">
                  <a:lumMod val="65000"/>
                </a:schemeClr>
              </a:solidFill>
            </a:rPr>
            <a:t> Implementation</a:t>
          </a:r>
        </a:p>
        <a:p>
          <a:pPr algn="ctr"/>
          <a:r>
            <a:rPr lang="ja-JP" altLang="en-US" sz="1400" b="1" baseline="0">
              <a:solidFill>
                <a:schemeClr val="bg1">
                  <a:lumMod val="65000"/>
                </a:schemeClr>
              </a:solidFill>
            </a:rPr>
            <a:t>安全ﾏﾈｼﾞﾒﾝﾄｼｽﾃﾑ運用ﾚﾍﾞﾙ</a:t>
          </a:r>
          <a:endParaRPr lang="en-US" sz="1400" b="1">
            <a:solidFill>
              <a:schemeClr val="bg1">
                <a:lumMod val="65000"/>
              </a:schemeClr>
            </a:solidFill>
          </a:endParaRPr>
        </a:p>
      </xdr:txBody>
    </xdr:sp>
    <xdr:clientData/>
  </xdr:twoCellAnchor>
  <xdr:twoCellAnchor>
    <xdr:from>
      <xdr:col>11</xdr:col>
      <xdr:colOff>240178</xdr:colOff>
      <xdr:row>31</xdr:row>
      <xdr:rowOff>67234</xdr:rowOff>
    </xdr:from>
    <xdr:to>
      <xdr:col>15</xdr:col>
      <xdr:colOff>1978556</xdr:colOff>
      <xdr:row>43</xdr:row>
      <xdr:rowOff>29117</xdr:rowOff>
    </xdr:to>
    <xdr:graphicFrame macro="">
      <xdr:nvGraphicFramePr>
        <xdr:cNvPr id="12" name="グラフ 11">
          <a:extLst>
            <a:ext uri="{FF2B5EF4-FFF2-40B4-BE49-F238E27FC236}">
              <a16:creationId xmlns:a16="http://schemas.microsoft.com/office/drawing/2014/main" id="{03067A9F-74CA-41A1-B4BD-4880906AE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https://salesbridge.sharepoint.com/:x:/r/sites/CAPTC/CAPTC3001/Shared%20Documents/Document%20by%20permission/2024%20TBSC%20Special%20support/WG4_Verificaiton/2.TBSN%20Recover%20official%20Doc/2.Juddment%20meetingTBSCn%20Recover/1.%20TBSCn%20Verify%20Genba%20result/APIC%2030%20Wrap%20up_Verify%20report/311%20Safety%20DP%20Env/1.2%20(Safety)%20Verification%20checksheet-Final%20result.xlsx?d=w5d1e479ba79a4725b4f9cfaa55dad16a&amp;csf=1&amp;web=1&amp;e=Gt0p61" TargetMode="External"/><Relationship Id="rId7" Type="http://schemas.openxmlformats.org/officeDocument/2006/relationships/hyperlink" Target="https://salesbridge.sharepoint.com/:x:/r/sites/CAPTC/CAPTC3001/Shared%20Documents/Document%20by%20permission/2024%20TBSC%20Special%20support/WG4_Verificaiton/2.TBSN%20Recover%20official%20Doc/2.Juddment%20meetingTBSCn%20Recover/1.%20TBSCn%20Verify%20Genba%20result/APIC%2030%20Wrap%20up_Verify%20report/311%20Safety%20DP%20Env/1.2%20(Safety)%20Verification%20checksheet-Final%20result.xlsx?d=w5d1e479ba79a4725b4f9cfaa55dad16a&amp;csf=1&amp;web=1&amp;e=Gt0p61" TargetMode="External"/><Relationship Id="rId2" Type="http://schemas.openxmlformats.org/officeDocument/2006/relationships/hyperlink" Target="https://salesbridge.sharepoint.com/:x:/r/sites/CAPTC/CAPTC3001/Shared%20Documents/Document%20by%20permission/2024%20TBSC%20Special%20support/WG4_Verificaiton/2.TBSN%20Recover%20official%20Doc/2.Juddment%20meetingTBSCn%20Recover/1.%20TBSCn%20Verify%20Genba%20result/APIC%2030%20Wrap%20up_Verify%20report/311%20Safety%20DP%20Env/1.2%20(Safety)%20Verification%20checksheet-Final%20result.xlsx?d=w5d1e479ba79a4725b4f9cfaa55dad16a&amp;csf=1&amp;web=1&amp;e=Gt0p61" TargetMode="External"/><Relationship Id="rId1" Type="http://schemas.openxmlformats.org/officeDocument/2006/relationships/hyperlink" Target="https://salesbridge.sharepoint.com/:x:/r/sites/CAPTC/CAPTC3001/Shared%20Documents/Document%20by%20permission/2024%20TBSC%20Special%20support/WG4_Verificaiton/2.TBSN%20Recover%20official%20Doc/2.Juddment%20meetingTBSCn%20Recover/1.%20TBSCn%20Verify%20Genba%20result/APIC%2030%20Wrap%20up_Verify%20report/311%20Safety%20DP%20Env/1.2%20(Safety)%20Verification%20checksheet-Final%20result.xlsx?d=w5d1e479ba79a4725b4f9cfaa55dad16a&amp;csf=1&amp;web=1&amp;e=Gt0p61" TargetMode="External"/><Relationship Id="rId6" Type="http://schemas.openxmlformats.org/officeDocument/2006/relationships/hyperlink" Target="https://salesbridge.sharepoint.com/:x:/r/sites/CAPTC/CAPTC3001/Shared%20Documents/Document%20by%20permission/2024%20TBSC%20Special%20support/WG4_Verificaiton/2.TBSN%20Recover%20official%20Doc/2.Juddment%20meetingTBSCn%20Recover/1.%20TBSCn%20Verify%20Genba%20result/APIC%2030%20Wrap%20up_Verify%20report/311%20Safety%20DP%20Env/1.2%20(Safety)%20Verification%20checksheet-Final%20result.xlsx?d=w5d1e479ba79a4725b4f9cfaa55dad16a&amp;csf=1&amp;web=1&amp;e=Gt0p61" TargetMode="External"/><Relationship Id="rId11" Type="http://schemas.openxmlformats.org/officeDocument/2006/relationships/comments" Target="../comments1.xml"/><Relationship Id="rId5" Type="http://schemas.openxmlformats.org/officeDocument/2006/relationships/hyperlink" Target="https://salesbridge.sharepoint.com/:x:/r/sites/CAPTC/CAPTC3001/Shared%20Documents/Document%20by%20permission/2024%20TBSC%20Special%20support/WG4_Verificaiton/2.TBSN%20Recover%20official%20Doc/2.Juddment%20meetingTBSCn%20Recover/1.%20TBSCn%20Verify%20Genba%20result/APIC%2030%20Wrap%20up_Verify%20report/311%20Safety%20DP%20Env/1.2%20(Safety)%20Verification%20checksheet-Final%20result.xlsx?d=w5d1e479ba79a4725b4f9cfaa55dad16a&amp;csf=1&amp;web=1&amp;e=Gt0p61" TargetMode="External"/><Relationship Id="rId10" Type="http://schemas.openxmlformats.org/officeDocument/2006/relationships/vmlDrawing" Target="../drawings/vmlDrawing1.vml"/><Relationship Id="rId4" Type="http://schemas.openxmlformats.org/officeDocument/2006/relationships/hyperlink" Target="https://salesbridge.sharepoint.com/:x:/r/sites/CAPTC/CAPTC3001/Shared%20Documents/Document%20by%20permission/2024%20TBSC%20Special%20support/WG4_Verificaiton/2.TBSN%20Recover%20official%20Doc/2.Juddment%20meetingTBSCn%20Recover/1.%20TBSCn%20Verify%20Genba%20result/APIC%2030%20Wrap%20up_Verify%20report/311%20Safety%20DP%20Env/1.2%20(Safety)%20Verification%20checksheet-Final%20result.xlsx?d=w5d1e479ba79a4725b4f9cfaa55dad16a&amp;csf=1&amp;web=1&amp;e=Gt0p61" TargetMode="Externa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7A78E-199F-4688-98EA-3646D93FDC2A}">
  <sheetPr>
    <tabColor theme="7" tint="0.79998168889431442"/>
  </sheetPr>
  <dimension ref="B1:K26"/>
  <sheetViews>
    <sheetView zoomScale="85" zoomScaleNormal="85" zoomScaleSheetLayoutView="85" workbookViewId="0">
      <selection activeCell="T15" sqref="T15"/>
    </sheetView>
  </sheetViews>
  <sheetFormatPr defaultColWidth="8.7109375" defaultRowHeight="14.1"/>
  <cols>
    <col min="1" max="1" width="3.5703125" style="416" customWidth="1"/>
    <col min="2" max="11" width="8.140625" style="416" customWidth="1"/>
    <col min="12" max="12" width="3.5703125" style="416" customWidth="1"/>
    <col min="13" max="16384" width="8.7109375" style="416"/>
  </cols>
  <sheetData>
    <row r="1" spans="2:11" ht="14.45" thickBot="1"/>
    <row r="2" spans="2:11" ht="21.6" customHeight="1" thickBot="1">
      <c r="B2" s="561" t="s">
        <v>0</v>
      </c>
      <c r="C2" s="562"/>
      <c r="D2" s="562"/>
      <c r="E2" s="562"/>
      <c r="F2" s="562"/>
      <c r="G2" s="562"/>
      <c r="H2" s="562"/>
      <c r="I2" s="562"/>
      <c r="J2" s="562"/>
      <c r="K2" s="563"/>
    </row>
    <row r="3" spans="2:11" ht="14.45" thickBot="1"/>
    <row r="4" spans="2:11" ht="25.5" customHeight="1">
      <c r="B4" s="544" t="s">
        <v>1</v>
      </c>
      <c r="C4" s="545"/>
      <c r="D4" s="545"/>
      <c r="E4" s="545"/>
      <c r="F4" s="545"/>
      <c r="G4" s="545"/>
      <c r="H4" s="545"/>
      <c r="I4" s="545"/>
      <c r="J4" s="545"/>
      <c r="K4" s="546"/>
    </row>
    <row r="5" spans="2:11" ht="25.5" customHeight="1">
      <c r="B5" s="547" t="s">
        <v>2</v>
      </c>
      <c r="C5" s="542"/>
      <c r="D5" s="542" t="s">
        <v>3</v>
      </c>
      <c r="E5" s="542"/>
      <c r="F5" s="542" t="s">
        <v>4</v>
      </c>
      <c r="G5" s="542"/>
      <c r="H5" s="530" t="s">
        <v>5</v>
      </c>
      <c r="I5" s="530"/>
      <c r="J5" s="530" t="s">
        <v>6</v>
      </c>
      <c r="K5" s="564"/>
    </row>
    <row r="6" spans="2:11" ht="25.5" customHeight="1" thickBot="1">
      <c r="B6" s="556" t="s">
        <v>7</v>
      </c>
      <c r="C6" s="557"/>
      <c r="D6" s="557"/>
      <c r="E6" s="557"/>
      <c r="F6" s="557" t="s">
        <v>9</v>
      </c>
      <c r="G6" s="557"/>
      <c r="H6" s="557"/>
      <c r="I6" s="557"/>
      <c r="J6" s="557"/>
      <c r="K6" s="558"/>
    </row>
    <row r="7" spans="2:11" ht="14.45" thickBot="1"/>
    <row r="8" spans="2:11" ht="25.5" customHeight="1">
      <c r="B8" s="544" t="s">
        <v>11</v>
      </c>
      <c r="C8" s="545"/>
      <c r="D8" s="545"/>
      <c r="E8" s="545"/>
      <c r="F8" s="545"/>
      <c r="G8" s="545"/>
      <c r="H8" s="545"/>
      <c r="I8" s="545"/>
      <c r="J8" s="545"/>
      <c r="K8" s="546"/>
    </row>
    <row r="9" spans="2:11" ht="25.5" customHeight="1">
      <c r="B9" s="559"/>
      <c r="C9" s="534"/>
      <c r="D9" s="534"/>
      <c r="E9" s="534"/>
      <c r="F9" s="534"/>
      <c r="G9" s="534" t="s">
        <v>13</v>
      </c>
      <c r="H9" s="534"/>
      <c r="I9" s="534"/>
      <c r="J9" s="534"/>
      <c r="K9" s="560"/>
    </row>
    <row r="10" spans="2:11" ht="25.5" customHeight="1">
      <c r="B10" s="559"/>
      <c r="C10" s="534"/>
      <c r="D10" s="534"/>
      <c r="E10" s="534"/>
      <c r="F10" s="534"/>
      <c r="G10" s="534" t="s">
        <v>15</v>
      </c>
      <c r="H10" s="534"/>
      <c r="I10" s="534"/>
      <c r="J10" s="534"/>
      <c r="K10" s="560"/>
    </row>
    <row r="11" spans="2:11" ht="25.5" customHeight="1">
      <c r="B11" s="559"/>
      <c r="C11" s="534"/>
      <c r="D11" s="534"/>
      <c r="E11" s="534"/>
      <c r="F11" s="534"/>
      <c r="G11" s="534" t="s">
        <v>13</v>
      </c>
      <c r="H11" s="534"/>
      <c r="I11" s="534"/>
      <c r="J11" s="534"/>
      <c r="K11" s="560"/>
    </row>
    <row r="12" spans="2:11" ht="25.5" customHeight="1">
      <c r="B12" s="559"/>
      <c r="C12" s="534"/>
      <c r="D12" s="534"/>
      <c r="E12" s="534"/>
      <c r="F12" s="534"/>
      <c r="G12" s="534"/>
      <c r="H12" s="534"/>
      <c r="I12" s="534"/>
      <c r="J12" s="534"/>
      <c r="K12" s="560"/>
    </row>
    <row r="13" spans="2:11" ht="25.5" customHeight="1" thickBot="1">
      <c r="B13" s="556"/>
      <c r="C13" s="557"/>
      <c r="D13" s="557"/>
      <c r="E13" s="557"/>
      <c r="F13" s="557"/>
      <c r="G13" s="557"/>
      <c r="H13" s="557"/>
      <c r="I13" s="557"/>
      <c r="J13" s="557"/>
      <c r="K13" s="558"/>
    </row>
    <row r="14" spans="2:11" ht="14.45" thickBot="1"/>
    <row r="15" spans="2:11" ht="25.5" customHeight="1">
      <c r="B15" s="551" t="s">
        <v>17</v>
      </c>
      <c r="C15" s="552"/>
      <c r="D15" s="552"/>
      <c r="E15" s="552"/>
      <c r="F15" s="552"/>
      <c r="G15" s="552"/>
      <c r="H15" s="553" t="s">
        <v>18</v>
      </c>
      <c r="I15" s="553"/>
      <c r="J15" s="554"/>
      <c r="K15" s="555"/>
    </row>
    <row r="16" spans="2:11" ht="25.5" customHeight="1">
      <c r="B16" s="547" t="s">
        <v>20</v>
      </c>
      <c r="C16" s="542"/>
      <c r="D16" s="542" t="s">
        <v>21</v>
      </c>
      <c r="E16" s="542"/>
      <c r="F16" s="542" t="s">
        <v>22</v>
      </c>
      <c r="G16" s="542"/>
      <c r="H16" s="542" t="s">
        <v>23</v>
      </c>
      <c r="I16" s="542"/>
      <c r="J16" s="542" t="s">
        <v>24</v>
      </c>
      <c r="K16" s="550"/>
    </row>
    <row r="17" spans="2:11" ht="25.5" customHeight="1" thickBot="1">
      <c r="B17" s="556"/>
      <c r="C17" s="557"/>
      <c r="D17" s="557"/>
      <c r="E17" s="557"/>
      <c r="F17" s="557"/>
      <c r="G17" s="557"/>
      <c r="H17" s="557"/>
      <c r="I17" s="557"/>
      <c r="J17" s="557"/>
      <c r="K17" s="558"/>
    </row>
    <row r="18" spans="2:11" ht="14.45" thickBot="1"/>
    <row r="19" spans="2:11" ht="26.1" customHeight="1">
      <c r="B19" s="544" t="s">
        <v>25</v>
      </c>
      <c r="C19" s="545"/>
      <c r="D19" s="545"/>
      <c r="E19" s="545"/>
      <c r="F19" s="545"/>
      <c r="G19" s="545"/>
      <c r="H19" s="545"/>
      <c r="I19" s="545"/>
      <c r="J19" s="545"/>
      <c r="K19" s="546"/>
    </row>
    <row r="20" spans="2:11" ht="26.1" customHeight="1">
      <c r="B20" s="547" t="s">
        <v>26</v>
      </c>
      <c r="C20" s="542"/>
      <c r="D20" s="542"/>
      <c r="E20" s="542"/>
      <c r="F20" s="548">
        <f>IF($H$6="","",$H$6-3)</f>
        <v>2022</v>
      </c>
      <c r="G20" s="549"/>
      <c r="H20" s="548">
        <f>IF($H$6="","",$H$6-2)</f>
        <v>2023</v>
      </c>
      <c r="I20" s="549"/>
      <c r="J20" s="542">
        <f>IF($H$6="","",$H$6-1)</f>
        <v>2024</v>
      </c>
      <c r="K20" s="550"/>
    </row>
    <row r="21" spans="2:11" ht="39.950000000000003" customHeight="1">
      <c r="B21" s="541" t="s">
        <v>27</v>
      </c>
      <c r="C21" s="542"/>
      <c r="D21" s="542"/>
      <c r="E21" s="542"/>
      <c r="F21" s="534"/>
      <c r="G21" s="534"/>
      <c r="H21" s="543"/>
      <c r="I21" s="536"/>
      <c r="J21" s="543"/>
      <c r="K21" s="537"/>
    </row>
    <row r="22" spans="2:11" ht="39.950000000000003" customHeight="1">
      <c r="B22" s="529" t="s">
        <v>28</v>
      </c>
      <c r="C22" s="530"/>
      <c r="D22" s="530"/>
      <c r="E22" s="530"/>
      <c r="F22" s="534"/>
      <c r="G22" s="534"/>
      <c r="H22" s="543"/>
      <c r="I22" s="536"/>
      <c r="J22" s="543"/>
      <c r="K22" s="537"/>
    </row>
    <row r="23" spans="2:11" ht="25.5" customHeight="1">
      <c r="B23" s="529" t="s">
        <v>29</v>
      </c>
      <c r="C23" s="530"/>
      <c r="D23" s="530"/>
      <c r="E23" s="530"/>
      <c r="F23" s="533"/>
      <c r="G23" s="534"/>
      <c r="H23" s="535"/>
      <c r="I23" s="536"/>
      <c r="J23" s="535"/>
      <c r="K23" s="537"/>
    </row>
    <row r="24" spans="2:11" ht="25.5" customHeight="1">
      <c r="B24" s="529" t="s">
        <v>30</v>
      </c>
      <c r="C24" s="530"/>
      <c r="D24" s="530"/>
      <c r="E24" s="530"/>
      <c r="F24" s="538">
        <f>IF(F23="","",F21/F23*1000000)</f>
        <v>0.65156395711080251</v>
      </c>
      <c r="G24" s="538"/>
      <c r="H24" s="538">
        <f t="shared" ref="H24" si="0">IF(H23="","",H21/H23*1000000)</f>
        <v>0.71273157762600159</v>
      </c>
      <c r="I24" s="538"/>
      <c r="J24" s="538">
        <f t="shared" ref="J24" si="1">IF(J23="","",J21/J23*1000000)</f>
        <v>0.75060705345448131</v>
      </c>
      <c r="K24" s="539"/>
    </row>
    <row r="25" spans="2:11" ht="25.5" customHeight="1" thickBot="1">
      <c r="B25" s="531" t="s">
        <v>31</v>
      </c>
      <c r="C25" s="532"/>
      <c r="D25" s="532"/>
      <c r="E25" s="532"/>
      <c r="F25" s="540">
        <f>IF(F23="","",F22/F23*1000000)</f>
        <v>0</v>
      </c>
      <c r="G25" s="540"/>
      <c r="H25" s="526">
        <f t="shared" ref="H25" si="2">IF(H23="","",H22/H23*1000000)</f>
        <v>0</v>
      </c>
      <c r="I25" s="527"/>
      <c r="J25" s="526">
        <f t="shared" ref="J25" si="3">IF(J23="","",J22/J23*1000000)</f>
        <v>0</v>
      </c>
      <c r="K25" s="528"/>
    </row>
    <row r="26" spans="2:11">
      <c r="B26" s="416" t="s">
        <v>32</v>
      </c>
    </row>
  </sheetData>
  <mergeCells count="61">
    <mergeCell ref="B8:K8"/>
    <mergeCell ref="B2:K2"/>
    <mergeCell ref="B4:K4"/>
    <mergeCell ref="B5:C5"/>
    <mergeCell ref="D5:E5"/>
    <mergeCell ref="F5:G5"/>
    <mergeCell ref="H5:I5"/>
    <mergeCell ref="J5:K5"/>
    <mergeCell ref="B6:C6"/>
    <mergeCell ref="D6:E6"/>
    <mergeCell ref="F6:G6"/>
    <mergeCell ref="H6:I6"/>
    <mergeCell ref="J6:K6"/>
    <mergeCell ref="G9:K9"/>
    <mergeCell ref="G10:K10"/>
    <mergeCell ref="G11:K11"/>
    <mergeCell ref="G12:K12"/>
    <mergeCell ref="G13:K13"/>
    <mergeCell ref="B9:F9"/>
    <mergeCell ref="B10:F10"/>
    <mergeCell ref="B11:F11"/>
    <mergeCell ref="B12:F12"/>
    <mergeCell ref="B13:F13"/>
    <mergeCell ref="B15:G15"/>
    <mergeCell ref="H15:I15"/>
    <mergeCell ref="J15:K15"/>
    <mergeCell ref="B16:C16"/>
    <mergeCell ref="B17:C17"/>
    <mergeCell ref="D16:E16"/>
    <mergeCell ref="F16:G16"/>
    <mergeCell ref="H16:I16"/>
    <mergeCell ref="J16:K16"/>
    <mergeCell ref="D17:E17"/>
    <mergeCell ref="F17:G17"/>
    <mergeCell ref="H17:I17"/>
    <mergeCell ref="J17:K17"/>
    <mergeCell ref="B19:K19"/>
    <mergeCell ref="B20:E20"/>
    <mergeCell ref="F20:G20"/>
    <mergeCell ref="H20:I20"/>
    <mergeCell ref="J20:K20"/>
    <mergeCell ref="B21:E21"/>
    <mergeCell ref="F21:G21"/>
    <mergeCell ref="H21:I21"/>
    <mergeCell ref="J21:K21"/>
    <mergeCell ref="B22:E22"/>
    <mergeCell ref="F22:G22"/>
    <mergeCell ref="H22:I22"/>
    <mergeCell ref="J22:K22"/>
    <mergeCell ref="H25:I25"/>
    <mergeCell ref="J25:K25"/>
    <mergeCell ref="B23:E23"/>
    <mergeCell ref="B24:E24"/>
    <mergeCell ref="B25:E25"/>
    <mergeCell ref="F23:G23"/>
    <mergeCell ref="H23:I23"/>
    <mergeCell ref="J23:K23"/>
    <mergeCell ref="F24:G24"/>
    <mergeCell ref="H24:I24"/>
    <mergeCell ref="J24:K24"/>
    <mergeCell ref="F25:G25"/>
  </mergeCells>
  <phoneticPr fontId="3"/>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59AD7-5BE5-42EA-84E0-DDA0F13FFA5A}">
  <sheetPr filterMode="1">
    <tabColor theme="7" tint="0.79998168889431442"/>
  </sheetPr>
  <dimension ref="A1:Z70"/>
  <sheetViews>
    <sheetView topLeftCell="E1" zoomScale="70" zoomScaleNormal="70" workbookViewId="0">
      <selection activeCell="AC57" sqref="AC57"/>
    </sheetView>
  </sheetViews>
  <sheetFormatPr defaultColWidth="9.140625" defaultRowHeight="15"/>
  <cols>
    <col min="1" max="1" width="4.5703125" style="1" customWidth="1"/>
    <col min="2" max="2" width="6.5703125" style="5" customWidth="1"/>
    <col min="3" max="3" width="6.5703125" style="5" hidden="1" customWidth="1"/>
    <col min="4" max="4" width="138.5703125" style="6" customWidth="1"/>
    <col min="5" max="5" width="13.5703125" style="6" customWidth="1"/>
    <col min="6" max="6" width="4.5703125" style="1" customWidth="1"/>
    <col min="7" max="7" width="55.42578125" style="6" customWidth="1"/>
    <col min="8" max="8" width="20.5703125" style="1" customWidth="1"/>
    <col min="9" max="17" width="10" style="1" hidden="1" customWidth="1"/>
    <col min="18" max="20" width="10.42578125" style="1" hidden="1" customWidth="1"/>
    <col min="21" max="21" width="63.5703125" style="1" hidden="1" customWidth="1"/>
    <col min="22" max="22" width="74" style="1" hidden="1" customWidth="1"/>
    <col min="23" max="23" width="69" style="1" hidden="1" customWidth="1"/>
    <col min="24" max="24" width="142.42578125" style="1" customWidth="1"/>
    <col min="25" max="25" width="17" style="9" customWidth="1"/>
    <col min="26" max="26" width="56.42578125" style="2" customWidth="1"/>
    <col min="27" max="16384" width="9.140625" style="2"/>
  </cols>
  <sheetData>
    <row r="1" spans="1:26" ht="30" customHeight="1" thickBot="1">
      <c r="B1" s="38"/>
      <c r="C1" s="38" t="s">
        <v>33</v>
      </c>
      <c r="D1" s="11" t="s">
        <v>34</v>
      </c>
      <c r="E1" s="12" t="s">
        <v>35</v>
      </c>
      <c r="F1" s="12"/>
      <c r="G1" s="12" t="s">
        <v>36</v>
      </c>
      <c r="H1" s="40" t="s">
        <v>37</v>
      </c>
      <c r="I1" s="40"/>
      <c r="J1" s="41"/>
      <c r="K1" s="13"/>
      <c r="L1" s="13"/>
      <c r="M1" s="13"/>
      <c r="N1" s="13"/>
      <c r="O1" s="13"/>
      <c r="P1" s="13"/>
      <c r="Q1" s="13"/>
      <c r="R1" s="13"/>
      <c r="S1" s="13"/>
      <c r="T1" s="13"/>
      <c r="U1" s="18" t="s">
        <v>38</v>
      </c>
      <c r="V1" s="19" t="s">
        <v>39</v>
      </c>
      <c r="W1" s="19" t="s">
        <v>40</v>
      </c>
      <c r="X1" s="19" t="s">
        <v>41</v>
      </c>
      <c r="Y1" s="19" t="s">
        <v>42</v>
      </c>
      <c r="Z1" s="19" t="s">
        <v>43</v>
      </c>
    </row>
    <row r="2" spans="1:26" s="4" customFormat="1" ht="54" hidden="1" thickBot="1">
      <c r="A2" s="3"/>
      <c r="B2" s="21"/>
      <c r="C2" s="21"/>
      <c r="D2" s="22"/>
      <c r="E2" s="42"/>
      <c r="F2" s="21"/>
      <c r="G2" s="42"/>
      <c r="H2" s="43" t="s">
        <v>44</v>
      </c>
      <c r="I2" s="44" t="s">
        <v>45</v>
      </c>
      <c r="J2" s="45" t="s">
        <v>46</v>
      </c>
      <c r="K2" s="45" t="s">
        <v>47</v>
      </c>
      <c r="L2" s="45" t="s">
        <v>48</v>
      </c>
      <c r="M2" s="46" t="s">
        <v>49</v>
      </c>
      <c r="N2" s="45" t="s">
        <v>50</v>
      </c>
      <c r="O2" s="25" t="s">
        <v>51</v>
      </c>
      <c r="P2" s="26" t="s">
        <v>52</v>
      </c>
      <c r="Q2" s="26" t="s">
        <v>53</v>
      </c>
      <c r="R2" s="45" t="s">
        <v>54</v>
      </c>
      <c r="S2" s="23" t="s">
        <v>55</v>
      </c>
      <c r="T2" s="27" t="s">
        <v>56</v>
      </c>
      <c r="U2" s="59" t="s">
        <v>57</v>
      </c>
      <c r="V2" s="21"/>
      <c r="W2" s="21"/>
      <c r="X2" s="21"/>
      <c r="Y2" s="28"/>
      <c r="Z2" s="47"/>
    </row>
    <row r="3" spans="1:26" ht="32.1">
      <c r="B3" s="589" t="s">
        <v>58</v>
      </c>
      <c r="C3" s="96">
        <v>1</v>
      </c>
      <c r="D3" s="278" t="s">
        <v>59</v>
      </c>
      <c r="E3" s="201" t="s">
        <v>60</v>
      </c>
      <c r="F3" s="311">
        <v>1</v>
      </c>
      <c r="G3" s="322" t="s">
        <v>61</v>
      </c>
      <c r="H3" s="201" t="s">
        <v>62</v>
      </c>
      <c r="I3" s="202" t="s">
        <v>63</v>
      </c>
      <c r="J3" s="203"/>
      <c r="K3" s="203"/>
      <c r="L3" s="204"/>
      <c r="M3" s="205"/>
      <c r="N3" s="205"/>
      <c r="O3" s="204"/>
      <c r="P3" s="205"/>
      <c r="Q3" s="206"/>
      <c r="R3" s="330"/>
      <c r="S3" s="330"/>
      <c r="T3" s="331"/>
      <c r="U3" s="269" t="s">
        <v>64</v>
      </c>
      <c r="V3" s="348"/>
      <c r="W3" s="343"/>
      <c r="X3" s="258" t="s">
        <v>65</v>
      </c>
      <c r="Y3" s="457"/>
      <c r="Z3" s="519"/>
    </row>
    <row r="4" spans="1:26" ht="36" hidden="1" customHeight="1">
      <c r="B4" s="590"/>
      <c r="C4" s="116">
        <v>1</v>
      </c>
      <c r="D4" s="592" t="s">
        <v>68</v>
      </c>
      <c r="E4" s="207" t="s">
        <v>69</v>
      </c>
      <c r="F4" s="312">
        <v>2</v>
      </c>
      <c r="G4" s="593" t="s">
        <v>70</v>
      </c>
      <c r="H4" s="198" t="s">
        <v>71</v>
      </c>
      <c r="I4" s="208"/>
      <c r="J4" s="213"/>
      <c r="K4" s="213"/>
      <c r="L4" s="214"/>
      <c r="M4" s="211"/>
      <c r="N4" s="211"/>
      <c r="O4" s="214"/>
      <c r="P4" s="211"/>
      <c r="Q4" s="213"/>
      <c r="R4" s="214" t="s">
        <v>63</v>
      </c>
      <c r="S4" s="214"/>
      <c r="T4" s="241"/>
      <c r="U4" s="594" t="s">
        <v>72</v>
      </c>
      <c r="V4" s="294"/>
      <c r="W4" s="342"/>
      <c r="X4" s="262" t="s">
        <v>73</v>
      </c>
      <c r="Y4" s="458"/>
      <c r="Z4" s="48"/>
    </row>
    <row r="5" spans="1:26" ht="21.6" hidden="1">
      <c r="B5" s="590"/>
      <c r="C5" s="97">
        <v>1</v>
      </c>
      <c r="D5" s="583"/>
      <c r="E5" s="207" t="s">
        <v>69</v>
      </c>
      <c r="F5" s="312">
        <v>3</v>
      </c>
      <c r="G5" s="585"/>
      <c r="H5" s="198" t="s">
        <v>71</v>
      </c>
      <c r="I5" s="208"/>
      <c r="J5" s="213"/>
      <c r="K5" s="213"/>
      <c r="L5" s="214"/>
      <c r="M5" s="211"/>
      <c r="N5" s="211"/>
      <c r="O5" s="214"/>
      <c r="P5" s="211"/>
      <c r="Q5" s="212"/>
      <c r="R5" s="210" t="s">
        <v>63</v>
      </c>
      <c r="S5" s="210"/>
      <c r="T5" s="242"/>
      <c r="U5" s="595"/>
      <c r="V5" s="294"/>
      <c r="W5" s="342"/>
      <c r="X5" s="262" t="s">
        <v>74</v>
      </c>
      <c r="Y5" s="458"/>
      <c r="Z5" s="48"/>
    </row>
    <row r="6" spans="1:26" ht="32.1">
      <c r="B6" s="590"/>
      <c r="C6" s="97">
        <v>1</v>
      </c>
      <c r="D6" s="184" t="s">
        <v>75</v>
      </c>
      <c r="E6" s="207" t="s">
        <v>76</v>
      </c>
      <c r="F6" s="312">
        <v>4</v>
      </c>
      <c r="G6" s="323" t="s">
        <v>77</v>
      </c>
      <c r="H6" s="198" t="s">
        <v>78</v>
      </c>
      <c r="I6" s="208"/>
      <c r="J6" s="213"/>
      <c r="K6" s="213"/>
      <c r="L6" s="214"/>
      <c r="M6" s="211"/>
      <c r="N6" s="211"/>
      <c r="O6" s="214"/>
      <c r="P6" s="211"/>
      <c r="Q6" s="223"/>
      <c r="R6" s="214" t="s">
        <v>63</v>
      </c>
      <c r="S6" s="214"/>
      <c r="T6" s="241"/>
      <c r="U6" s="251"/>
      <c r="V6" s="246" t="s">
        <v>79</v>
      </c>
      <c r="W6" s="352"/>
      <c r="X6" s="262" t="s">
        <v>80</v>
      </c>
      <c r="Y6" s="458"/>
      <c r="Z6" s="519"/>
    </row>
    <row r="7" spans="1:26" ht="42.95" hidden="1">
      <c r="B7" s="590"/>
      <c r="C7" s="97">
        <v>1</v>
      </c>
      <c r="D7" s="184" t="s">
        <v>82</v>
      </c>
      <c r="E7" s="207" t="s">
        <v>60</v>
      </c>
      <c r="F7" s="312">
        <v>5</v>
      </c>
      <c r="G7" s="323" t="s">
        <v>83</v>
      </c>
      <c r="H7" s="198" t="s">
        <v>84</v>
      </c>
      <c r="I7" s="208"/>
      <c r="J7" s="213"/>
      <c r="K7" s="213"/>
      <c r="L7" s="214"/>
      <c r="M7" s="211"/>
      <c r="N7" s="211" t="s">
        <v>63</v>
      </c>
      <c r="O7" s="214"/>
      <c r="P7" s="211"/>
      <c r="Q7" s="223"/>
      <c r="R7" s="214"/>
      <c r="S7" s="214"/>
      <c r="T7" s="241"/>
      <c r="U7" s="249" t="s">
        <v>85</v>
      </c>
      <c r="V7" s="246" t="s">
        <v>86</v>
      </c>
      <c r="W7" s="353"/>
      <c r="X7" s="262" t="s">
        <v>87</v>
      </c>
      <c r="Y7" s="458"/>
      <c r="Z7" s="48"/>
    </row>
    <row r="8" spans="1:26" ht="14.45" hidden="1" customHeight="1" thickBot="1">
      <c r="B8" s="591"/>
      <c r="C8" s="98">
        <v>1</v>
      </c>
      <c r="D8" s="313"/>
      <c r="E8" s="314"/>
      <c r="F8" s="244"/>
      <c r="G8" s="324"/>
      <c r="H8" s="215"/>
      <c r="I8" s="216"/>
      <c r="J8" s="217"/>
      <c r="K8" s="217"/>
      <c r="L8" s="218"/>
      <c r="M8" s="219"/>
      <c r="N8" s="219"/>
      <c r="O8" s="218"/>
      <c r="P8" s="219"/>
      <c r="Q8" s="220"/>
      <c r="R8" s="218"/>
      <c r="S8" s="218"/>
      <c r="T8" s="244"/>
      <c r="U8" s="340"/>
      <c r="V8" s="234"/>
      <c r="W8" s="340"/>
      <c r="X8" s="271"/>
      <c r="Y8" s="466"/>
      <c r="Z8" s="48"/>
    </row>
    <row r="9" spans="1:26" ht="42.95" hidden="1">
      <c r="B9" s="596" t="s">
        <v>88</v>
      </c>
      <c r="C9" s="99">
        <v>2</v>
      </c>
      <c r="D9" s="278" t="s">
        <v>89</v>
      </c>
      <c r="E9" s="240" t="s">
        <v>60</v>
      </c>
      <c r="F9" s="311">
        <v>6</v>
      </c>
      <c r="G9" s="322" t="s">
        <v>90</v>
      </c>
      <c r="H9" s="198" t="s">
        <v>84</v>
      </c>
      <c r="I9" s="202"/>
      <c r="J9" s="203"/>
      <c r="K9" s="203"/>
      <c r="L9" s="204"/>
      <c r="M9" s="205"/>
      <c r="N9" s="211" t="s">
        <v>63</v>
      </c>
      <c r="O9" s="210"/>
      <c r="P9" s="222"/>
      <c r="Q9" s="212"/>
      <c r="R9" s="204"/>
      <c r="S9" s="204"/>
      <c r="T9" s="240"/>
      <c r="U9" s="341" t="s">
        <v>91</v>
      </c>
      <c r="V9" s="246" t="s">
        <v>92</v>
      </c>
      <c r="W9" s="354"/>
      <c r="X9" s="292" t="s">
        <v>93</v>
      </c>
      <c r="Y9" s="457"/>
      <c r="Z9" s="48"/>
    </row>
    <row r="10" spans="1:26" ht="21.6" hidden="1">
      <c r="B10" s="597"/>
      <c r="C10" s="100">
        <v>2</v>
      </c>
      <c r="D10" s="592" t="s">
        <v>94</v>
      </c>
      <c r="E10" s="242" t="s">
        <v>69</v>
      </c>
      <c r="F10" s="315">
        <v>7</v>
      </c>
      <c r="G10" s="593" t="s">
        <v>95</v>
      </c>
      <c r="H10" s="198" t="s">
        <v>96</v>
      </c>
      <c r="I10" s="208" t="s">
        <v>63</v>
      </c>
      <c r="J10" s="213"/>
      <c r="K10" s="213"/>
      <c r="L10" s="214"/>
      <c r="M10" s="211"/>
      <c r="N10" s="211"/>
      <c r="O10" s="214"/>
      <c r="P10" s="211"/>
      <c r="Q10" s="223"/>
      <c r="R10" s="214"/>
      <c r="S10" s="214"/>
      <c r="T10" s="241"/>
      <c r="U10" s="342"/>
      <c r="V10" s="569" t="s">
        <v>97</v>
      </c>
      <c r="W10" s="571" t="s">
        <v>98</v>
      </c>
      <c r="X10" s="272" t="s">
        <v>99</v>
      </c>
      <c r="Y10" s="458"/>
      <c r="Z10" s="48"/>
    </row>
    <row r="11" spans="1:26" ht="42.95" hidden="1">
      <c r="B11" s="597"/>
      <c r="C11" s="101">
        <v>2</v>
      </c>
      <c r="D11" s="583"/>
      <c r="E11" s="242" t="s">
        <v>69</v>
      </c>
      <c r="F11" s="315">
        <v>8</v>
      </c>
      <c r="G11" s="585"/>
      <c r="H11" s="198" t="s">
        <v>100</v>
      </c>
      <c r="I11" s="208" t="s">
        <v>63</v>
      </c>
      <c r="J11" s="213" t="s">
        <v>63</v>
      </c>
      <c r="K11" s="213"/>
      <c r="L11" s="214"/>
      <c r="M11" s="211"/>
      <c r="N11" s="211"/>
      <c r="O11" s="214"/>
      <c r="P11" s="211"/>
      <c r="Q11" s="223"/>
      <c r="R11" s="214"/>
      <c r="S11" s="214"/>
      <c r="T11" s="241"/>
      <c r="U11" s="342"/>
      <c r="V11" s="570"/>
      <c r="W11" s="572"/>
      <c r="X11" s="272" t="s">
        <v>101</v>
      </c>
      <c r="Y11" s="458"/>
      <c r="Z11" s="48"/>
    </row>
    <row r="12" spans="1:26" ht="21.6" hidden="1">
      <c r="B12" s="597"/>
      <c r="C12" s="102">
        <v>2</v>
      </c>
      <c r="D12" s="185" t="s">
        <v>102</v>
      </c>
      <c r="E12" s="242" t="s">
        <v>103</v>
      </c>
      <c r="F12" s="312">
        <v>9</v>
      </c>
      <c r="G12" s="325" t="s">
        <v>104</v>
      </c>
      <c r="H12" s="198" t="s">
        <v>78</v>
      </c>
      <c r="I12" s="208"/>
      <c r="J12" s="213"/>
      <c r="K12" s="213"/>
      <c r="L12" s="214"/>
      <c r="M12" s="211"/>
      <c r="N12" s="211"/>
      <c r="O12" s="214"/>
      <c r="P12" s="211"/>
      <c r="Q12" s="223"/>
      <c r="R12" s="214" t="s">
        <v>63</v>
      </c>
      <c r="S12" s="214"/>
      <c r="T12" s="241"/>
      <c r="U12" s="342"/>
      <c r="V12" s="294"/>
      <c r="W12" s="249" t="s">
        <v>105</v>
      </c>
      <c r="X12" s="262" t="s">
        <v>106</v>
      </c>
      <c r="Y12" s="458"/>
      <c r="Z12" s="48"/>
    </row>
    <row r="13" spans="1:26" ht="32.1" hidden="1">
      <c r="B13" s="597"/>
      <c r="C13" s="102">
        <v>2</v>
      </c>
      <c r="D13" s="185" t="s">
        <v>107</v>
      </c>
      <c r="E13" s="242" t="s">
        <v>76</v>
      </c>
      <c r="F13" s="241">
        <v>10</v>
      </c>
      <c r="G13" s="325" t="s">
        <v>108</v>
      </c>
      <c r="H13" s="198" t="s">
        <v>78</v>
      </c>
      <c r="I13" s="208"/>
      <c r="J13" s="213"/>
      <c r="K13" s="213"/>
      <c r="L13" s="214"/>
      <c r="M13" s="211"/>
      <c r="N13" s="211"/>
      <c r="O13" s="214"/>
      <c r="P13" s="211"/>
      <c r="Q13" s="223"/>
      <c r="R13" s="214" t="s">
        <v>63</v>
      </c>
      <c r="S13" s="214"/>
      <c r="T13" s="241"/>
      <c r="U13" s="249" t="s">
        <v>109</v>
      </c>
      <c r="V13" s="349"/>
      <c r="W13" s="249" t="s">
        <v>110</v>
      </c>
      <c r="X13" s="262" t="s">
        <v>111</v>
      </c>
      <c r="Y13" s="458"/>
      <c r="Z13" s="48"/>
    </row>
    <row r="14" spans="1:26" ht="14.45" hidden="1" customHeight="1" thickBot="1">
      <c r="B14" s="598"/>
      <c r="C14" s="103">
        <v>2</v>
      </c>
      <c r="D14" s="316"/>
      <c r="E14" s="317"/>
      <c r="F14" s="244"/>
      <c r="G14" s="326"/>
      <c r="H14" s="215"/>
      <c r="I14" s="216"/>
      <c r="J14" s="217"/>
      <c r="K14" s="217"/>
      <c r="L14" s="218"/>
      <c r="M14" s="219"/>
      <c r="N14" s="219"/>
      <c r="O14" s="218"/>
      <c r="P14" s="219"/>
      <c r="Q14" s="220"/>
      <c r="R14" s="218"/>
      <c r="S14" s="218"/>
      <c r="T14" s="244"/>
      <c r="U14" s="340"/>
      <c r="V14" s="193"/>
      <c r="W14" s="340"/>
      <c r="X14" s="271"/>
      <c r="Y14" s="466"/>
      <c r="Z14" s="48"/>
    </row>
    <row r="15" spans="1:26" ht="53.45" hidden="1">
      <c r="B15" s="573" t="s">
        <v>112</v>
      </c>
      <c r="C15" s="104">
        <v>3</v>
      </c>
      <c r="D15" s="278" t="s">
        <v>113</v>
      </c>
      <c r="E15" s="201" t="s">
        <v>60</v>
      </c>
      <c r="F15" s="240">
        <v>11</v>
      </c>
      <c r="G15" s="323" t="s">
        <v>114</v>
      </c>
      <c r="H15" s="198" t="s">
        <v>115</v>
      </c>
      <c r="I15" s="221"/>
      <c r="J15" s="209"/>
      <c r="K15" s="213" t="s">
        <v>63</v>
      </c>
      <c r="L15" s="214" t="s">
        <v>63</v>
      </c>
      <c r="M15" s="211" t="s">
        <v>63</v>
      </c>
      <c r="N15" s="222"/>
      <c r="O15" s="210" t="s">
        <v>63</v>
      </c>
      <c r="P15" s="222" t="s">
        <v>63</v>
      </c>
      <c r="Q15" s="212"/>
      <c r="R15" s="210"/>
      <c r="S15" s="210"/>
      <c r="T15" s="242"/>
      <c r="U15" s="343"/>
      <c r="V15" s="292" t="s">
        <v>116</v>
      </c>
      <c r="W15" s="269" t="s">
        <v>117</v>
      </c>
      <c r="X15" s="355" t="s">
        <v>118</v>
      </c>
      <c r="Y15" s="457"/>
      <c r="Z15" s="48"/>
    </row>
    <row r="16" spans="1:26" ht="21.6" hidden="1">
      <c r="B16" s="574"/>
      <c r="C16" s="105">
        <v>3</v>
      </c>
      <c r="D16" s="185" t="s">
        <v>119</v>
      </c>
      <c r="E16" s="207" t="s">
        <v>60</v>
      </c>
      <c r="F16" s="312">
        <v>12</v>
      </c>
      <c r="G16" s="325" t="s">
        <v>120</v>
      </c>
      <c r="H16" s="198" t="s">
        <v>84</v>
      </c>
      <c r="I16" s="208"/>
      <c r="J16" s="213"/>
      <c r="K16" s="213"/>
      <c r="L16" s="214"/>
      <c r="M16" s="211"/>
      <c r="N16" s="211" t="s">
        <v>63</v>
      </c>
      <c r="O16" s="214"/>
      <c r="P16" s="211"/>
      <c r="Q16" s="223"/>
      <c r="R16" s="214"/>
      <c r="S16" s="214"/>
      <c r="T16" s="241"/>
      <c r="U16" s="344" t="s">
        <v>121</v>
      </c>
      <c r="V16" s="294"/>
      <c r="W16" s="342"/>
      <c r="X16" s="298" t="s">
        <v>122</v>
      </c>
      <c r="Y16" s="458"/>
      <c r="Z16" s="48"/>
    </row>
    <row r="17" spans="2:26" ht="42.95" hidden="1">
      <c r="B17" s="574"/>
      <c r="C17" s="105">
        <v>3</v>
      </c>
      <c r="D17" s="185" t="s">
        <v>123</v>
      </c>
      <c r="E17" s="207" t="s">
        <v>76</v>
      </c>
      <c r="F17" s="312">
        <v>13</v>
      </c>
      <c r="G17" s="325" t="s">
        <v>124</v>
      </c>
      <c r="H17" s="198" t="s">
        <v>115</v>
      </c>
      <c r="I17" s="208" t="s">
        <v>63</v>
      </c>
      <c r="J17" s="213" t="s">
        <v>63</v>
      </c>
      <c r="K17" s="213" t="s">
        <v>63</v>
      </c>
      <c r="L17" s="214"/>
      <c r="M17" s="211"/>
      <c r="N17" s="211"/>
      <c r="O17" s="214" t="s">
        <v>63</v>
      </c>
      <c r="P17" s="211"/>
      <c r="Q17" s="223"/>
      <c r="R17" s="214" t="s">
        <v>63</v>
      </c>
      <c r="S17" s="214"/>
      <c r="T17" s="241"/>
      <c r="U17" s="249" t="s">
        <v>125</v>
      </c>
      <c r="V17" s="294"/>
      <c r="W17" s="342"/>
      <c r="X17" s="298" t="s">
        <v>126</v>
      </c>
      <c r="Y17" s="458"/>
      <c r="Z17" s="48"/>
    </row>
    <row r="18" spans="2:26" ht="53.45" hidden="1">
      <c r="B18" s="574"/>
      <c r="C18" s="105">
        <v>3</v>
      </c>
      <c r="D18" s="185" t="s">
        <v>127</v>
      </c>
      <c r="E18" s="207" t="s">
        <v>76</v>
      </c>
      <c r="F18" s="312">
        <v>14</v>
      </c>
      <c r="G18" s="325" t="s">
        <v>128</v>
      </c>
      <c r="H18" s="198" t="s">
        <v>129</v>
      </c>
      <c r="I18" s="208" t="s">
        <v>63</v>
      </c>
      <c r="J18" s="213" t="s">
        <v>63</v>
      </c>
      <c r="K18" s="213" t="s">
        <v>63</v>
      </c>
      <c r="L18" s="214"/>
      <c r="M18" s="211"/>
      <c r="N18" s="211"/>
      <c r="O18" s="214"/>
      <c r="P18" s="211"/>
      <c r="Q18" s="223"/>
      <c r="R18" s="214"/>
      <c r="S18" s="214"/>
      <c r="T18" s="241"/>
      <c r="U18" s="342"/>
      <c r="V18" s="349" t="s">
        <v>130</v>
      </c>
      <c r="W18" s="342"/>
      <c r="X18" s="298" t="s">
        <v>131</v>
      </c>
      <c r="Y18" s="458"/>
      <c r="Z18" s="48"/>
    </row>
    <row r="19" spans="2:26" ht="32.1" hidden="1">
      <c r="B19" s="575"/>
      <c r="C19" s="106">
        <v>3</v>
      </c>
      <c r="D19" s="318" t="s">
        <v>132</v>
      </c>
      <c r="E19" s="207" t="s">
        <v>103</v>
      </c>
      <c r="F19" s="319">
        <v>15</v>
      </c>
      <c r="G19" s="327" t="s">
        <v>133</v>
      </c>
      <c r="H19" s="198" t="s">
        <v>129</v>
      </c>
      <c r="I19" s="208" t="s">
        <v>63</v>
      </c>
      <c r="J19" s="213" t="s">
        <v>63</v>
      </c>
      <c r="K19" s="213" t="s">
        <v>63</v>
      </c>
      <c r="L19" s="214"/>
      <c r="M19" s="211"/>
      <c r="N19" s="332"/>
      <c r="O19" s="333" t="s">
        <v>63</v>
      </c>
      <c r="P19" s="332"/>
      <c r="Q19" s="334"/>
      <c r="R19" s="214"/>
      <c r="S19" s="333"/>
      <c r="T19" s="335"/>
      <c r="U19" s="345" t="s">
        <v>134</v>
      </c>
      <c r="V19" s="350"/>
      <c r="W19" s="252" t="s">
        <v>135</v>
      </c>
      <c r="X19" s="356" t="s">
        <v>136</v>
      </c>
      <c r="Y19" s="458"/>
      <c r="Z19" s="48"/>
    </row>
    <row r="20" spans="2:26" ht="14.45" hidden="1" customHeight="1" thickBot="1">
      <c r="B20" s="576"/>
      <c r="C20" s="107">
        <v>3</v>
      </c>
      <c r="D20" s="316"/>
      <c r="E20" s="317"/>
      <c r="F20" s="244"/>
      <c r="G20" s="326"/>
      <c r="H20" s="215"/>
      <c r="I20" s="216"/>
      <c r="J20" s="217"/>
      <c r="K20" s="217"/>
      <c r="L20" s="218"/>
      <c r="M20" s="219"/>
      <c r="N20" s="219"/>
      <c r="O20" s="218"/>
      <c r="P20" s="219"/>
      <c r="Q20" s="220"/>
      <c r="R20" s="218"/>
      <c r="S20" s="218"/>
      <c r="T20" s="244"/>
      <c r="U20" s="340"/>
      <c r="V20" s="193"/>
      <c r="W20" s="340"/>
      <c r="X20" s="271"/>
      <c r="Y20" s="466"/>
      <c r="Z20" s="48"/>
    </row>
    <row r="21" spans="2:26" ht="21.6" hidden="1">
      <c r="B21" s="577" t="s">
        <v>137</v>
      </c>
      <c r="C21" s="117">
        <v>4</v>
      </c>
      <c r="D21" s="582" t="s">
        <v>138</v>
      </c>
      <c r="E21" s="201" t="s">
        <v>69</v>
      </c>
      <c r="F21" s="240">
        <v>16</v>
      </c>
      <c r="G21" s="584" t="s">
        <v>139</v>
      </c>
      <c r="H21" s="195" t="s">
        <v>96</v>
      </c>
      <c r="I21" s="208" t="s">
        <v>63</v>
      </c>
      <c r="J21" s="203"/>
      <c r="K21" s="203"/>
      <c r="L21" s="204"/>
      <c r="M21" s="205"/>
      <c r="N21" s="205"/>
      <c r="O21" s="204"/>
      <c r="P21" s="205"/>
      <c r="Q21" s="206"/>
      <c r="R21" s="204"/>
      <c r="S21" s="204"/>
      <c r="T21" s="240"/>
      <c r="U21" s="343"/>
      <c r="V21" s="586" t="s">
        <v>140</v>
      </c>
      <c r="W21" s="587" t="s">
        <v>141</v>
      </c>
      <c r="X21" s="258" t="s">
        <v>142</v>
      </c>
      <c r="Y21" s="457"/>
      <c r="Z21" s="48"/>
    </row>
    <row r="22" spans="2:26" ht="21.6" hidden="1">
      <c r="B22" s="578"/>
      <c r="C22" s="108">
        <v>4</v>
      </c>
      <c r="D22" s="583"/>
      <c r="E22" s="200" t="s">
        <v>69</v>
      </c>
      <c r="F22" s="242">
        <v>17</v>
      </c>
      <c r="G22" s="585"/>
      <c r="H22" s="199" t="s">
        <v>96</v>
      </c>
      <c r="I22" s="208" t="s">
        <v>63</v>
      </c>
      <c r="J22" s="209"/>
      <c r="K22" s="209"/>
      <c r="L22" s="210"/>
      <c r="M22" s="222"/>
      <c r="N22" s="222"/>
      <c r="O22" s="210"/>
      <c r="P22" s="222"/>
      <c r="Q22" s="212"/>
      <c r="R22" s="210"/>
      <c r="S22" s="210"/>
      <c r="T22" s="242"/>
      <c r="U22" s="346"/>
      <c r="V22" s="572"/>
      <c r="W22" s="588"/>
      <c r="X22" s="272" t="s">
        <v>143</v>
      </c>
      <c r="Y22" s="458"/>
      <c r="Z22" s="48"/>
    </row>
    <row r="23" spans="2:26" ht="21.6" hidden="1">
      <c r="B23" s="579"/>
      <c r="C23" s="109">
        <v>4</v>
      </c>
      <c r="D23" s="185" t="s">
        <v>144</v>
      </c>
      <c r="E23" s="207" t="s">
        <v>76</v>
      </c>
      <c r="F23" s="312">
        <v>18</v>
      </c>
      <c r="G23" s="325" t="s">
        <v>145</v>
      </c>
      <c r="H23" s="198" t="s">
        <v>78</v>
      </c>
      <c r="I23" s="208"/>
      <c r="J23" s="213"/>
      <c r="K23" s="213"/>
      <c r="L23" s="214"/>
      <c r="M23" s="211"/>
      <c r="N23" s="211"/>
      <c r="O23" s="214"/>
      <c r="P23" s="211"/>
      <c r="Q23" s="223"/>
      <c r="R23" s="214" t="s">
        <v>63</v>
      </c>
      <c r="S23" s="214"/>
      <c r="T23" s="241"/>
      <c r="U23" s="344" t="s">
        <v>146</v>
      </c>
      <c r="V23" s="294"/>
      <c r="W23" s="342"/>
      <c r="X23" s="262" t="s">
        <v>147</v>
      </c>
      <c r="Y23" s="458"/>
      <c r="Z23" s="48"/>
    </row>
    <row r="24" spans="2:26" ht="42.95" hidden="1">
      <c r="B24" s="579"/>
      <c r="C24" s="109">
        <v>4</v>
      </c>
      <c r="D24" s="185" t="s">
        <v>148</v>
      </c>
      <c r="E24" s="207" t="s">
        <v>103</v>
      </c>
      <c r="F24" s="312">
        <v>19</v>
      </c>
      <c r="G24" s="325" t="s">
        <v>149</v>
      </c>
      <c r="H24" s="198" t="s">
        <v>78</v>
      </c>
      <c r="I24" s="208"/>
      <c r="J24" s="213"/>
      <c r="K24" s="213"/>
      <c r="L24" s="214"/>
      <c r="M24" s="211"/>
      <c r="N24" s="211"/>
      <c r="O24" s="214"/>
      <c r="P24" s="211"/>
      <c r="Q24" s="223"/>
      <c r="R24" s="214" t="s">
        <v>63</v>
      </c>
      <c r="S24" s="214"/>
      <c r="T24" s="241"/>
      <c r="U24" s="342"/>
      <c r="V24" s="294"/>
      <c r="W24" s="344" t="s">
        <v>150</v>
      </c>
      <c r="X24" s="262" t="s">
        <v>151</v>
      </c>
      <c r="Y24" s="458"/>
      <c r="Z24" s="48"/>
    </row>
    <row r="25" spans="2:26" ht="42.95" hidden="1">
      <c r="B25" s="579"/>
      <c r="C25" s="109">
        <v>4</v>
      </c>
      <c r="D25" s="185" t="s">
        <v>152</v>
      </c>
      <c r="E25" s="207" t="s">
        <v>60</v>
      </c>
      <c r="F25" s="312">
        <v>20</v>
      </c>
      <c r="G25" s="325" t="s">
        <v>153</v>
      </c>
      <c r="H25" s="198" t="s">
        <v>129</v>
      </c>
      <c r="I25" s="208"/>
      <c r="J25" s="213" t="s">
        <v>63</v>
      </c>
      <c r="K25" s="213" t="s">
        <v>63</v>
      </c>
      <c r="L25" s="214"/>
      <c r="M25" s="211"/>
      <c r="N25" s="211"/>
      <c r="O25" s="214" t="s">
        <v>63</v>
      </c>
      <c r="P25" s="211"/>
      <c r="Q25" s="223"/>
      <c r="R25" s="214"/>
      <c r="S25" s="214"/>
      <c r="T25" s="241"/>
      <c r="U25" s="249" t="s">
        <v>154</v>
      </c>
      <c r="V25" s="294"/>
      <c r="W25" s="249" t="s">
        <v>155</v>
      </c>
      <c r="X25" s="262" t="s">
        <v>156</v>
      </c>
      <c r="Y25" s="458"/>
      <c r="Z25" s="48"/>
    </row>
    <row r="26" spans="2:26" ht="32.1" hidden="1">
      <c r="B26" s="580"/>
      <c r="C26" s="110">
        <v>4</v>
      </c>
      <c r="D26" s="320" t="s">
        <v>157</v>
      </c>
      <c r="E26" s="198" t="s">
        <v>158</v>
      </c>
      <c r="F26" s="321">
        <v>21</v>
      </c>
      <c r="G26" s="328" t="s">
        <v>159</v>
      </c>
      <c r="H26" s="198" t="s">
        <v>160</v>
      </c>
      <c r="I26" s="336"/>
      <c r="J26" s="158" t="s">
        <v>161</v>
      </c>
      <c r="K26" s="158" t="s">
        <v>161</v>
      </c>
      <c r="L26" s="158"/>
      <c r="M26" s="158"/>
      <c r="N26" s="158"/>
      <c r="O26" s="158" t="s">
        <v>162</v>
      </c>
      <c r="P26" s="336"/>
      <c r="Q26" s="337"/>
      <c r="R26" s="158" t="s">
        <v>162</v>
      </c>
      <c r="S26" s="158" t="s">
        <v>162</v>
      </c>
      <c r="T26" s="338"/>
      <c r="U26" s="249" t="s">
        <v>163</v>
      </c>
      <c r="V26" s="351"/>
      <c r="W26" s="357"/>
      <c r="X26" s="298" t="s">
        <v>164</v>
      </c>
      <c r="Y26" s="458"/>
      <c r="Z26" s="48"/>
    </row>
    <row r="27" spans="2:26" ht="14.45" hidden="1" customHeight="1" thickBot="1">
      <c r="B27" s="581"/>
      <c r="C27" s="111">
        <v>4</v>
      </c>
      <c r="D27" s="316"/>
      <c r="E27" s="317"/>
      <c r="F27" s="244"/>
      <c r="G27" s="326"/>
      <c r="H27" s="215"/>
      <c r="I27" s="216"/>
      <c r="J27" s="217"/>
      <c r="K27" s="217"/>
      <c r="L27" s="218"/>
      <c r="M27" s="219"/>
      <c r="N27" s="219"/>
      <c r="O27" s="218"/>
      <c r="P27" s="219"/>
      <c r="Q27" s="220"/>
      <c r="R27" s="218"/>
      <c r="S27" s="218"/>
      <c r="T27" s="244"/>
      <c r="U27" s="340"/>
      <c r="V27" s="193"/>
      <c r="W27" s="340"/>
      <c r="X27" s="271"/>
      <c r="Y27" s="340"/>
      <c r="Z27" s="48"/>
    </row>
    <row r="28" spans="2:26" ht="43.5" hidden="1" customHeight="1">
      <c r="B28" s="565" t="s">
        <v>165</v>
      </c>
      <c r="C28" s="112">
        <v>5</v>
      </c>
      <c r="D28" s="184" t="s">
        <v>166</v>
      </c>
      <c r="E28" s="201" t="s">
        <v>76</v>
      </c>
      <c r="F28" s="315">
        <v>22</v>
      </c>
      <c r="G28" s="323" t="s">
        <v>167</v>
      </c>
      <c r="H28" s="195" t="s">
        <v>78</v>
      </c>
      <c r="I28" s="221"/>
      <c r="J28" s="209"/>
      <c r="K28" s="209"/>
      <c r="L28" s="210"/>
      <c r="M28" s="222"/>
      <c r="N28" s="222"/>
      <c r="O28" s="210"/>
      <c r="P28" s="222"/>
      <c r="Q28" s="212"/>
      <c r="R28" s="214" t="s">
        <v>63</v>
      </c>
      <c r="S28" s="210"/>
      <c r="T28" s="242"/>
      <c r="U28" s="347" t="s">
        <v>168</v>
      </c>
      <c r="V28" s="296"/>
      <c r="W28" s="346"/>
      <c r="X28" s="297" t="s">
        <v>169</v>
      </c>
      <c r="Y28" s="457"/>
      <c r="Z28" s="48"/>
    </row>
    <row r="29" spans="2:26" ht="32.1">
      <c r="B29" s="566"/>
      <c r="C29" s="113">
        <v>5</v>
      </c>
      <c r="D29" s="185" t="s">
        <v>170</v>
      </c>
      <c r="E29" s="207" t="s">
        <v>60</v>
      </c>
      <c r="F29" s="312">
        <v>23</v>
      </c>
      <c r="G29" s="323" t="s">
        <v>171</v>
      </c>
      <c r="H29" s="198" t="s">
        <v>78</v>
      </c>
      <c r="I29" s="208"/>
      <c r="J29" s="213"/>
      <c r="K29" s="213"/>
      <c r="L29" s="214"/>
      <c r="M29" s="211"/>
      <c r="N29" s="211"/>
      <c r="O29" s="214"/>
      <c r="P29" s="211"/>
      <c r="Q29" s="223"/>
      <c r="R29" s="214" t="s">
        <v>63</v>
      </c>
      <c r="S29" s="214"/>
      <c r="T29" s="241"/>
      <c r="U29" s="342"/>
      <c r="V29" s="246" t="s">
        <v>172</v>
      </c>
      <c r="W29" s="344" t="s">
        <v>173</v>
      </c>
      <c r="X29" s="298" t="s">
        <v>174</v>
      </c>
      <c r="Y29" s="458"/>
      <c r="Z29" s="48"/>
    </row>
    <row r="30" spans="2:26" ht="36" customHeight="1">
      <c r="B30" s="566"/>
      <c r="C30" s="113">
        <v>5</v>
      </c>
      <c r="D30" s="185" t="s">
        <v>177</v>
      </c>
      <c r="E30" s="207" t="s">
        <v>60</v>
      </c>
      <c r="F30" s="312">
        <v>24</v>
      </c>
      <c r="G30" s="323" t="s">
        <v>178</v>
      </c>
      <c r="H30" s="198" t="s">
        <v>179</v>
      </c>
      <c r="I30" s="208" t="s">
        <v>63</v>
      </c>
      <c r="J30" s="213"/>
      <c r="K30" s="213"/>
      <c r="L30" s="214"/>
      <c r="M30" s="211"/>
      <c r="N30" s="211"/>
      <c r="O30" s="214"/>
      <c r="P30" s="211"/>
      <c r="Q30" s="223"/>
      <c r="R30" s="214"/>
      <c r="S30" s="214"/>
      <c r="T30" s="241"/>
      <c r="U30" s="249" t="s">
        <v>180</v>
      </c>
      <c r="V30" s="294"/>
      <c r="W30" s="342"/>
      <c r="X30" s="298" t="s">
        <v>181</v>
      </c>
      <c r="Y30" s="458"/>
      <c r="Z30" s="48"/>
    </row>
    <row r="31" spans="2:26" ht="53.45" hidden="1">
      <c r="B31" s="566"/>
      <c r="C31" s="113">
        <v>5</v>
      </c>
      <c r="D31" s="185" t="s">
        <v>182</v>
      </c>
      <c r="E31" s="207" t="s">
        <v>60</v>
      </c>
      <c r="F31" s="312">
        <v>25</v>
      </c>
      <c r="G31" s="323" t="s">
        <v>183</v>
      </c>
      <c r="H31" s="198" t="s">
        <v>84</v>
      </c>
      <c r="I31" s="208"/>
      <c r="J31" s="213"/>
      <c r="K31" s="213"/>
      <c r="L31" s="214"/>
      <c r="M31" s="211"/>
      <c r="N31" s="211" t="s">
        <v>63</v>
      </c>
      <c r="O31" s="214"/>
      <c r="P31" s="211"/>
      <c r="Q31" s="223"/>
      <c r="R31" s="214"/>
      <c r="S31" s="214"/>
      <c r="T31" s="241"/>
      <c r="U31" s="249" t="s">
        <v>184</v>
      </c>
      <c r="V31" s="294"/>
      <c r="W31" s="342"/>
      <c r="X31" s="298" t="s">
        <v>185</v>
      </c>
      <c r="Y31" s="458"/>
      <c r="Z31" s="48"/>
    </row>
    <row r="32" spans="2:26" ht="32.1" hidden="1">
      <c r="B32" s="567"/>
      <c r="C32" s="114">
        <v>5</v>
      </c>
      <c r="D32" s="318" t="s">
        <v>186</v>
      </c>
      <c r="E32" s="207" t="s">
        <v>103</v>
      </c>
      <c r="F32" s="319">
        <v>26</v>
      </c>
      <c r="G32" s="329" t="s">
        <v>187</v>
      </c>
      <c r="H32" s="198" t="s">
        <v>129</v>
      </c>
      <c r="I32" s="339"/>
      <c r="J32" s="213" t="s">
        <v>63</v>
      </c>
      <c r="K32" s="213" t="s">
        <v>63</v>
      </c>
      <c r="L32" s="214"/>
      <c r="M32" s="332"/>
      <c r="N32" s="332"/>
      <c r="O32" s="333" t="s">
        <v>63</v>
      </c>
      <c r="P32" s="332"/>
      <c r="Q32" s="334"/>
      <c r="R32" s="214" t="s">
        <v>63</v>
      </c>
      <c r="S32" s="333" t="s">
        <v>63</v>
      </c>
      <c r="T32" s="335"/>
      <c r="U32" s="345" t="s">
        <v>188</v>
      </c>
      <c r="V32" s="350"/>
      <c r="W32" s="358"/>
      <c r="X32" s="356" t="s">
        <v>189</v>
      </c>
      <c r="Y32" s="458"/>
      <c r="Z32" s="48"/>
    </row>
    <row r="33" spans="2:26" ht="14.45" hidden="1" customHeight="1" thickBot="1">
      <c r="B33" s="568"/>
      <c r="C33" s="115">
        <v>5</v>
      </c>
      <c r="D33" s="316"/>
      <c r="E33" s="317"/>
      <c r="F33" s="244"/>
      <c r="G33" s="326"/>
      <c r="H33" s="193"/>
      <c r="I33" s="235"/>
      <c r="J33" s="236"/>
      <c r="K33" s="236"/>
      <c r="L33" s="237"/>
      <c r="M33" s="238"/>
      <c r="N33" s="238"/>
      <c r="O33" s="237"/>
      <c r="P33" s="238"/>
      <c r="Q33" s="239"/>
      <c r="R33" s="237"/>
      <c r="S33" s="237"/>
      <c r="T33" s="340"/>
      <c r="U33" s="340"/>
      <c r="V33" s="193"/>
      <c r="W33" s="340"/>
      <c r="X33" s="271"/>
      <c r="Y33" s="466"/>
      <c r="Z33" s="48"/>
    </row>
    <row r="34" spans="2:26" hidden="1">
      <c r="B34" s="49"/>
      <c r="C34" s="49"/>
      <c r="D34" s="50"/>
      <c r="E34" s="50"/>
      <c r="F34" s="29"/>
      <c r="G34" s="50"/>
      <c r="H34" s="29"/>
      <c r="I34" s="29">
        <f>COUNTA(I3:I33)</f>
        <v>9</v>
      </c>
      <c r="J34" s="29">
        <f t="shared" ref="J34:T34" si="0">COUNTA(J3:J33)</f>
        <v>7</v>
      </c>
      <c r="K34" s="29">
        <f t="shared" si="0"/>
        <v>7</v>
      </c>
      <c r="L34" s="29">
        <f t="shared" si="0"/>
        <v>1</v>
      </c>
      <c r="M34" s="29">
        <f t="shared" si="0"/>
        <v>1</v>
      </c>
      <c r="N34" s="29">
        <f t="shared" si="0"/>
        <v>4</v>
      </c>
      <c r="O34" s="29">
        <f t="shared" si="0"/>
        <v>6</v>
      </c>
      <c r="P34" s="29">
        <f t="shared" si="0"/>
        <v>1</v>
      </c>
      <c r="Q34" s="29">
        <f t="shared" si="0"/>
        <v>0</v>
      </c>
      <c r="R34" s="29">
        <f t="shared" si="0"/>
        <v>12</v>
      </c>
      <c r="S34" s="29">
        <f t="shared" si="0"/>
        <v>2</v>
      </c>
      <c r="T34" s="29">
        <f t="shared" si="0"/>
        <v>0</v>
      </c>
      <c r="U34" s="29"/>
      <c r="V34" s="29"/>
      <c r="W34" s="29"/>
      <c r="X34" s="29"/>
      <c r="Y34" s="29"/>
      <c r="Z34" s="20"/>
    </row>
    <row r="35" spans="2:26" hidden="1">
      <c r="B35" s="49"/>
      <c r="C35" s="49"/>
      <c r="D35" s="31" t="s">
        <v>190</v>
      </c>
      <c r="E35" s="50"/>
      <c r="F35" s="29"/>
      <c r="G35" s="50"/>
      <c r="H35" s="29"/>
      <c r="I35" s="29"/>
      <c r="J35" s="29"/>
      <c r="K35" s="29"/>
      <c r="L35" s="29"/>
      <c r="M35" s="29"/>
      <c r="N35" s="29"/>
      <c r="O35" s="29"/>
      <c r="P35" s="29"/>
      <c r="Q35" s="29"/>
      <c r="R35" s="29"/>
      <c r="S35" s="29"/>
      <c r="T35" s="29"/>
      <c r="U35" s="29"/>
      <c r="V35" s="29"/>
      <c r="W35" s="29"/>
      <c r="X35" s="29"/>
      <c r="Y35" s="29"/>
      <c r="Z35" s="20"/>
    </row>
    <row r="36" spans="2:26" hidden="1">
      <c r="B36" s="49"/>
      <c r="C36" s="49"/>
      <c r="D36" s="32" t="s">
        <v>191</v>
      </c>
      <c r="E36" s="51"/>
      <c r="F36" s="29"/>
      <c r="G36" s="51"/>
      <c r="H36" s="29"/>
      <c r="I36" s="29"/>
      <c r="J36" s="29"/>
      <c r="K36" s="29"/>
      <c r="L36" s="29"/>
      <c r="M36" s="29"/>
      <c r="N36" s="29"/>
      <c r="O36" s="29"/>
      <c r="P36" s="29"/>
      <c r="Q36" s="29"/>
      <c r="R36" s="29"/>
      <c r="S36" s="29"/>
      <c r="T36" s="29"/>
      <c r="U36" s="29"/>
      <c r="V36" s="29"/>
      <c r="W36" s="29"/>
      <c r="X36" s="29"/>
      <c r="Y36" s="29"/>
      <c r="Z36" s="20"/>
    </row>
    <row r="37" spans="2:26" hidden="1">
      <c r="B37" s="49"/>
      <c r="C37" s="49"/>
      <c r="D37" s="32" t="s">
        <v>192</v>
      </c>
      <c r="E37" s="50"/>
      <c r="F37" s="29"/>
      <c r="G37" s="50"/>
      <c r="H37" s="29"/>
      <c r="I37" s="29"/>
      <c r="J37" s="29"/>
      <c r="K37" s="29"/>
      <c r="L37" s="29"/>
      <c r="M37" s="29"/>
      <c r="N37" s="29"/>
      <c r="O37" s="29"/>
      <c r="P37" s="29"/>
      <c r="Q37" s="29"/>
      <c r="R37" s="29"/>
      <c r="S37" s="29"/>
      <c r="T37" s="29"/>
      <c r="U37" s="29"/>
      <c r="V37" s="29"/>
      <c r="W37" s="29"/>
      <c r="X37" s="29"/>
      <c r="Y37" s="29"/>
      <c r="Z37" s="20"/>
    </row>
    <row r="38" spans="2:26" hidden="1">
      <c r="D38" s="49" t="s">
        <v>193</v>
      </c>
      <c r="Y38" s="467"/>
    </row>
    <row r="39" spans="2:26">
      <c r="Y39" s="467"/>
    </row>
    <row r="40" spans="2:26">
      <c r="Y40" s="467"/>
    </row>
    <row r="41" spans="2:26">
      <c r="Y41" s="467"/>
    </row>
    <row r="42" spans="2:26">
      <c r="Y42" s="1"/>
    </row>
    <row r="43" spans="2:26">
      <c r="Y43" s="1"/>
    </row>
    <row r="44" spans="2:26">
      <c r="Y44" s="1"/>
    </row>
    <row r="45" spans="2:26">
      <c r="Y45" s="1"/>
    </row>
    <row r="46" spans="2:26">
      <c r="Y46" s="1"/>
    </row>
    <row r="47" spans="2:26">
      <c r="Y47" s="1"/>
    </row>
    <row r="48" spans="2:26">
      <c r="Y48" s="1"/>
    </row>
    <row r="49" spans="25:25">
      <c r="Y49" s="1"/>
    </row>
    <row r="50" spans="25:25">
      <c r="Y50" s="7"/>
    </row>
    <row r="51" spans="25:25">
      <c r="Y51" s="7"/>
    </row>
    <row r="52" spans="25:25">
      <c r="Y52" s="7"/>
    </row>
    <row r="53" spans="25:25">
      <c r="Y53" s="7"/>
    </row>
    <row r="54" spans="25:25">
      <c r="Y54" s="7"/>
    </row>
    <row r="55" spans="25:25">
      <c r="Y55" s="7"/>
    </row>
    <row r="56" spans="25:25">
      <c r="Y56" s="7"/>
    </row>
    <row r="57" spans="25:25">
      <c r="Y57" s="7"/>
    </row>
    <row r="58" spans="25:25">
      <c r="Y58" s="7"/>
    </row>
    <row r="59" spans="25:25">
      <c r="Y59" s="7"/>
    </row>
    <row r="60" spans="25:25">
      <c r="Y60" s="7"/>
    </row>
    <row r="61" spans="25:25">
      <c r="Y61" s="7"/>
    </row>
    <row r="62" spans="25:25">
      <c r="Y62" s="7"/>
    </row>
    <row r="63" spans="25:25">
      <c r="Y63" s="7"/>
    </row>
    <row r="64" spans="25:25">
      <c r="Y64" s="7"/>
    </row>
    <row r="65" spans="25:25">
      <c r="Y65" s="7"/>
    </row>
    <row r="66" spans="25:25">
      <c r="Y66" s="7"/>
    </row>
    <row r="67" spans="25:25">
      <c r="Y67" s="7"/>
    </row>
    <row r="68" spans="25:25">
      <c r="Y68" s="7"/>
    </row>
    <row r="69" spans="25:25">
      <c r="Y69" s="7"/>
    </row>
    <row r="70" spans="25:25">
      <c r="Y70" s="7"/>
    </row>
  </sheetData>
  <autoFilter ref="B1:Z38" xr:uid="{D4959AD7-5BE5-42EA-84E0-DDA0F13FFA5A}">
    <filterColumn colId="24">
      <customFilters>
        <customFilter operator="notEqual" val=" "/>
      </customFilters>
    </filterColumn>
  </autoFilter>
  <mergeCells count="16">
    <mergeCell ref="B3:B8"/>
    <mergeCell ref="D4:D5"/>
    <mergeCell ref="G4:G5"/>
    <mergeCell ref="U4:U5"/>
    <mergeCell ref="B9:B14"/>
    <mergeCell ref="D10:D11"/>
    <mergeCell ref="G10:G11"/>
    <mergeCell ref="B28:B33"/>
    <mergeCell ref="V10:V11"/>
    <mergeCell ref="W10:W11"/>
    <mergeCell ref="B15:B20"/>
    <mergeCell ref="B21:B27"/>
    <mergeCell ref="D21:D22"/>
    <mergeCell ref="G21:G22"/>
    <mergeCell ref="V21:V22"/>
    <mergeCell ref="W21:W22"/>
  </mergeCells>
  <phoneticPr fontId="3"/>
  <dataValidations count="1">
    <dataValidation type="list" allowBlank="1" showInputMessage="1" showErrorMessage="1" sqref="Y3:Y7 Y9:Y13 Y15:Y19 Y21:Y26 Y28:Y32" xr:uid="{581AA1BD-6D64-46A9-8E48-AA6863D9BD14}">
      <formula1>"Yes, No, N/A, Not rolled out yet"</formula1>
    </dataValidation>
  </dataValidation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2A0D1-71A4-4AE7-9DC6-D31CD5E1AE26}">
  <sheetPr filterMode="1">
    <tabColor theme="7" tint="0.79998168889431442"/>
  </sheetPr>
  <dimension ref="A1:AB62"/>
  <sheetViews>
    <sheetView topLeftCell="Y1" zoomScale="85" zoomScaleNormal="85" workbookViewId="0">
      <selection activeCell="AF14" sqref="AF14"/>
    </sheetView>
  </sheetViews>
  <sheetFormatPr defaultColWidth="9.140625" defaultRowHeight="15"/>
  <cols>
    <col min="1" max="1" width="4.5703125" style="1" customWidth="1"/>
    <col min="2" max="2" width="6.5703125" style="5" customWidth="1"/>
    <col min="3" max="3" width="6.5703125" style="5" hidden="1" customWidth="1"/>
    <col min="4" max="4" width="73.28515625" style="6" customWidth="1"/>
    <col min="5" max="5" width="13.5703125" style="6" customWidth="1"/>
    <col min="6" max="6" width="4.5703125" style="1" customWidth="1"/>
    <col min="7" max="7" width="46.85546875" style="6" customWidth="1"/>
    <col min="8" max="8" width="14.28515625" style="1" customWidth="1"/>
    <col min="9" max="15" width="9.42578125" style="1" hidden="1" customWidth="1"/>
    <col min="16" max="16" width="14.85546875" style="1" hidden="1" customWidth="1"/>
    <col min="17" max="20" width="9.42578125" style="1" hidden="1" customWidth="1"/>
    <col min="21" max="21" width="55.42578125" style="1" hidden="1" customWidth="1"/>
    <col min="22" max="22" width="64.140625" style="1" hidden="1" customWidth="1"/>
    <col min="23" max="23" width="73.5703125" style="1" hidden="1" customWidth="1"/>
    <col min="24" max="24" width="82.42578125" style="1" customWidth="1"/>
    <col min="25" max="25" width="17" style="9" customWidth="1"/>
    <col min="26" max="26" width="62.7109375" style="1" customWidth="1"/>
    <col min="27" max="27" width="28.140625" style="1" customWidth="1"/>
    <col min="28" max="28" width="25.7109375" style="2" customWidth="1"/>
    <col min="29" max="16384" width="9.140625" style="2"/>
  </cols>
  <sheetData>
    <row r="1" spans="1:28" ht="30" customHeight="1" thickBot="1">
      <c r="B1" s="52"/>
      <c r="C1" s="52"/>
      <c r="D1" s="11" t="s">
        <v>34</v>
      </c>
      <c r="E1" s="12" t="s">
        <v>35</v>
      </c>
      <c r="F1" s="12"/>
      <c r="G1" s="12" t="s">
        <v>36</v>
      </c>
      <c r="H1" s="39" t="s">
        <v>37</v>
      </c>
      <c r="I1" s="13"/>
      <c r="J1" s="13"/>
      <c r="K1" s="17"/>
      <c r="L1" s="15"/>
      <c r="M1" s="13"/>
      <c r="N1" s="13"/>
      <c r="O1" s="13"/>
      <c r="P1" s="13"/>
      <c r="Q1" s="13"/>
      <c r="R1" s="13"/>
      <c r="S1" s="13"/>
      <c r="T1" s="13"/>
      <c r="U1" s="18" t="s">
        <v>38</v>
      </c>
      <c r="V1" s="19" t="s">
        <v>39</v>
      </c>
      <c r="W1" s="19" t="s">
        <v>40</v>
      </c>
      <c r="X1" s="19" t="s">
        <v>41</v>
      </c>
      <c r="Y1" s="19" t="s">
        <v>42</v>
      </c>
      <c r="Z1" s="19" t="s">
        <v>43</v>
      </c>
      <c r="AA1" s="499" t="s">
        <v>194</v>
      </c>
      <c r="AB1" s="806" t="s">
        <v>195</v>
      </c>
    </row>
    <row r="2" spans="1:28" s="4" customFormat="1" ht="43.5" hidden="1" thickBot="1">
      <c r="A2" s="3"/>
      <c r="B2" s="21"/>
      <c r="C2" s="21"/>
      <c r="D2" s="22"/>
      <c r="E2" s="21"/>
      <c r="F2" s="21"/>
      <c r="G2" s="21"/>
      <c r="H2" s="53" t="s">
        <v>44</v>
      </c>
      <c r="I2" s="54" t="s">
        <v>45</v>
      </c>
      <c r="J2" s="55" t="s">
        <v>46</v>
      </c>
      <c r="K2" s="55" t="s">
        <v>47</v>
      </c>
      <c r="L2" s="56" t="s">
        <v>48</v>
      </c>
      <c r="M2" s="57" t="s">
        <v>49</v>
      </c>
      <c r="N2" s="56" t="s">
        <v>50</v>
      </c>
      <c r="O2" s="25" t="s">
        <v>51</v>
      </c>
      <c r="P2" s="26" t="s">
        <v>52</v>
      </c>
      <c r="Q2" s="26" t="s">
        <v>53</v>
      </c>
      <c r="R2" s="45" t="s">
        <v>54</v>
      </c>
      <c r="S2" s="23" t="s">
        <v>55</v>
      </c>
      <c r="T2" s="27" t="s">
        <v>56</v>
      </c>
      <c r="U2" s="310" t="s">
        <v>57</v>
      </c>
      <c r="V2" s="21"/>
      <c r="W2" s="21"/>
      <c r="X2" s="21"/>
      <c r="Y2" s="28"/>
      <c r="Z2" s="21"/>
      <c r="AA2" s="3"/>
    </row>
    <row r="3" spans="1:28" ht="44.45" hidden="1">
      <c r="B3" s="589" t="s">
        <v>196</v>
      </c>
      <c r="C3" s="82">
        <v>1</v>
      </c>
      <c r="D3" s="278" t="s">
        <v>197</v>
      </c>
      <c r="E3" s="195" t="s">
        <v>198</v>
      </c>
      <c r="F3" s="279">
        <v>1</v>
      </c>
      <c r="G3" s="188" t="s">
        <v>199</v>
      </c>
      <c r="H3" s="195" t="s">
        <v>84</v>
      </c>
      <c r="I3" s="202"/>
      <c r="J3" s="203"/>
      <c r="K3" s="203"/>
      <c r="L3" s="204"/>
      <c r="M3" s="205"/>
      <c r="N3" s="205" t="s">
        <v>63</v>
      </c>
      <c r="O3" s="204"/>
      <c r="P3" s="204"/>
      <c r="Q3" s="204"/>
      <c r="R3" s="204"/>
      <c r="S3" s="204"/>
      <c r="T3" s="240"/>
      <c r="U3" s="292" t="s">
        <v>200</v>
      </c>
      <c r="V3" s="257"/>
      <c r="W3" s="300"/>
      <c r="X3" s="258" t="s">
        <v>201</v>
      </c>
      <c r="Y3" s="457"/>
      <c r="Z3" s="269"/>
    </row>
    <row r="4" spans="1:28" ht="42.95" hidden="1">
      <c r="B4" s="590"/>
      <c r="C4" s="138">
        <v>1</v>
      </c>
      <c r="D4" s="185" t="s">
        <v>202</v>
      </c>
      <c r="E4" s="198" t="s">
        <v>203</v>
      </c>
      <c r="F4" s="280">
        <v>2</v>
      </c>
      <c r="G4" s="191" t="s">
        <v>204</v>
      </c>
      <c r="H4" s="198" t="s">
        <v>84</v>
      </c>
      <c r="I4" s="208"/>
      <c r="J4" s="213"/>
      <c r="K4" s="213"/>
      <c r="L4" s="214"/>
      <c r="M4" s="211"/>
      <c r="N4" s="211" t="s">
        <v>63</v>
      </c>
      <c r="O4" s="214"/>
      <c r="P4" s="214"/>
      <c r="Q4" s="214"/>
      <c r="R4" s="214"/>
      <c r="S4" s="214"/>
      <c r="T4" s="241"/>
      <c r="U4" s="246" t="s">
        <v>205</v>
      </c>
      <c r="V4" s="301" t="s">
        <v>206</v>
      </c>
      <c r="W4" s="302"/>
      <c r="X4" s="262" t="s">
        <v>207</v>
      </c>
      <c r="Y4" s="458"/>
      <c r="Z4" s="249"/>
    </row>
    <row r="5" spans="1:28" ht="42.95" hidden="1">
      <c r="B5" s="590"/>
      <c r="C5" s="138">
        <v>1</v>
      </c>
      <c r="D5" s="185" t="s">
        <v>208</v>
      </c>
      <c r="E5" s="198" t="s">
        <v>198</v>
      </c>
      <c r="F5" s="280">
        <v>3</v>
      </c>
      <c r="G5" s="191" t="s">
        <v>209</v>
      </c>
      <c r="H5" s="198" t="s">
        <v>210</v>
      </c>
      <c r="I5" s="208" t="s">
        <v>63</v>
      </c>
      <c r="J5" s="213" t="s">
        <v>63</v>
      </c>
      <c r="K5" s="213" t="s">
        <v>63</v>
      </c>
      <c r="L5" s="214"/>
      <c r="M5" s="211"/>
      <c r="N5" s="211"/>
      <c r="O5" s="214"/>
      <c r="P5" s="214"/>
      <c r="Q5" s="214"/>
      <c r="R5" s="213" t="s">
        <v>63</v>
      </c>
      <c r="S5" s="214" t="s">
        <v>63</v>
      </c>
      <c r="T5" s="241"/>
      <c r="U5" s="246" t="s">
        <v>211</v>
      </c>
      <c r="V5" s="259"/>
      <c r="W5" s="270"/>
      <c r="X5" s="262" t="s">
        <v>212</v>
      </c>
      <c r="Y5" s="458"/>
      <c r="Z5" s="249"/>
    </row>
    <row r="6" spans="1:28" ht="32.1" hidden="1">
      <c r="B6" s="590"/>
      <c r="C6" s="138">
        <v>1</v>
      </c>
      <c r="D6" s="185" t="s">
        <v>213</v>
      </c>
      <c r="E6" s="198" t="s">
        <v>214</v>
      </c>
      <c r="F6" s="280">
        <v>4</v>
      </c>
      <c r="G6" s="191" t="s">
        <v>215</v>
      </c>
      <c r="H6" s="198" t="s">
        <v>216</v>
      </c>
      <c r="I6" s="224"/>
      <c r="J6" s="213"/>
      <c r="K6" s="213"/>
      <c r="L6" s="214" t="s">
        <v>217</v>
      </c>
      <c r="M6" s="226"/>
      <c r="N6" s="226"/>
      <c r="O6" s="287"/>
      <c r="P6" s="287"/>
      <c r="Q6" s="287"/>
      <c r="R6" s="214"/>
      <c r="S6" s="214"/>
      <c r="T6" s="241"/>
      <c r="U6" s="246" t="s">
        <v>218</v>
      </c>
      <c r="V6" s="267"/>
      <c r="W6" s="303" t="s">
        <v>219</v>
      </c>
      <c r="X6" s="262" t="s">
        <v>220</v>
      </c>
      <c r="Y6" s="458"/>
      <c r="Z6" s="249"/>
    </row>
    <row r="7" spans="1:28" ht="14.45" hidden="1" customHeight="1" thickBot="1">
      <c r="B7" s="591"/>
      <c r="C7" s="139">
        <v>1</v>
      </c>
      <c r="D7" s="181"/>
      <c r="E7" s="281"/>
      <c r="F7" s="271"/>
      <c r="G7" s="194"/>
      <c r="H7" s="215"/>
      <c r="I7" s="216"/>
      <c r="J7" s="217"/>
      <c r="K7" s="217"/>
      <c r="L7" s="218"/>
      <c r="M7" s="219"/>
      <c r="N7" s="219"/>
      <c r="O7" s="218"/>
      <c r="P7" s="218"/>
      <c r="Q7" s="218"/>
      <c r="R7" s="218"/>
      <c r="S7" s="218"/>
      <c r="T7" s="244"/>
      <c r="U7" s="193"/>
      <c r="V7" s="237"/>
      <c r="W7" s="271"/>
      <c r="X7" s="261"/>
      <c r="Y7" s="459"/>
      <c r="Z7" s="468"/>
    </row>
    <row r="8" spans="1:28" ht="64.5" hidden="1">
      <c r="B8" s="599" t="s">
        <v>221</v>
      </c>
      <c r="C8" s="85">
        <v>2</v>
      </c>
      <c r="D8" s="184" t="s">
        <v>222</v>
      </c>
      <c r="E8" s="195" t="s">
        <v>198</v>
      </c>
      <c r="F8" s="282">
        <v>5</v>
      </c>
      <c r="G8" s="197" t="s">
        <v>223</v>
      </c>
      <c r="H8" s="198" t="s">
        <v>84</v>
      </c>
      <c r="I8" s="209"/>
      <c r="J8" s="209"/>
      <c r="K8" s="209"/>
      <c r="L8" s="210"/>
      <c r="M8" s="222"/>
      <c r="N8" s="222" t="s">
        <v>63</v>
      </c>
      <c r="O8" s="210"/>
      <c r="P8" s="210"/>
      <c r="Q8" s="210"/>
      <c r="R8" s="210"/>
      <c r="S8" s="210"/>
      <c r="T8" s="212"/>
      <c r="U8" s="293" t="s">
        <v>224</v>
      </c>
      <c r="V8" s="264"/>
      <c r="W8" s="304" t="s">
        <v>225</v>
      </c>
      <c r="X8" s="272" t="s">
        <v>226</v>
      </c>
      <c r="Y8" s="457"/>
      <c r="Z8" s="248"/>
    </row>
    <row r="9" spans="1:28" ht="60" hidden="1" customHeight="1">
      <c r="B9" s="597"/>
      <c r="C9" s="86">
        <v>2</v>
      </c>
      <c r="D9" s="185" t="s">
        <v>227</v>
      </c>
      <c r="E9" s="198" t="s">
        <v>203</v>
      </c>
      <c r="F9" s="280">
        <v>6</v>
      </c>
      <c r="G9" s="191" t="s">
        <v>228</v>
      </c>
      <c r="H9" s="198" t="s">
        <v>84</v>
      </c>
      <c r="I9" s="213"/>
      <c r="J9" s="213"/>
      <c r="K9" s="213"/>
      <c r="L9" s="214"/>
      <c r="M9" s="211"/>
      <c r="N9" s="211" t="s">
        <v>63</v>
      </c>
      <c r="O9" s="214"/>
      <c r="P9" s="214"/>
      <c r="Q9" s="214"/>
      <c r="R9" s="214"/>
      <c r="S9" s="214"/>
      <c r="T9" s="223"/>
      <c r="U9" s="246" t="s">
        <v>229</v>
      </c>
      <c r="V9" s="259"/>
      <c r="W9" s="270"/>
      <c r="X9" s="262" t="s">
        <v>230</v>
      </c>
      <c r="Y9" s="458"/>
      <c r="Z9" s="249"/>
    </row>
    <row r="10" spans="1:28" ht="53.45" hidden="1">
      <c r="B10" s="597"/>
      <c r="C10" s="86">
        <v>2</v>
      </c>
      <c r="D10" s="185" t="s">
        <v>231</v>
      </c>
      <c r="E10" s="198" t="s">
        <v>214</v>
      </c>
      <c r="F10" s="280">
        <v>7</v>
      </c>
      <c r="G10" s="191" t="s">
        <v>232</v>
      </c>
      <c r="H10" s="198" t="s">
        <v>84</v>
      </c>
      <c r="I10" s="213"/>
      <c r="J10" s="213"/>
      <c r="K10" s="213"/>
      <c r="L10" s="214"/>
      <c r="M10" s="211"/>
      <c r="N10" s="211" t="s">
        <v>63</v>
      </c>
      <c r="O10" s="214"/>
      <c r="P10" s="214"/>
      <c r="Q10" s="214"/>
      <c r="R10" s="214"/>
      <c r="S10" s="214"/>
      <c r="T10" s="223"/>
      <c r="U10" s="246" t="s">
        <v>233</v>
      </c>
      <c r="V10" s="259"/>
      <c r="W10" s="303" t="s">
        <v>234</v>
      </c>
      <c r="X10" s="262" t="s">
        <v>235</v>
      </c>
      <c r="Y10" s="461"/>
      <c r="Z10" s="252"/>
    </row>
    <row r="11" spans="1:28" ht="14.45" hidden="1" customHeight="1" thickBot="1">
      <c r="B11" s="598"/>
      <c r="C11" s="87">
        <v>2</v>
      </c>
      <c r="D11" s="182"/>
      <c r="E11" s="281"/>
      <c r="F11" s="271"/>
      <c r="G11" s="194"/>
      <c r="H11" s="215"/>
      <c r="I11" s="217"/>
      <c r="J11" s="217"/>
      <c r="K11" s="217"/>
      <c r="L11" s="218"/>
      <c r="M11" s="219"/>
      <c r="N11" s="219"/>
      <c r="O11" s="218"/>
      <c r="P11" s="218"/>
      <c r="Q11" s="218"/>
      <c r="R11" s="218"/>
      <c r="S11" s="218"/>
      <c r="T11" s="220"/>
      <c r="U11" s="193"/>
      <c r="V11" s="237"/>
      <c r="W11" s="271"/>
      <c r="X11" s="261"/>
      <c r="Y11" s="460"/>
      <c r="Z11" s="253"/>
    </row>
    <row r="12" spans="1:28" ht="42.95" hidden="1">
      <c r="B12" s="600" t="s">
        <v>112</v>
      </c>
      <c r="C12" s="140">
        <v>3</v>
      </c>
      <c r="D12" s="183" t="s">
        <v>236</v>
      </c>
      <c r="E12" s="195" t="s">
        <v>198</v>
      </c>
      <c r="F12" s="282">
        <v>8</v>
      </c>
      <c r="G12" s="283" t="s">
        <v>237</v>
      </c>
      <c r="H12" s="195" t="s">
        <v>84</v>
      </c>
      <c r="I12" s="212"/>
      <c r="J12" s="209"/>
      <c r="K12" s="209"/>
      <c r="L12" s="210"/>
      <c r="M12" s="222"/>
      <c r="N12" s="222" t="s">
        <v>63</v>
      </c>
      <c r="O12" s="210"/>
      <c r="P12" s="210"/>
      <c r="Q12" s="210"/>
      <c r="R12" s="210"/>
      <c r="S12" s="210"/>
      <c r="T12" s="212"/>
      <c r="U12" s="293" t="s">
        <v>238</v>
      </c>
      <c r="V12" s="264"/>
      <c r="W12" s="305"/>
      <c r="X12" s="272" t="s">
        <v>239</v>
      </c>
      <c r="Y12" s="457"/>
      <c r="Z12" s="248"/>
    </row>
    <row r="13" spans="1:28" ht="42.95" hidden="1">
      <c r="B13" s="574"/>
      <c r="C13" s="88">
        <v>3</v>
      </c>
      <c r="D13" s="180" t="s">
        <v>240</v>
      </c>
      <c r="E13" s="198" t="s">
        <v>214</v>
      </c>
      <c r="F13" s="280">
        <v>9</v>
      </c>
      <c r="G13" s="284" t="s">
        <v>241</v>
      </c>
      <c r="H13" s="198" t="s">
        <v>84</v>
      </c>
      <c r="I13" s="223"/>
      <c r="J13" s="213"/>
      <c r="K13" s="213"/>
      <c r="L13" s="214"/>
      <c r="M13" s="211"/>
      <c r="N13" s="211" t="s">
        <v>63</v>
      </c>
      <c r="O13" s="214"/>
      <c r="P13" s="214"/>
      <c r="Q13" s="214"/>
      <c r="R13" s="214"/>
      <c r="S13" s="214"/>
      <c r="T13" s="223"/>
      <c r="U13" s="246" t="s">
        <v>242</v>
      </c>
      <c r="V13" s="259"/>
      <c r="W13" s="270"/>
      <c r="X13" s="262" t="s">
        <v>243</v>
      </c>
      <c r="Y13" s="458"/>
      <c r="Z13" s="249"/>
    </row>
    <row r="14" spans="1:28" ht="63">
      <c r="B14" s="574"/>
      <c r="C14" s="88">
        <v>3</v>
      </c>
      <c r="D14" s="485" t="s">
        <v>244</v>
      </c>
      <c r="E14" s="198" t="s">
        <v>203</v>
      </c>
      <c r="F14" s="280">
        <v>10</v>
      </c>
      <c r="G14" s="771" t="s">
        <v>245</v>
      </c>
      <c r="H14" s="198" t="s">
        <v>84</v>
      </c>
      <c r="I14" s="223"/>
      <c r="J14" s="213"/>
      <c r="K14" s="213"/>
      <c r="L14" s="214"/>
      <c r="M14" s="211"/>
      <c r="N14" s="211" t="s">
        <v>63</v>
      </c>
      <c r="O14" s="214"/>
      <c r="P14" s="214"/>
      <c r="Q14" s="214"/>
      <c r="R14" s="214"/>
      <c r="S14" s="214"/>
      <c r="T14" s="223"/>
      <c r="U14" s="294"/>
      <c r="V14" s="263" t="s">
        <v>246</v>
      </c>
      <c r="W14" s="270"/>
      <c r="X14" s="262" t="s">
        <v>247</v>
      </c>
      <c r="Y14" s="461"/>
      <c r="Z14" s="498"/>
      <c r="AA14" s="805" t="s">
        <v>249</v>
      </c>
      <c r="AB14" s="777" t="s">
        <v>250</v>
      </c>
    </row>
    <row r="15" spans="1:28" ht="27" hidden="1" customHeight="1" thickBot="1">
      <c r="B15" s="576"/>
      <c r="C15" s="89">
        <v>3</v>
      </c>
      <c r="D15" s="182"/>
      <c r="E15" s="281"/>
      <c r="F15" s="271"/>
      <c r="G15" s="285"/>
      <c r="H15" s="215"/>
      <c r="I15" s="220"/>
      <c r="J15" s="217"/>
      <c r="K15" s="217"/>
      <c r="L15" s="218"/>
      <c r="M15" s="219"/>
      <c r="N15" s="219"/>
      <c r="O15" s="218"/>
      <c r="P15" s="218"/>
      <c r="Q15" s="218"/>
      <c r="R15" s="218"/>
      <c r="S15" s="218"/>
      <c r="T15" s="220"/>
      <c r="U15" s="193"/>
      <c r="V15" s="237"/>
      <c r="W15" s="271"/>
      <c r="X15" s="261"/>
      <c r="Y15" s="253"/>
      <c r="Z15" s="498"/>
    </row>
    <row r="16" spans="1:28" ht="105">
      <c r="B16" s="578" t="s">
        <v>137</v>
      </c>
      <c r="C16" s="141">
        <v>4</v>
      </c>
      <c r="D16" s="582" t="s">
        <v>251</v>
      </c>
      <c r="E16" s="195" t="s">
        <v>252</v>
      </c>
      <c r="F16" s="282">
        <v>11</v>
      </c>
      <c r="G16" s="283" t="s">
        <v>253</v>
      </c>
      <c r="H16" s="198" t="s">
        <v>84</v>
      </c>
      <c r="I16" s="212"/>
      <c r="J16" s="209"/>
      <c r="K16" s="209"/>
      <c r="L16" s="210"/>
      <c r="M16" s="222"/>
      <c r="N16" s="222" t="s">
        <v>63</v>
      </c>
      <c r="O16" s="210"/>
      <c r="P16" s="210"/>
      <c r="Q16" s="210"/>
      <c r="R16" s="210"/>
      <c r="S16" s="210"/>
      <c r="T16" s="212"/>
      <c r="U16" s="292" t="s">
        <v>254</v>
      </c>
      <c r="V16" s="306"/>
      <c r="W16" s="305"/>
      <c r="X16" s="297" t="s">
        <v>255</v>
      </c>
      <c r="Y16" s="458"/>
      <c r="Z16" s="518"/>
      <c r="AA16" s="497"/>
    </row>
    <row r="17" spans="2:27" ht="32.1">
      <c r="B17" s="578"/>
      <c r="C17" s="90">
        <v>4</v>
      </c>
      <c r="D17" s="583"/>
      <c r="E17" s="199" t="s">
        <v>257</v>
      </c>
      <c r="F17" s="282">
        <v>12</v>
      </c>
      <c r="G17" s="283" t="s">
        <v>258</v>
      </c>
      <c r="H17" s="198" t="s">
        <v>84</v>
      </c>
      <c r="I17" s="212"/>
      <c r="J17" s="209"/>
      <c r="K17" s="209"/>
      <c r="L17" s="210"/>
      <c r="M17" s="222"/>
      <c r="N17" s="222" t="s">
        <v>63</v>
      </c>
      <c r="O17" s="210"/>
      <c r="P17" s="210"/>
      <c r="Q17" s="210"/>
      <c r="R17" s="210"/>
      <c r="S17" s="210"/>
      <c r="T17" s="212"/>
      <c r="U17" s="295" t="s">
        <v>259</v>
      </c>
      <c r="V17" s="306"/>
      <c r="W17" s="305"/>
      <c r="X17" s="297" t="s">
        <v>260</v>
      </c>
      <c r="Y17" s="458"/>
      <c r="Z17" s="58"/>
      <c r="AA17" s="497"/>
    </row>
    <row r="18" spans="2:27" ht="53.45" hidden="1">
      <c r="B18" s="579"/>
      <c r="C18" s="91">
        <v>4</v>
      </c>
      <c r="D18" s="185" t="s">
        <v>262</v>
      </c>
      <c r="E18" s="198" t="s">
        <v>257</v>
      </c>
      <c r="F18" s="280">
        <v>13</v>
      </c>
      <c r="G18" s="284" t="s">
        <v>263</v>
      </c>
      <c r="H18" s="198" t="s">
        <v>216</v>
      </c>
      <c r="I18" s="223"/>
      <c r="J18" s="213"/>
      <c r="K18" s="213"/>
      <c r="L18" s="214" t="s">
        <v>217</v>
      </c>
      <c r="M18" s="211"/>
      <c r="N18" s="211"/>
      <c r="O18" s="214"/>
      <c r="P18" s="214"/>
      <c r="Q18" s="214"/>
      <c r="R18" s="214"/>
      <c r="S18" s="214"/>
      <c r="T18" s="223"/>
      <c r="U18" s="247"/>
      <c r="V18" s="307"/>
      <c r="W18" s="262" t="s">
        <v>264</v>
      </c>
      <c r="X18" s="298" t="s">
        <v>265</v>
      </c>
      <c r="Y18" s="458"/>
      <c r="Z18" s="470"/>
    </row>
    <row r="19" spans="2:27" ht="42.95">
      <c r="B19" s="579"/>
      <c r="C19" s="91">
        <v>4</v>
      </c>
      <c r="D19" s="185" t="s">
        <v>266</v>
      </c>
      <c r="E19" s="198" t="s">
        <v>198</v>
      </c>
      <c r="F19" s="280">
        <v>14</v>
      </c>
      <c r="G19" s="284" t="s">
        <v>267</v>
      </c>
      <c r="H19" s="198" t="s">
        <v>84</v>
      </c>
      <c r="I19" s="223"/>
      <c r="J19" s="213"/>
      <c r="K19" s="213"/>
      <c r="L19" s="214"/>
      <c r="M19" s="211"/>
      <c r="N19" s="211" t="s">
        <v>63</v>
      </c>
      <c r="O19" s="214"/>
      <c r="P19" s="214"/>
      <c r="Q19" s="214"/>
      <c r="R19" s="214"/>
      <c r="S19" s="214"/>
      <c r="T19" s="223"/>
      <c r="U19" s="246" t="s">
        <v>268</v>
      </c>
      <c r="V19" s="308"/>
      <c r="W19" s="260"/>
      <c r="X19" s="298" t="s">
        <v>269</v>
      </c>
      <c r="Y19" s="458"/>
      <c r="Z19" s="58"/>
      <c r="AA19" s="497"/>
    </row>
    <row r="20" spans="2:27" ht="54" hidden="1" thickBot="1">
      <c r="B20" s="579"/>
      <c r="C20" s="91">
        <v>4</v>
      </c>
      <c r="D20" s="185" t="s">
        <v>271</v>
      </c>
      <c r="E20" s="198" t="s">
        <v>203</v>
      </c>
      <c r="F20" s="280">
        <v>15</v>
      </c>
      <c r="G20" s="284" t="s">
        <v>272</v>
      </c>
      <c r="H20" s="198" t="s">
        <v>160</v>
      </c>
      <c r="I20" s="223"/>
      <c r="J20" s="213" t="s">
        <v>63</v>
      </c>
      <c r="K20" s="213" t="s">
        <v>63</v>
      </c>
      <c r="L20" s="214"/>
      <c r="M20" s="211"/>
      <c r="N20" s="211"/>
      <c r="O20" s="214"/>
      <c r="P20" s="214"/>
      <c r="Q20" s="214"/>
      <c r="R20" s="214" t="s">
        <v>63</v>
      </c>
      <c r="S20" s="214" t="s">
        <v>63</v>
      </c>
      <c r="T20" s="223"/>
      <c r="U20" s="246" t="s">
        <v>273</v>
      </c>
      <c r="V20" s="307"/>
      <c r="W20" s="260"/>
      <c r="X20" s="298" t="s">
        <v>274</v>
      </c>
      <c r="Y20" s="459"/>
      <c r="Z20" s="470"/>
    </row>
    <row r="21" spans="2:27" ht="32.450000000000003" hidden="1">
      <c r="B21" s="580"/>
      <c r="C21" s="142">
        <v>4</v>
      </c>
      <c r="D21" s="185" t="s">
        <v>275</v>
      </c>
      <c r="E21" s="198" t="s">
        <v>203</v>
      </c>
      <c r="F21" s="280">
        <v>16</v>
      </c>
      <c r="G21" s="284" t="s">
        <v>276</v>
      </c>
      <c r="H21" s="198" t="s">
        <v>160</v>
      </c>
      <c r="I21" s="223"/>
      <c r="J21" s="213" t="s">
        <v>63</v>
      </c>
      <c r="K21" s="213" t="s">
        <v>63</v>
      </c>
      <c r="L21" s="214"/>
      <c r="M21" s="211"/>
      <c r="N21" s="211"/>
      <c r="O21" s="214"/>
      <c r="P21" s="214"/>
      <c r="Q21" s="214"/>
      <c r="R21" s="214" t="s">
        <v>63</v>
      </c>
      <c r="S21" s="214"/>
      <c r="T21" s="223"/>
      <c r="U21" s="247"/>
      <c r="V21" s="307"/>
      <c r="W21" s="262" t="s">
        <v>277</v>
      </c>
      <c r="X21" s="298" t="s">
        <v>278</v>
      </c>
      <c r="Y21" s="457"/>
      <c r="Z21" s="470"/>
    </row>
    <row r="22" spans="2:27" ht="14.45" hidden="1" customHeight="1" thickBot="1">
      <c r="B22" s="581"/>
      <c r="C22" s="92">
        <v>4</v>
      </c>
      <c r="D22" s="181"/>
      <c r="E22" s="281"/>
      <c r="F22" s="271"/>
      <c r="G22" s="285"/>
      <c r="H22" s="215"/>
      <c r="I22" s="220"/>
      <c r="J22" s="217"/>
      <c r="K22" s="217"/>
      <c r="L22" s="218"/>
      <c r="M22" s="219"/>
      <c r="N22" s="219"/>
      <c r="O22" s="218"/>
      <c r="P22" s="218"/>
      <c r="Q22" s="218"/>
      <c r="R22" s="218"/>
      <c r="S22" s="218"/>
      <c r="T22" s="220"/>
      <c r="U22" s="193"/>
      <c r="V22" s="238"/>
      <c r="W22" s="261"/>
      <c r="X22" s="299"/>
      <c r="Y22" s="471"/>
      <c r="Z22" s="471"/>
    </row>
    <row r="23" spans="2:27" ht="42.95" hidden="1">
      <c r="B23" s="565" t="s">
        <v>279</v>
      </c>
      <c r="C23" s="93">
        <v>5</v>
      </c>
      <c r="D23" s="184" t="s">
        <v>280</v>
      </c>
      <c r="E23" s="195" t="s">
        <v>214</v>
      </c>
      <c r="F23" s="282">
        <v>17</v>
      </c>
      <c r="G23" s="283" t="s">
        <v>281</v>
      </c>
      <c r="H23" s="198" t="s">
        <v>84</v>
      </c>
      <c r="I23" s="212"/>
      <c r="J23" s="209"/>
      <c r="K23" s="209"/>
      <c r="L23" s="210"/>
      <c r="M23" s="222"/>
      <c r="N23" s="222" t="s">
        <v>63</v>
      </c>
      <c r="O23" s="210"/>
      <c r="P23" s="210"/>
      <c r="Q23" s="210"/>
      <c r="R23" s="210"/>
      <c r="S23" s="210"/>
      <c r="T23" s="212"/>
      <c r="U23" s="296"/>
      <c r="V23" s="309"/>
      <c r="W23" s="272" t="s">
        <v>282</v>
      </c>
      <c r="X23" s="297" t="s">
        <v>283</v>
      </c>
      <c r="Y23" s="479"/>
      <c r="Z23" s="469"/>
    </row>
    <row r="24" spans="2:27" ht="53.45">
      <c r="B24" s="566"/>
      <c r="C24" s="94">
        <v>5</v>
      </c>
      <c r="D24" s="185" t="s">
        <v>284</v>
      </c>
      <c r="E24" s="198" t="s">
        <v>198</v>
      </c>
      <c r="F24" s="280">
        <v>18</v>
      </c>
      <c r="G24" s="284" t="s">
        <v>285</v>
      </c>
      <c r="H24" s="198" t="s">
        <v>160</v>
      </c>
      <c r="I24" s="223"/>
      <c r="J24" s="213" t="s">
        <v>63</v>
      </c>
      <c r="K24" s="213" t="s">
        <v>63</v>
      </c>
      <c r="L24" s="214"/>
      <c r="M24" s="211"/>
      <c r="N24" s="211"/>
      <c r="O24" s="214"/>
      <c r="P24" s="214"/>
      <c r="Q24" s="214"/>
      <c r="R24" s="214" t="s">
        <v>63</v>
      </c>
      <c r="S24" s="214" t="s">
        <v>63</v>
      </c>
      <c r="T24" s="223"/>
      <c r="U24" s="246" t="s">
        <v>286</v>
      </c>
      <c r="V24" s="307"/>
      <c r="W24" s="270"/>
      <c r="X24" s="298" t="s">
        <v>287</v>
      </c>
      <c r="Y24" s="458"/>
      <c r="Z24" s="470"/>
      <c r="AA24" s="497"/>
    </row>
    <row r="25" spans="2:27" ht="42.95" hidden="1">
      <c r="B25" s="566"/>
      <c r="C25" s="94">
        <v>5</v>
      </c>
      <c r="D25" s="180" t="s">
        <v>288</v>
      </c>
      <c r="E25" s="198" t="s">
        <v>214</v>
      </c>
      <c r="F25" s="280">
        <v>19</v>
      </c>
      <c r="G25" s="284" t="s">
        <v>289</v>
      </c>
      <c r="H25" s="198" t="s">
        <v>290</v>
      </c>
      <c r="I25" s="223"/>
      <c r="J25" s="213"/>
      <c r="K25" s="213"/>
      <c r="L25" s="214"/>
      <c r="M25" s="211"/>
      <c r="N25" s="211"/>
      <c r="O25" s="214"/>
      <c r="P25" s="214"/>
      <c r="Q25" s="214"/>
      <c r="R25" s="214" t="s">
        <v>63</v>
      </c>
      <c r="S25" s="214"/>
      <c r="T25" s="223"/>
      <c r="U25" s="247"/>
      <c r="V25" s="307"/>
      <c r="W25" s="303" t="s">
        <v>291</v>
      </c>
      <c r="X25" s="298" t="s">
        <v>292</v>
      </c>
      <c r="Y25" s="458"/>
      <c r="Z25" s="470"/>
    </row>
    <row r="26" spans="2:27" ht="42.95">
      <c r="B26" s="566"/>
      <c r="C26" s="94">
        <v>5</v>
      </c>
      <c r="D26" s="185" t="s">
        <v>293</v>
      </c>
      <c r="E26" s="198" t="s">
        <v>203</v>
      </c>
      <c r="F26" s="280">
        <v>20</v>
      </c>
      <c r="G26" s="284" t="s">
        <v>294</v>
      </c>
      <c r="H26" s="198" t="s">
        <v>84</v>
      </c>
      <c r="I26" s="223"/>
      <c r="J26" s="213"/>
      <c r="K26" s="213"/>
      <c r="L26" s="214"/>
      <c r="M26" s="211"/>
      <c r="N26" s="211" t="s">
        <v>63</v>
      </c>
      <c r="O26" s="214"/>
      <c r="P26" s="214"/>
      <c r="Q26" s="214"/>
      <c r="R26" s="214"/>
      <c r="S26" s="214"/>
      <c r="T26" s="223"/>
      <c r="U26" s="246" t="s">
        <v>295</v>
      </c>
      <c r="V26" s="307"/>
      <c r="W26" s="270"/>
      <c r="X26" s="298" t="s">
        <v>296</v>
      </c>
      <c r="Y26" s="458"/>
      <c r="Z26" s="498"/>
      <c r="AA26" s="498"/>
    </row>
    <row r="27" spans="2:27" ht="14.45" hidden="1" customHeight="1" thickBot="1">
      <c r="B27" s="568"/>
      <c r="C27" s="95">
        <v>5</v>
      </c>
      <c r="D27" s="181"/>
      <c r="E27" s="281"/>
      <c r="F27" s="271"/>
      <c r="G27" s="285"/>
      <c r="H27" s="286"/>
      <c r="I27" s="288"/>
      <c r="J27" s="289"/>
      <c r="K27" s="289"/>
      <c r="L27" s="290"/>
      <c r="M27" s="291"/>
      <c r="N27" s="291"/>
      <c r="O27" s="290"/>
      <c r="P27" s="290"/>
      <c r="Q27" s="290"/>
      <c r="R27" s="290"/>
      <c r="S27" s="290"/>
      <c r="T27" s="288"/>
      <c r="U27" s="193"/>
      <c r="V27" s="238"/>
      <c r="W27" s="271"/>
      <c r="X27" s="236"/>
      <c r="Y27" s="459"/>
      <c r="Z27" s="58"/>
    </row>
    <row r="28" spans="2:27" hidden="1">
      <c r="B28" s="49"/>
      <c r="C28" s="49"/>
      <c r="D28" s="50"/>
      <c r="E28" s="50"/>
      <c r="F28" s="29"/>
      <c r="G28" s="50"/>
      <c r="H28" s="29"/>
      <c r="I28" s="29">
        <f>COUNTA(I3:I27)</f>
        <v>1</v>
      </c>
      <c r="J28" s="29">
        <f t="shared" ref="J28:T28" si="0">COUNTA(J3:J27)</f>
        <v>4</v>
      </c>
      <c r="K28" s="29">
        <f t="shared" si="0"/>
        <v>4</v>
      </c>
      <c r="L28" s="29">
        <f t="shared" si="0"/>
        <v>2</v>
      </c>
      <c r="M28" s="29">
        <f t="shared" si="0"/>
        <v>0</v>
      </c>
      <c r="N28" s="29">
        <f t="shared" si="0"/>
        <v>13</v>
      </c>
      <c r="O28" s="29">
        <f t="shared" si="0"/>
        <v>0</v>
      </c>
      <c r="P28" s="29">
        <f t="shared" si="0"/>
        <v>0</v>
      </c>
      <c r="Q28" s="29">
        <f t="shared" si="0"/>
        <v>0</v>
      </c>
      <c r="R28" s="29">
        <f t="shared" si="0"/>
        <v>5</v>
      </c>
      <c r="S28" s="29">
        <f t="shared" si="0"/>
        <v>3</v>
      </c>
      <c r="T28" s="29">
        <f t="shared" si="0"/>
        <v>0</v>
      </c>
      <c r="U28" s="29"/>
      <c r="V28" s="29"/>
      <c r="W28" s="29"/>
      <c r="X28" s="29"/>
      <c r="Y28" s="30"/>
      <c r="Z28" s="29"/>
    </row>
    <row r="29" spans="2:27" hidden="1">
      <c r="B29" s="49"/>
      <c r="C29" s="49"/>
      <c r="D29" s="31" t="s">
        <v>190</v>
      </c>
      <c r="E29" s="50"/>
      <c r="F29" s="29"/>
      <c r="G29" s="50"/>
      <c r="H29" s="29"/>
      <c r="I29" s="29"/>
      <c r="J29" s="29"/>
      <c r="K29" s="29"/>
      <c r="L29" s="29"/>
      <c r="M29" s="29"/>
      <c r="N29" s="29"/>
      <c r="O29" s="29"/>
      <c r="P29" s="29"/>
      <c r="Q29" s="29"/>
      <c r="R29" s="29"/>
      <c r="S29" s="29"/>
      <c r="T29" s="29"/>
      <c r="U29" s="29"/>
      <c r="V29" s="29"/>
      <c r="W29" s="29"/>
      <c r="X29" s="29"/>
      <c r="Y29" s="30"/>
      <c r="Z29" s="29"/>
    </row>
    <row r="30" spans="2:27" ht="21.95" hidden="1">
      <c r="B30" s="49"/>
      <c r="C30" s="49"/>
      <c r="D30" s="32" t="s">
        <v>191</v>
      </c>
      <c r="E30" s="50"/>
      <c r="F30" s="29"/>
      <c r="G30" s="50"/>
      <c r="H30" s="29"/>
      <c r="I30" s="29"/>
      <c r="J30" s="29"/>
      <c r="K30" s="29"/>
      <c r="L30" s="29"/>
      <c r="M30" s="29"/>
      <c r="N30" s="29"/>
      <c r="O30" s="29"/>
      <c r="P30" s="29"/>
      <c r="Q30" s="29"/>
      <c r="R30" s="29"/>
      <c r="S30" s="29"/>
      <c r="T30" s="29"/>
      <c r="U30" s="29"/>
      <c r="V30" s="29"/>
      <c r="W30" s="29"/>
      <c r="X30" s="29"/>
      <c r="Y30" s="30"/>
      <c r="Z30" s="29"/>
    </row>
    <row r="31" spans="2:27">
      <c r="D31" s="32" t="s">
        <v>192</v>
      </c>
      <c r="Y31" s="7"/>
    </row>
    <row r="32" spans="2:27">
      <c r="D32" s="49" t="s">
        <v>193</v>
      </c>
      <c r="Y32" s="7"/>
    </row>
    <row r="33" spans="25:25">
      <c r="Y33" s="7"/>
    </row>
    <row r="34" spans="25:25">
      <c r="Y34" s="7"/>
    </row>
    <row r="35" spans="25:25">
      <c r="Y35" s="7"/>
    </row>
    <row r="36" spans="25:25">
      <c r="Y36" s="7"/>
    </row>
    <row r="37" spans="25:25">
      <c r="Y37" s="7"/>
    </row>
    <row r="38" spans="25:25">
      <c r="Y38" s="7"/>
    </row>
    <row r="39" spans="25:25">
      <c r="Y39" s="7"/>
    </row>
    <row r="40" spans="25:25">
      <c r="Y40" s="7"/>
    </row>
    <row r="41" spans="25:25">
      <c r="Y41" s="7"/>
    </row>
    <row r="42" spans="25:25">
      <c r="Y42" s="7"/>
    </row>
    <row r="43" spans="25:25">
      <c r="Y43" s="7"/>
    </row>
    <row r="44" spans="25:25">
      <c r="Y44" s="7"/>
    </row>
    <row r="45" spans="25:25">
      <c r="Y45" s="7"/>
    </row>
    <row r="46" spans="25:25">
      <c r="Y46" s="7"/>
    </row>
    <row r="47" spans="25:25">
      <c r="Y47" s="7"/>
    </row>
    <row r="48" spans="25:25">
      <c r="Y48" s="7"/>
    </row>
    <row r="49" spans="25:25">
      <c r="Y49" s="7"/>
    </row>
    <row r="50" spans="25:25">
      <c r="Y50" s="7"/>
    </row>
    <row r="51" spans="25:25">
      <c r="Y51" s="7"/>
    </row>
    <row r="52" spans="25:25">
      <c r="Y52" s="7"/>
    </row>
    <row r="53" spans="25:25">
      <c r="Y53" s="7"/>
    </row>
    <row r="54" spans="25:25">
      <c r="Y54" s="7"/>
    </row>
    <row r="55" spans="25:25">
      <c r="Y55" s="7"/>
    </row>
    <row r="56" spans="25:25">
      <c r="Y56" s="7"/>
    </row>
    <row r="57" spans="25:25">
      <c r="Y57" s="7"/>
    </row>
    <row r="58" spans="25:25">
      <c r="Y58" s="7"/>
    </row>
    <row r="59" spans="25:25">
      <c r="Y59" s="7"/>
    </row>
    <row r="60" spans="25:25">
      <c r="Y60" s="7"/>
    </row>
    <row r="61" spans="25:25">
      <c r="Y61" s="7"/>
    </row>
    <row r="62" spans="25:25">
      <c r="Y62" s="7"/>
    </row>
  </sheetData>
  <autoFilter ref="B1:Y30" xr:uid="{00000000-0009-0000-0000-000001000000}">
    <filterColumn colId="23">
      <filters>
        <filter val="No"/>
      </filters>
    </filterColumn>
  </autoFilter>
  <mergeCells count="6">
    <mergeCell ref="D16:D17"/>
    <mergeCell ref="B23:B27"/>
    <mergeCell ref="B3:B7"/>
    <mergeCell ref="B8:B11"/>
    <mergeCell ref="B12:B15"/>
    <mergeCell ref="B16:B22"/>
  </mergeCells>
  <phoneticPr fontId="3"/>
  <dataValidations count="2">
    <dataValidation type="list" allowBlank="1" showInputMessage="1" showErrorMessage="1" sqref="Y3:Y6 Y23:Y26 Y8:Y10 Y12:Y14 Y19" xr:uid="{5CDF18DA-D7AE-45C0-9D1D-B09E49C053EE}">
      <formula1>"Yes,No, N/A, Not rolled out yet"</formula1>
    </dataValidation>
    <dataValidation type="list" allowBlank="1" showInputMessage="1" showErrorMessage="1" sqref="Y21 Y16:Y18" xr:uid="{F13D7CD9-A78F-461F-983B-7610D5137ED5}">
      <formula1>"Yes, No, N/A, Not rolled out yet"</formula1>
    </dataValidation>
  </dataValidation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9D38-8E04-4A35-B62F-7350FF9CDDF2}">
  <sheetPr filterMode="1">
    <tabColor theme="7" tint="0.79998168889431442"/>
  </sheetPr>
  <dimension ref="A1:AB65"/>
  <sheetViews>
    <sheetView topLeftCell="X1" zoomScale="85" zoomScaleNormal="85" workbookViewId="0">
      <selection activeCell="AB1" sqref="AB1"/>
    </sheetView>
  </sheetViews>
  <sheetFormatPr defaultColWidth="9.140625" defaultRowHeight="15"/>
  <cols>
    <col min="1" max="1" width="4.5703125" style="1" customWidth="1"/>
    <col min="2" max="2" width="6.5703125" style="5" customWidth="1"/>
    <col min="3" max="3" width="6.5703125" style="5" hidden="1" customWidth="1"/>
    <col min="4" max="4" width="74.140625" style="6" customWidth="1"/>
    <col min="5" max="5" width="13.5703125" style="6" customWidth="1"/>
    <col min="6" max="6" width="4.5703125" style="1" customWidth="1"/>
    <col min="7" max="7" width="53.140625" style="6" customWidth="1"/>
    <col min="8" max="8" width="19.5703125" style="1" customWidth="1"/>
    <col min="9" max="20" width="11.140625" style="1" hidden="1" customWidth="1"/>
    <col min="21" max="21" width="55.5703125" style="1" hidden="1" customWidth="1"/>
    <col min="22" max="22" width="68.85546875" style="1" hidden="1" customWidth="1"/>
    <col min="23" max="23" width="71.5703125" style="1" hidden="1" customWidth="1"/>
    <col min="24" max="24" width="77.5703125" style="1" customWidth="1"/>
    <col min="25" max="25" width="17" style="9" customWidth="1"/>
    <col min="26" max="26" width="56.42578125" style="1" customWidth="1"/>
    <col min="27" max="27" width="33.85546875" style="1" customWidth="1"/>
    <col min="28" max="28" width="30.85546875" style="2" customWidth="1"/>
    <col min="29" max="16384" width="9.140625" style="2"/>
  </cols>
  <sheetData>
    <row r="1" spans="1:28" ht="30" customHeight="1" thickBot="1">
      <c r="B1" s="10"/>
      <c r="C1" s="10"/>
      <c r="D1" s="11" t="s">
        <v>34</v>
      </c>
      <c r="E1" s="12" t="s">
        <v>35</v>
      </c>
      <c r="F1" s="12"/>
      <c r="G1" s="12" t="s">
        <v>36</v>
      </c>
      <c r="H1" s="40" t="s">
        <v>37</v>
      </c>
      <c r="I1" s="13"/>
      <c r="J1" s="14"/>
      <c r="K1" s="14"/>
      <c r="L1" s="15"/>
      <c r="M1" s="16"/>
      <c r="N1" s="16"/>
      <c r="O1" s="17"/>
      <c r="P1" s="17"/>
      <c r="Q1" s="17"/>
      <c r="R1" s="17"/>
      <c r="S1" s="17"/>
      <c r="T1" s="17"/>
      <c r="U1" s="11" t="s">
        <v>38</v>
      </c>
      <c r="V1" s="19" t="s">
        <v>39</v>
      </c>
      <c r="W1" s="19" t="s">
        <v>40</v>
      </c>
      <c r="X1" s="19" t="s">
        <v>41</v>
      </c>
      <c r="Y1" s="19" t="s">
        <v>42</v>
      </c>
      <c r="Z1" s="19" t="s">
        <v>43</v>
      </c>
      <c r="AA1" s="499" t="s">
        <v>194</v>
      </c>
      <c r="AB1" s="778" t="s">
        <v>195</v>
      </c>
    </row>
    <row r="2" spans="1:28" s="4" customFormat="1" ht="42.95" hidden="1" thickBot="1">
      <c r="A2" s="3"/>
      <c r="B2" s="21"/>
      <c r="C2" s="21"/>
      <c r="D2" s="22"/>
      <c r="E2" s="21"/>
      <c r="F2" s="21"/>
      <c r="G2" s="21"/>
      <c r="H2" s="59" t="s">
        <v>44</v>
      </c>
      <c r="I2" s="60" t="s">
        <v>298</v>
      </c>
      <c r="J2" s="24" t="s">
        <v>299</v>
      </c>
      <c r="K2" s="24" t="s">
        <v>300</v>
      </c>
      <c r="L2" s="61" t="s">
        <v>301</v>
      </c>
      <c r="M2" s="26" t="s">
        <v>302</v>
      </c>
      <c r="N2" s="26" t="s">
        <v>303</v>
      </c>
      <c r="O2" s="25" t="s">
        <v>51</v>
      </c>
      <c r="P2" s="25" t="s">
        <v>304</v>
      </c>
      <c r="Q2" s="26" t="s">
        <v>53</v>
      </c>
      <c r="R2" s="25" t="s">
        <v>54</v>
      </c>
      <c r="S2" s="56" t="s">
        <v>305</v>
      </c>
      <c r="T2" s="54" t="s">
        <v>56</v>
      </c>
      <c r="U2" s="256" t="s">
        <v>57</v>
      </c>
      <c r="V2" s="21"/>
      <c r="W2" s="21"/>
      <c r="X2" s="21"/>
      <c r="Y2" s="28"/>
      <c r="Z2" s="21"/>
      <c r="AA2" s="3"/>
    </row>
    <row r="3" spans="1:28" ht="43.5" hidden="1">
      <c r="B3" s="601" t="s">
        <v>196</v>
      </c>
      <c r="C3" s="143">
        <v>1</v>
      </c>
      <c r="D3" s="179" t="s">
        <v>306</v>
      </c>
      <c r="E3" s="186" t="s">
        <v>307</v>
      </c>
      <c r="F3" s="187">
        <v>1</v>
      </c>
      <c r="G3" s="188" t="s">
        <v>308</v>
      </c>
      <c r="H3" s="201" t="s">
        <v>309</v>
      </c>
      <c r="I3" s="202"/>
      <c r="J3" s="203"/>
      <c r="K3" s="203"/>
      <c r="L3" s="204"/>
      <c r="M3" s="205"/>
      <c r="N3" s="205"/>
      <c r="O3" s="204"/>
      <c r="P3" s="204"/>
      <c r="Q3" s="206"/>
      <c r="R3" s="204" t="s">
        <v>63</v>
      </c>
      <c r="S3" s="204"/>
      <c r="T3" s="206"/>
      <c r="U3" s="245"/>
      <c r="V3" s="257"/>
      <c r="W3" s="258" t="s">
        <v>310</v>
      </c>
      <c r="X3" s="258" t="s">
        <v>311</v>
      </c>
      <c r="Y3" s="457"/>
      <c r="Z3" s="274"/>
    </row>
    <row r="4" spans="1:28" ht="42.95" hidden="1">
      <c r="B4" s="602"/>
      <c r="C4" s="144">
        <v>1</v>
      </c>
      <c r="D4" s="180" t="s">
        <v>312</v>
      </c>
      <c r="E4" s="189" t="s">
        <v>313</v>
      </c>
      <c r="F4" s="190">
        <v>2</v>
      </c>
      <c r="G4" s="191" t="s">
        <v>314</v>
      </c>
      <c r="H4" s="207" t="s">
        <v>315</v>
      </c>
      <c r="I4" s="208"/>
      <c r="J4" s="209" t="s">
        <v>316</v>
      </c>
      <c r="K4" s="209" t="s">
        <v>63</v>
      </c>
      <c r="L4" s="210"/>
      <c r="M4" s="211"/>
      <c r="N4" s="211"/>
      <c r="O4" s="210"/>
      <c r="P4" s="210"/>
      <c r="Q4" s="212"/>
      <c r="R4" s="210" t="s">
        <v>63</v>
      </c>
      <c r="S4" s="210" t="s">
        <v>63</v>
      </c>
      <c r="T4" s="212"/>
      <c r="U4" s="246" t="s">
        <v>317</v>
      </c>
      <c r="V4" s="259"/>
      <c r="W4" s="260"/>
      <c r="X4" s="262" t="s">
        <v>318</v>
      </c>
      <c r="Y4" s="458"/>
      <c r="Z4" s="275"/>
    </row>
    <row r="5" spans="1:28" ht="42.95" hidden="1">
      <c r="B5" s="602"/>
      <c r="C5" s="144">
        <v>1</v>
      </c>
      <c r="D5" s="180" t="s">
        <v>319</v>
      </c>
      <c r="E5" s="189" t="s">
        <v>313</v>
      </c>
      <c r="F5" s="190">
        <v>3</v>
      </c>
      <c r="G5" s="191" t="s">
        <v>320</v>
      </c>
      <c r="H5" s="198" t="s">
        <v>321</v>
      </c>
      <c r="I5" s="208"/>
      <c r="J5" s="213"/>
      <c r="K5" s="213"/>
      <c r="L5" s="214"/>
      <c r="M5" s="211"/>
      <c r="N5" s="211"/>
      <c r="O5" s="210"/>
      <c r="P5" s="210"/>
      <c r="Q5" s="212"/>
      <c r="R5" s="210" t="s">
        <v>63</v>
      </c>
      <c r="S5" s="210"/>
      <c r="T5" s="212"/>
      <c r="U5" s="246" t="s">
        <v>322</v>
      </c>
      <c r="V5" s="259"/>
      <c r="W5" s="260"/>
      <c r="X5" s="262" t="s">
        <v>323</v>
      </c>
      <c r="Y5" s="458"/>
      <c r="Z5" s="275"/>
    </row>
    <row r="6" spans="1:28" ht="32.1" hidden="1">
      <c r="B6" s="602"/>
      <c r="C6" s="144">
        <v>1</v>
      </c>
      <c r="D6" s="180" t="s">
        <v>324</v>
      </c>
      <c r="E6" s="189" t="s">
        <v>325</v>
      </c>
      <c r="F6" s="190">
        <v>4</v>
      </c>
      <c r="G6" s="191" t="s">
        <v>326</v>
      </c>
      <c r="H6" s="198" t="s">
        <v>327</v>
      </c>
      <c r="I6" s="208" t="s">
        <v>316</v>
      </c>
      <c r="J6" s="209" t="s">
        <v>63</v>
      </c>
      <c r="K6" s="209" t="s">
        <v>63</v>
      </c>
      <c r="L6" s="210"/>
      <c r="M6" s="211"/>
      <c r="N6" s="211"/>
      <c r="O6" s="210"/>
      <c r="P6" s="210"/>
      <c r="Q6" s="212"/>
      <c r="R6" s="210" t="s">
        <v>63</v>
      </c>
      <c r="S6" s="210" t="s">
        <v>63</v>
      </c>
      <c r="T6" s="212"/>
      <c r="U6" s="246" t="s">
        <v>328</v>
      </c>
      <c r="V6" s="259"/>
      <c r="W6" s="260"/>
      <c r="X6" s="262" t="s">
        <v>329</v>
      </c>
      <c r="Y6" s="461"/>
      <c r="Z6" s="275"/>
    </row>
    <row r="7" spans="1:28" ht="14.45" hidden="1" customHeight="1" thickBot="1">
      <c r="B7" s="603"/>
      <c r="C7" s="83">
        <v>1</v>
      </c>
      <c r="D7" s="181"/>
      <c r="E7" s="192"/>
      <c r="F7" s="193"/>
      <c r="G7" s="194"/>
      <c r="H7" s="215"/>
      <c r="I7" s="216"/>
      <c r="J7" s="217"/>
      <c r="K7" s="217"/>
      <c r="L7" s="218"/>
      <c r="M7" s="219"/>
      <c r="N7" s="219"/>
      <c r="O7" s="218"/>
      <c r="P7" s="218"/>
      <c r="Q7" s="220"/>
      <c r="R7" s="218"/>
      <c r="S7" s="218"/>
      <c r="T7" s="220"/>
      <c r="U7" s="234"/>
      <c r="V7" s="237"/>
      <c r="W7" s="261"/>
      <c r="X7" s="261"/>
      <c r="Y7" s="460"/>
      <c r="Z7" s="276"/>
    </row>
    <row r="8" spans="1:28" ht="42.95" hidden="1">
      <c r="B8" s="604" t="s">
        <v>221</v>
      </c>
      <c r="C8" s="84">
        <v>2</v>
      </c>
      <c r="D8" s="179" t="s">
        <v>330</v>
      </c>
      <c r="E8" s="186" t="s">
        <v>307</v>
      </c>
      <c r="F8" s="187">
        <v>5</v>
      </c>
      <c r="G8" s="188" t="s">
        <v>331</v>
      </c>
      <c r="H8" s="195" t="s">
        <v>321</v>
      </c>
      <c r="I8" s="202"/>
      <c r="J8" s="203"/>
      <c r="K8" s="203"/>
      <c r="L8" s="204"/>
      <c r="M8" s="205"/>
      <c r="N8" s="205"/>
      <c r="O8" s="210"/>
      <c r="P8" s="210"/>
      <c r="Q8" s="212"/>
      <c r="R8" s="210" t="s">
        <v>63</v>
      </c>
      <c r="S8" s="210"/>
      <c r="T8" s="212"/>
      <c r="U8" s="245"/>
      <c r="V8" s="257"/>
      <c r="W8" s="258" t="s">
        <v>332</v>
      </c>
      <c r="X8" s="258" t="s">
        <v>333</v>
      </c>
      <c r="Y8" s="457"/>
      <c r="Z8" s="274"/>
    </row>
    <row r="9" spans="1:28" ht="42.95" hidden="1">
      <c r="B9" s="605"/>
      <c r="C9" s="86">
        <v>2</v>
      </c>
      <c r="D9" s="180" t="s">
        <v>334</v>
      </c>
      <c r="E9" s="189" t="s">
        <v>313</v>
      </c>
      <c r="F9" s="190">
        <v>6</v>
      </c>
      <c r="G9" s="191" t="s">
        <v>335</v>
      </c>
      <c r="H9" s="198" t="s">
        <v>336</v>
      </c>
      <c r="I9" s="208" t="s">
        <v>316</v>
      </c>
      <c r="J9" s="209" t="s">
        <v>63</v>
      </c>
      <c r="K9" s="209" t="s">
        <v>63</v>
      </c>
      <c r="L9" s="210"/>
      <c r="M9" s="211"/>
      <c r="N9" s="211"/>
      <c r="O9" s="210"/>
      <c r="P9" s="210"/>
      <c r="Q9" s="212"/>
      <c r="R9" s="210" t="s">
        <v>63</v>
      </c>
      <c r="S9" s="210" t="s">
        <v>63</v>
      </c>
      <c r="T9" s="212"/>
      <c r="U9" s="246" t="s">
        <v>337</v>
      </c>
      <c r="V9" s="259"/>
      <c r="W9" s="260"/>
      <c r="X9" s="262" t="s">
        <v>338</v>
      </c>
      <c r="Y9" s="458"/>
      <c r="Z9" s="275"/>
    </row>
    <row r="10" spans="1:28" ht="53.45" hidden="1">
      <c r="B10" s="605"/>
      <c r="C10" s="86">
        <v>2</v>
      </c>
      <c r="D10" s="180" t="s">
        <v>339</v>
      </c>
      <c r="E10" s="189" t="s">
        <v>325</v>
      </c>
      <c r="F10" s="190">
        <v>7</v>
      </c>
      <c r="G10" s="191" t="s">
        <v>340</v>
      </c>
      <c r="H10" s="198" t="s">
        <v>336</v>
      </c>
      <c r="I10" s="208" t="s">
        <v>316</v>
      </c>
      <c r="J10" s="209" t="s">
        <v>63</v>
      </c>
      <c r="K10" s="209" t="s">
        <v>63</v>
      </c>
      <c r="L10" s="210"/>
      <c r="M10" s="211"/>
      <c r="N10" s="211"/>
      <c r="O10" s="210"/>
      <c r="P10" s="210"/>
      <c r="Q10" s="212"/>
      <c r="R10" s="210" t="s">
        <v>63</v>
      </c>
      <c r="S10" s="210" t="s">
        <v>63</v>
      </c>
      <c r="T10" s="212"/>
      <c r="U10" s="247"/>
      <c r="V10" s="259"/>
      <c r="W10" s="262" t="s">
        <v>341</v>
      </c>
      <c r="X10" s="262" t="s">
        <v>342</v>
      </c>
      <c r="Y10" s="458"/>
      <c r="Z10" s="275"/>
    </row>
    <row r="11" spans="1:28" ht="53.45" hidden="1">
      <c r="B11" s="605"/>
      <c r="C11" s="86">
        <v>2</v>
      </c>
      <c r="D11" s="180" t="s">
        <v>343</v>
      </c>
      <c r="E11" s="189" t="s">
        <v>325</v>
      </c>
      <c r="F11" s="190">
        <v>8</v>
      </c>
      <c r="G11" s="191" t="s">
        <v>344</v>
      </c>
      <c r="H11" s="198" t="s">
        <v>321</v>
      </c>
      <c r="I11" s="208"/>
      <c r="J11" s="213"/>
      <c r="K11" s="213"/>
      <c r="L11" s="214"/>
      <c r="M11" s="211"/>
      <c r="N11" s="211"/>
      <c r="O11" s="210"/>
      <c r="P11" s="210"/>
      <c r="Q11" s="212"/>
      <c r="R11" s="210" t="s">
        <v>63</v>
      </c>
      <c r="S11" s="210"/>
      <c r="T11" s="212"/>
      <c r="U11" s="247"/>
      <c r="V11" s="263" t="s">
        <v>345</v>
      </c>
      <c r="W11" s="260"/>
      <c r="X11" s="262" t="s">
        <v>346</v>
      </c>
      <c r="Y11" s="461"/>
      <c r="Z11" s="275"/>
    </row>
    <row r="12" spans="1:28" ht="14.45" hidden="1" customHeight="1" thickBot="1">
      <c r="B12" s="606"/>
      <c r="C12" s="87">
        <v>2</v>
      </c>
      <c r="D12" s="182"/>
      <c r="E12" s="192"/>
      <c r="F12" s="193"/>
      <c r="G12" s="194"/>
      <c r="H12" s="215"/>
      <c r="I12" s="216"/>
      <c r="J12" s="217"/>
      <c r="K12" s="217"/>
      <c r="L12" s="218"/>
      <c r="M12" s="219"/>
      <c r="N12" s="219"/>
      <c r="O12" s="218"/>
      <c r="P12" s="218"/>
      <c r="Q12" s="220"/>
      <c r="R12" s="218"/>
      <c r="S12" s="218"/>
      <c r="T12" s="220"/>
      <c r="U12" s="234"/>
      <c r="V12" s="237"/>
      <c r="W12" s="261"/>
      <c r="X12" s="261"/>
      <c r="Y12" s="460"/>
      <c r="Z12" s="276"/>
    </row>
    <row r="13" spans="1:28" ht="53.45" hidden="1">
      <c r="B13" s="607" t="s">
        <v>112</v>
      </c>
      <c r="C13" s="140">
        <v>3</v>
      </c>
      <c r="D13" s="183" t="s">
        <v>347</v>
      </c>
      <c r="E13" s="195" t="s">
        <v>307</v>
      </c>
      <c r="F13" s="196">
        <v>9</v>
      </c>
      <c r="G13" s="197" t="s">
        <v>348</v>
      </c>
      <c r="H13" s="195" t="s">
        <v>349</v>
      </c>
      <c r="I13" s="202"/>
      <c r="J13" s="203"/>
      <c r="K13" s="203"/>
      <c r="L13" s="204"/>
      <c r="M13" s="205"/>
      <c r="N13" s="205"/>
      <c r="O13" s="204"/>
      <c r="P13" s="204"/>
      <c r="Q13" s="206"/>
      <c r="R13" s="204" t="s">
        <v>63</v>
      </c>
      <c r="S13" s="204"/>
      <c r="T13" s="240"/>
      <c r="U13" s="248" t="s">
        <v>350</v>
      </c>
      <c r="V13" s="264"/>
      <c r="W13" s="265"/>
      <c r="X13" s="272" t="s">
        <v>351</v>
      </c>
      <c r="Y13" s="457"/>
      <c r="Z13" s="274"/>
    </row>
    <row r="14" spans="1:28" ht="42.95" hidden="1">
      <c r="B14" s="608"/>
      <c r="C14" s="88">
        <v>3</v>
      </c>
      <c r="D14" s="790" t="s">
        <v>352</v>
      </c>
      <c r="E14" s="511" t="s">
        <v>313</v>
      </c>
      <c r="F14" s="512">
        <v>10</v>
      </c>
      <c r="G14" s="488" t="s">
        <v>353</v>
      </c>
      <c r="H14" s="511" t="s">
        <v>84</v>
      </c>
      <c r="I14" s="208"/>
      <c r="J14" s="213"/>
      <c r="K14" s="213"/>
      <c r="L14" s="214"/>
      <c r="M14" s="211"/>
      <c r="N14" s="222" t="s">
        <v>63</v>
      </c>
      <c r="O14" s="210"/>
      <c r="P14" s="210"/>
      <c r="Q14" s="212"/>
      <c r="R14" s="214"/>
      <c r="S14" s="214"/>
      <c r="T14" s="241"/>
      <c r="U14" s="249" t="s">
        <v>354</v>
      </c>
      <c r="V14" s="259"/>
      <c r="W14" s="260"/>
      <c r="X14" s="513" t="s">
        <v>355</v>
      </c>
      <c r="Y14" s="461"/>
      <c r="Z14" s="500"/>
    </row>
    <row r="15" spans="1:28" ht="42.95">
      <c r="B15" s="779"/>
      <c r="C15" s="88">
        <v>3</v>
      </c>
      <c r="D15" s="780" t="s">
        <v>356</v>
      </c>
      <c r="E15" s="781" t="s">
        <v>307</v>
      </c>
      <c r="F15" s="782">
        <v>11</v>
      </c>
      <c r="G15" s="783" t="s">
        <v>357</v>
      </c>
      <c r="H15" s="781" t="s">
        <v>358</v>
      </c>
      <c r="I15" s="789"/>
      <c r="J15" s="225"/>
      <c r="K15" s="189"/>
      <c r="L15" s="158" t="s">
        <v>161</v>
      </c>
      <c r="M15" s="226"/>
      <c r="N15" s="226"/>
      <c r="O15" s="227"/>
      <c r="P15" s="227"/>
      <c r="Q15" s="228"/>
      <c r="R15" s="210"/>
      <c r="S15" s="210"/>
      <c r="T15" s="242"/>
      <c r="U15" s="250"/>
      <c r="V15" s="259"/>
      <c r="W15" s="298" t="s">
        <v>359</v>
      </c>
      <c r="X15" s="784" t="s">
        <v>360</v>
      </c>
      <c r="Y15" s="785"/>
      <c r="Z15" s="786"/>
      <c r="AA15" s="787"/>
      <c r="AB15" s="777" t="s">
        <v>250</v>
      </c>
    </row>
    <row r="16" spans="1:28" ht="64.5" hidden="1">
      <c r="B16" s="791"/>
      <c r="C16" s="88">
        <v>3</v>
      </c>
      <c r="D16" s="792" t="s">
        <v>362</v>
      </c>
      <c r="E16" s="793" t="s">
        <v>325</v>
      </c>
      <c r="F16" s="794">
        <v>12</v>
      </c>
      <c r="G16" s="795" t="s">
        <v>363</v>
      </c>
      <c r="H16" s="793" t="s">
        <v>321</v>
      </c>
      <c r="I16" s="208"/>
      <c r="J16" s="213"/>
      <c r="K16" s="213"/>
      <c r="L16" s="214"/>
      <c r="M16" s="211"/>
      <c r="N16" s="211"/>
      <c r="O16" s="210"/>
      <c r="P16" s="210"/>
      <c r="Q16" s="212"/>
      <c r="R16" s="210" t="s">
        <v>63</v>
      </c>
      <c r="S16" s="210"/>
      <c r="T16" s="242"/>
      <c r="U16" s="251"/>
      <c r="V16" s="263" t="s">
        <v>364</v>
      </c>
      <c r="W16" s="260"/>
      <c r="X16" s="796" t="s">
        <v>365</v>
      </c>
      <c r="Y16" s="797"/>
      <c r="Z16" s="798"/>
    </row>
    <row r="17" spans="2:28" ht="44.45" customHeight="1">
      <c r="B17" s="779"/>
      <c r="C17" s="145">
        <v>3</v>
      </c>
      <c r="D17" s="783" t="s">
        <v>366</v>
      </c>
      <c r="E17" s="781" t="s">
        <v>367</v>
      </c>
      <c r="F17" s="788">
        <v>13</v>
      </c>
      <c r="G17" s="783" t="s">
        <v>368</v>
      </c>
      <c r="H17" s="781" t="s">
        <v>369</v>
      </c>
      <c r="I17" s="232"/>
      <c r="J17" s="229"/>
      <c r="K17" s="229"/>
      <c r="L17" s="230" t="s">
        <v>370</v>
      </c>
      <c r="M17" s="231" t="s">
        <v>370</v>
      </c>
      <c r="N17" s="231"/>
      <c r="O17" s="230"/>
      <c r="P17" s="230"/>
      <c r="Q17" s="232"/>
      <c r="R17" s="230"/>
      <c r="S17" s="233"/>
      <c r="T17" s="243"/>
      <c r="U17" s="252" t="s">
        <v>371</v>
      </c>
      <c r="V17" s="266"/>
      <c r="W17" s="505"/>
      <c r="X17" s="784" t="s">
        <v>372</v>
      </c>
      <c r="Y17" s="785"/>
      <c r="Z17" s="786"/>
      <c r="AA17" s="787"/>
      <c r="AB17" s="777" t="s">
        <v>250</v>
      </c>
    </row>
    <row r="18" spans="2:28" ht="14.45" hidden="1" customHeight="1" thickBot="1">
      <c r="B18" s="799"/>
      <c r="C18" s="89">
        <v>3</v>
      </c>
      <c r="D18" s="800"/>
      <c r="E18" s="801"/>
      <c r="F18" s="802"/>
      <c r="G18" s="795"/>
      <c r="H18" s="803"/>
      <c r="I18" s="216"/>
      <c r="J18" s="217"/>
      <c r="K18" s="217"/>
      <c r="L18" s="218"/>
      <c r="M18" s="219"/>
      <c r="N18" s="219"/>
      <c r="O18" s="218"/>
      <c r="P18" s="218"/>
      <c r="Q18" s="220"/>
      <c r="R18" s="218"/>
      <c r="S18" s="218"/>
      <c r="T18" s="244"/>
      <c r="U18" s="253"/>
      <c r="V18" s="237"/>
      <c r="W18" s="261"/>
      <c r="X18" s="804"/>
      <c r="Y18" s="502"/>
      <c r="Z18" s="798"/>
    </row>
    <row r="19" spans="2:28" ht="53.45">
      <c r="B19" s="609" t="s">
        <v>137</v>
      </c>
      <c r="C19" s="90">
        <v>4</v>
      </c>
      <c r="D19" s="504" t="s">
        <v>374</v>
      </c>
      <c r="E19" s="158" t="s">
        <v>367</v>
      </c>
      <c r="F19" s="517">
        <v>14</v>
      </c>
      <c r="G19" s="320" t="s">
        <v>375</v>
      </c>
      <c r="H19" s="158" t="s">
        <v>376</v>
      </c>
      <c r="I19" s="212"/>
      <c r="J19" s="209"/>
      <c r="K19" s="209"/>
      <c r="L19" s="210" t="s">
        <v>63</v>
      </c>
      <c r="M19" s="222" t="s">
        <v>63</v>
      </c>
      <c r="N19" s="222"/>
      <c r="O19" s="210"/>
      <c r="P19" s="210"/>
      <c r="Q19" s="212"/>
      <c r="R19" s="204"/>
      <c r="S19" s="204"/>
      <c r="T19" s="240"/>
      <c r="U19" s="254" t="s">
        <v>377</v>
      </c>
      <c r="V19" s="264"/>
      <c r="W19" s="506"/>
      <c r="X19" s="301" t="s">
        <v>378</v>
      </c>
      <c r="Y19" s="510"/>
      <c r="Z19" s="501"/>
      <c r="AA19" s="497"/>
    </row>
    <row r="20" spans="2:28" ht="42.95">
      <c r="B20" s="610"/>
      <c r="C20" s="91">
        <v>4</v>
      </c>
      <c r="D20" s="185" t="s">
        <v>380</v>
      </c>
      <c r="E20" s="198" t="s">
        <v>307</v>
      </c>
      <c r="F20" s="190">
        <v>15</v>
      </c>
      <c r="G20" s="191" t="s">
        <v>381</v>
      </c>
      <c r="H20" s="198" t="s">
        <v>216</v>
      </c>
      <c r="I20" s="208"/>
      <c r="J20" s="213"/>
      <c r="K20" s="230"/>
      <c r="L20" s="230" t="s">
        <v>370</v>
      </c>
      <c r="M20" s="211"/>
      <c r="N20" s="211"/>
      <c r="O20" s="210"/>
      <c r="P20" s="210"/>
      <c r="Q20" s="212"/>
      <c r="R20" s="210"/>
      <c r="S20" s="210"/>
      <c r="T20" s="242"/>
      <c r="U20" s="251"/>
      <c r="V20" s="267"/>
      <c r="W20" s="262" t="s">
        <v>382</v>
      </c>
      <c r="X20" s="262" t="s">
        <v>383</v>
      </c>
      <c r="Y20" s="458"/>
      <c r="Z20" s="496"/>
    </row>
    <row r="21" spans="2:28" ht="53.45" hidden="1">
      <c r="B21" s="610"/>
      <c r="C21" s="91">
        <v>4</v>
      </c>
      <c r="D21" s="185" t="s">
        <v>385</v>
      </c>
      <c r="E21" s="198" t="s">
        <v>325</v>
      </c>
      <c r="F21" s="190">
        <v>16</v>
      </c>
      <c r="G21" s="191" t="s">
        <v>386</v>
      </c>
      <c r="H21" s="198" t="s">
        <v>321</v>
      </c>
      <c r="I21" s="208"/>
      <c r="J21" s="213"/>
      <c r="K21" s="213"/>
      <c r="L21" s="214"/>
      <c r="M21" s="211"/>
      <c r="N21" s="211"/>
      <c r="O21" s="210"/>
      <c r="P21" s="210"/>
      <c r="Q21" s="212"/>
      <c r="R21" s="210" t="s">
        <v>63</v>
      </c>
      <c r="S21" s="210"/>
      <c r="T21" s="242"/>
      <c r="U21" s="249" t="s">
        <v>387</v>
      </c>
      <c r="V21" s="259"/>
      <c r="W21" s="262" t="s">
        <v>388</v>
      </c>
      <c r="X21" s="262" t="s">
        <v>389</v>
      </c>
      <c r="Y21" s="458"/>
      <c r="Z21" s="275"/>
    </row>
    <row r="22" spans="2:28" ht="56.1">
      <c r="B22" s="610"/>
      <c r="C22" s="91">
        <v>4</v>
      </c>
      <c r="D22" s="185" t="s">
        <v>390</v>
      </c>
      <c r="E22" s="198" t="s">
        <v>313</v>
      </c>
      <c r="F22" s="190">
        <v>17</v>
      </c>
      <c r="G22" s="191" t="s">
        <v>391</v>
      </c>
      <c r="H22" s="198" t="s">
        <v>84</v>
      </c>
      <c r="I22" s="208"/>
      <c r="J22" s="213"/>
      <c r="K22" s="213"/>
      <c r="L22" s="214"/>
      <c r="M22" s="211"/>
      <c r="N22" s="222" t="s">
        <v>63</v>
      </c>
      <c r="O22" s="210"/>
      <c r="P22" s="210"/>
      <c r="Q22" s="212"/>
      <c r="R22" s="210"/>
      <c r="S22" s="210"/>
      <c r="T22" s="242"/>
      <c r="U22" s="273" t="s">
        <v>392</v>
      </c>
      <c r="V22" s="259"/>
      <c r="W22" s="260"/>
      <c r="X22" s="262" t="s">
        <v>393</v>
      </c>
      <c r="Y22" s="458"/>
      <c r="Z22" s="495"/>
    </row>
    <row r="23" spans="2:28" ht="14.45" hidden="1" customHeight="1" thickBot="1">
      <c r="B23" s="611"/>
      <c r="C23" s="92">
        <v>4</v>
      </c>
      <c r="D23" s="181"/>
      <c r="E23" s="514"/>
      <c r="F23" s="350"/>
      <c r="G23" s="488"/>
      <c r="H23" s="515"/>
      <c r="I23" s="216"/>
      <c r="J23" s="217"/>
      <c r="K23" s="217"/>
      <c r="L23" s="218"/>
      <c r="M23" s="219"/>
      <c r="N23" s="219"/>
      <c r="O23" s="218"/>
      <c r="P23" s="218"/>
      <c r="Q23" s="220"/>
      <c r="R23" s="218"/>
      <c r="S23" s="218"/>
      <c r="T23" s="244"/>
      <c r="U23" s="253"/>
      <c r="V23" s="237"/>
      <c r="W23" s="261"/>
      <c r="X23" s="516"/>
      <c r="Y23" s="502"/>
      <c r="Z23" s="500"/>
    </row>
    <row r="24" spans="2:28" ht="64.5" customHeight="1">
      <c r="B24" s="612" t="s">
        <v>165</v>
      </c>
      <c r="C24" s="93">
        <v>5</v>
      </c>
      <c r="D24" s="504" t="s">
        <v>395</v>
      </c>
      <c r="E24" s="158" t="s">
        <v>325</v>
      </c>
      <c r="F24" s="214">
        <v>18</v>
      </c>
      <c r="G24" s="320" t="s">
        <v>396</v>
      </c>
      <c r="H24" s="158" t="s">
        <v>84</v>
      </c>
      <c r="I24" s="212"/>
      <c r="J24" s="209"/>
      <c r="K24" s="209"/>
      <c r="L24" s="210"/>
      <c r="M24" s="222"/>
      <c r="N24" s="222" t="s">
        <v>63</v>
      </c>
      <c r="O24" s="210"/>
      <c r="P24" s="210"/>
      <c r="Q24" s="212"/>
      <c r="R24" s="210"/>
      <c r="S24" s="210"/>
      <c r="T24" s="212"/>
      <c r="U24" s="255"/>
      <c r="V24" s="268" t="s">
        <v>397</v>
      </c>
      <c r="W24" s="507" t="s">
        <v>398</v>
      </c>
      <c r="X24" s="301" t="s">
        <v>399</v>
      </c>
      <c r="Y24" s="510"/>
      <c r="Z24" s="501"/>
      <c r="AA24" s="498" t="s">
        <v>400</v>
      </c>
    </row>
    <row r="25" spans="2:28" ht="53.45">
      <c r="B25" s="613"/>
      <c r="C25" s="94">
        <v>5</v>
      </c>
      <c r="D25" s="328" t="s">
        <v>401</v>
      </c>
      <c r="E25" s="158" t="s">
        <v>325</v>
      </c>
      <c r="F25" s="517">
        <v>19</v>
      </c>
      <c r="G25" s="320" t="s">
        <v>402</v>
      </c>
      <c r="H25" s="158" t="s">
        <v>336</v>
      </c>
      <c r="I25" s="212" t="s">
        <v>63</v>
      </c>
      <c r="J25" s="209" t="s">
        <v>63</v>
      </c>
      <c r="K25" s="209" t="s">
        <v>63</v>
      </c>
      <c r="L25" s="214"/>
      <c r="M25" s="211"/>
      <c r="N25" s="211"/>
      <c r="O25" s="210"/>
      <c r="P25" s="210"/>
      <c r="Q25" s="212"/>
      <c r="R25" s="210" t="s">
        <v>63</v>
      </c>
      <c r="S25" s="210" t="s">
        <v>63</v>
      </c>
      <c r="T25" s="212"/>
      <c r="U25" s="246" t="s">
        <v>403</v>
      </c>
      <c r="V25" s="259"/>
      <c r="W25" s="508"/>
      <c r="X25" s="301" t="s">
        <v>404</v>
      </c>
      <c r="Y25" s="510"/>
      <c r="Z25" s="503"/>
      <c r="AA25" s="497"/>
    </row>
    <row r="26" spans="2:28" ht="42.95">
      <c r="B26" s="613"/>
      <c r="C26" s="94">
        <v>5</v>
      </c>
      <c r="D26" s="328" t="s">
        <v>405</v>
      </c>
      <c r="E26" s="158" t="s">
        <v>307</v>
      </c>
      <c r="F26" s="517">
        <v>20</v>
      </c>
      <c r="G26" s="320" t="s">
        <v>406</v>
      </c>
      <c r="H26" s="158" t="s">
        <v>336</v>
      </c>
      <c r="I26" s="212" t="s">
        <v>63</v>
      </c>
      <c r="J26" s="209" t="s">
        <v>63</v>
      </c>
      <c r="K26" s="209" t="s">
        <v>63</v>
      </c>
      <c r="L26" s="214"/>
      <c r="M26" s="211"/>
      <c r="N26" s="211"/>
      <c r="O26" s="210"/>
      <c r="P26" s="210"/>
      <c r="Q26" s="212"/>
      <c r="R26" s="210" t="s">
        <v>63</v>
      </c>
      <c r="S26" s="210" t="s">
        <v>63</v>
      </c>
      <c r="T26" s="212"/>
      <c r="U26" s="246" t="s">
        <v>407</v>
      </c>
      <c r="V26" s="259"/>
      <c r="W26" s="509"/>
      <c r="X26" s="301" t="s">
        <v>408</v>
      </c>
      <c r="Y26" s="510"/>
      <c r="Z26" s="503"/>
      <c r="AA26" s="498" t="s">
        <v>410</v>
      </c>
    </row>
    <row r="27" spans="2:28" ht="42.95" hidden="1">
      <c r="B27" s="613"/>
      <c r="C27" s="94">
        <v>5</v>
      </c>
      <c r="D27" s="185" t="s">
        <v>411</v>
      </c>
      <c r="E27" s="198" t="s">
        <v>313</v>
      </c>
      <c r="F27" s="190">
        <v>21</v>
      </c>
      <c r="G27" s="191" t="s">
        <v>412</v>
      </c>
      <c r="H27" s="198" t="s">
        <v>321</v>
      </c>
      <c r="I27" s="208"/>
      <c r="J27" s="213"/>
      <c r="K27" s="213"/>
      <c r="L27" s="214"/>
      <c r="M27" s="211"/>
      <c r="N27" s="211"/>
      <c r="O27" s="210"/>
      <c r="P27" s="210"/>
      <c r="Q27" s="212"/>
      <c r="R27" s="210" t="s">
        <v>63</v>
      </c>
      <c r="S27" s="210"/>
      <c r="T27" s="212"/>
      <c r="U27" s="246" t="s">
        <v>413</v>
      </c>
      <c r="V27" s="259"/>
      <c r="W27" s="270"/>
      <c r="X27" s="262" t="s">
        <v>414</v>
      </c>
      <c r="Y27" s="458"/>
      <c r="Z27" s="275"/>
    </row>
    <row r="28" spans="2:28" ht="14.45" hidden="1" customHeight="1" thickBot="1">
      <c r="B28" s="614"/>
      <c r="C28" s="95">
        <v>5</v>
      </c>
      <c r="D28" s="181"/>
      <c r="E28" s="192"/>
      <c r="F28" s="193"/>
      <c r="G28" s="194"/>
      <c r="H28" s="234"/>
      <c r="I28" s="235"/>
      <c r="J28" s="236"/>
      <c r="K28" s="236"/>
      <c r="L28" s="237"/>
      <c r="M28" s="238"/>
      <c r="N28" s="238"/>
      <c r="O28" s="237"/>
      <c r="P28" s="237"/>
      <c r="Q28" s="239"/>
      <c r="R28" s="237"/>
      <c r="S28" s="237"/>
      <c r="T28" s="239"/>
      <c r="U28" s="193"/>
      <c r="V28" s="237"/>
      <c r="W28" s="271"/>
      <c r="X28" s="271"/>
      <c r="Y28" s="460"/>
      <c r="Z28" s="276"/>
    </row>
    <row r="29" spans="2:28" hidden="1">
      <c r="B29" s="49"/>
      <c r="C29" s="49"/>
      <c r="D29" s="50"/>
      <c r="E29" s="50"/>
      <c r="F29" s="29"/>
      <c r="G29" s="50"/>
      <c r="H29" s="29"/>
      <c r="I29" s="29">
        <f>COUNTA(I3:I28)</f>
        <v>5</v>
      </c>
      <c r="J29" s="29">
        <f t="shared" ref="J29:R29" si="0">COUNTA(J3:J28)</f>
        <v>6</v>
      </c>
      <c r="K29" s="29">
        <f t="shared" si="0"/>
        <v>6</v>
      </c>
      <c r="L29" s="29">
        <f t="shared" si="0"/>
        <v>4</v>
      </c>
      <c r="M29" s="29">
        <f t="shared" si="0"/>
        <v>2</v>
      </c>
      <c r="N29" s="29">
        <f t="shared" si="0"/>
        <v>3</v>
      </c>
      <c r="O29" s="29"/>
      <c r="P29" s="29"/>
      <c r="Q29" s="29"/>
      <c r="R29" s="29">
        <f t="shared" si="0"/>
        <v>14</v>
      </c>
      <c r="S29" s="29"/>
      <c r="T29" s="29"/>
      <c r="U29" s="29"/>
      <c r="V29" s="29"/>
      <c r="W29" s="29"/>
      <c r="X29" s="29"/>
      <c r="Y29" s="30"/>
      <c r="Z29" s="29"/>
    </row>
    <row r="30" spans="2:28" hidden="1">
      <c r="B30" s="49"/>
      <c r="C30" s="49"/>
      <c r="D30" s="32" t="s">
        <v>192</v>
      </c>
      <c r="E30" s="50"/>
      <c r="F30" s="29"/>
      <c r="G30" s="50"/>
      <c r="H30" s="29"/>
      <c r="I30" s="29"/>
      <c r="J30" s="29"/>
      <c r="K30" s="29"/>
      <c r="L30" s="29"/>
      <c r="M30" s="29"/>
      <c r="N30" s="29"/>
      <c r="O30" s="29"/>
      <c r="P30" s="29"/>
      <c r="Q30" s="29"/>
      <c r="R30" s="29"/>
      <c r="S30" s="29"/>
      <c r="T30" s="29"/>
      <c r="U30" s="29"/>
      <c r="V30" s="29"/>
      <c r="W30" s="29"/>
      <c r="X30" s="29"/>
      <c r="Y30" s="30"/>
      <c r="Z30" s="29"/>
    </row>
    <row r="31" spans="2:28" hidden="1">
      <c r="D31" s="49" t="s">
        <v>193</v>
      </c>
      <c r="Y31" s="7"/>
    </row>
    <row r="32" spans="2:28">
      <c r="E32" s="8"/>
      <c r="G32" s="8"/>
      <c r="Y32" s="7"/>
    </row>
    <row r="33" spans="25:25">
      <c r="Y33" s="7"/>
    </row>
    <row r="34" spans="25:25">
      <c r="Y34" s="7"/>
    </row>
    <row r="35" spans="25:25">
      <c r="Y35" s="7"/>
    </row>
    <row r="36" spans="25:25">
      <c r="Y36" s="7"/>
    </row>
    <row r="37" spans="25:25">
      <c r="Y37" s="7"/>
    </row>
    <row r="38" spans="25:25">
      <c r="Y38" s="7"/>
    </row>
    <row r="39" spans="25:25">
      <c r="Y39" s="7"/>
    </row>
    <row r="40" spans="25:25">
      <c r="Y40" s="7"/>
    </row>
    <row r="41" spans="25:25">
      <c r="Y41" s="7"/>
    </row>
    <row r="42" spans="25:25">
      <c r="Y42" s="7"/>
    </row>
    <row r="43" spans="25:25">
      <c r="Y43" s="7"/>
    </row>
    <row r="44" spans="25:25">
      <c r="Y44" s="7"/>
    </row>
    <row r="45" spans="25:25">
      <c r="Y45" s="7"/>
    </row>
    <row r="46" spans="25:25">
      <c r="Y46" s="7"/>
    </row>
    <row r="47" spans="25:25">
      <c r="Y47" s="7"/>
    </row>
    <row r="48" spans="25:25">
      <c r="Y48" s="7"/>
    </row>
    <row r="49" spans="25:25">
      <c r="Y49" s="7"/>
    </row>
    <row r="50" spans="25:25">
      <c r="Y50" s="7"/>
    </row>
    <row r="51" spans="25:25">
      <c r="Y51" s="7"/>
    </row>
    <row r="52" spans="25:25">
      <c r="Y52" s="7"/>
    </row>
    <row r="53" spans="25:25">
      <c r="Y53" s="7"/>
    </row>
    <row r="54" spans="25:25">
      <c r="Y54" s="7"/>
    </row>
    <row r="55" spans="25:25">
      <c r="Y55" s="7"/>
    </row>
    <row r="56" spans="25:25">
      <c r="Y56" s="7"/>
    </row>
    <row r="57" spans="25:25">
      <c r="Y57" s="7"/>
    </row>
    <row r="58" spans="25:25">
      <c r="Y58" s="7"/>
    </row>
    <row r="59" spans="25:25">
      <c r="Y59" s="7"/>
    </row>
    <row r="60" spans="25:25">
      <c r="Y60" s="7"/>
    </row>
    <row r="61" spans="25:25">
      <c r="Y61" s="7"/>
    </row>
    <row r="62" spans="25:25">
      <c r="Y62" s="7"/>
    </row>
    <row r="63" spans="25:25">
      <c r="Y63" s="7"/>
    </row>
    <row r="64" spans="25:25">
      <c r="Y64" s="7"/>
    </row>
    <row r="65" spans="25:25">
      <c r="Y65" s="7"/>
    </row>
  </sheetData>
  <autoFilter ref="B1:AA31" xr:uid="{173F9D38-8E04-4A35-B62F-7350FF9CDDF2}">
    <filterColumn colId="24">
      <filters>
        <filter val="Fixing MC task as CFT request (P7): _x000a_MM members: Work 2 people at MC, only 1 tag_x000a_Size change O/P:  Leave area without bring tag"/>
        <filter val="Fixing MC task as CFT request (P7): _x000b_MM members: Work 2 people at MC, only 1 tag_x000a_Size change O/P:  Leave area without bring tag"/>
        <filter val="Jib crane installation does not invlove safety. _x000a_(No issue 4M change)"/>
        <filter val="Jib crane installation does not invlove safety. (No issue 4M change)_x000a__x000a_Several projects no design review evidence"/>
        <filter val="No evidence"/>
        <filter val="OFI:_x000a_New MM staff didn't train for past Yokoten items"/>
        <filter val="PIC of SR Text Cal. doesn't understand. _x000a_Also there's no 4M change of jib crane installation."/>
        <filter val="Several projects no design review evidence"/>
      </filters>
    </filterColumn>
  </autoFilter>
  <mergeCells count="5">
    <mergeCell ref="B3:B7"/>
    <mergeCell ref="B8:B12"/>
    <mergeCell ref="B13:B18"/>
    <mergeCell ref="B19:B23"/>
    <mergeCell ref="B24:B28"/>
  </mergeCells>
  <phoneticPr fontId="3"/>
  <dataValidations count="1">
    <dataValidation type="list" allowBlank="1" showInputMessage="1" showErrorMessage="1" sqref="Y19:Y22 Y3:Y6 Y13:Y17 Y8:Y11 Y24:Y27" xr:uid="{9D8E2531-9083-4409-B476-F5455AC810CB}">
      <formula1>"Yes, No, N/A, Not rolled out yet"</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4726F-A17C-4C5B-AB2E-9F706CCEA19E}">
  <sheetPr filterMode="1">
    <tabColor theme="7" tint="0.79998168889431442"/>
  </sheetPr>
  <dimension ref="B1:CX207"/>
  <sheetViews>
    <sheetView tabSelected="1" zoomScale="85" zoomScaleNormal="85" workbookViewId="0">
      <selection activeCell="AJ80" sqref="AJ80"/>
    </sheetView>
  </sheetViews>
  <sheetFormatPr defaultColWidth="9.140625" defaultRowHeight="15"/>
  <cols>
    <col min="1" max="1" width="4.7109375" style="2" customWidth="1"/>
    <col min="2" max="2" width="5.140625" style="2" customWidth="1"/>
    <col min="3" max="3" width="5.140625" style="2" hidden="1" customWidth="1"/>
    <col min="4" max="4" width="47.140625" style="2" customWidth="1"/>
    <col min="5" max="5" width="15.28515625" style="9" customWidth="1"/>
    <col min="6" max="6" width="15.7109375" style="9" customWidth="1"/>
    <col min="7" max="7" width="6.140625" style="2" customWidth="1"/>
    <col min="8" max="8" width="27.28515625" style="2" customWidth="1"/>
    <col min="9" max="9" width="18.85546875" style="7" customWidth="1"/>
    <col min="10" max="21" width="13.140625" style="7" hidden="1" customWidth="1"/>
    <col min="22" max="22" width="104.5703125" style="1" hidden="1" customWidth="1" collapsed="1"/>
    <col min="23" max="23" width="97.42578125" style="1" hidden="1" customWidth="1"/>
    <col min="24" max="24" width="96" style="1" hidden="1" customWidth="1"/>
    <col min="25" max="25" width="40.140625" style="1" customWidth="1"/>
    <col min="26" max="26" width="12.7109375" style="9" customWidth="1"/>
    <col min="27" max="27" width="77.85546875" style="2" customWidth="1"/>
    <col min="28" max="28" width="39" style="2" customWidth="1"/>
    <col min="29" max="29" width="35.7109375" style="2" customWidth="1"/>
    <col min="30" max="16384" width="9.140625" style="2"/>
  </cols>
  <sheetData>
    <row r="1" spans="2:102" ht="29.45" customHeight="1" thickBot="1">
      <c r="B1" s="10"/>
      <c r="C1" s="10"/>
      <c r="D1" s="11" t="s">
        <v>34</v>
      </c>
      <c r="E1" s="11" t="s">
        <v>415</v>
      </c>
      <c r="F1" s="481" t="s">
        <v>416</v>
      </c>
      <c r="G1" s="12"/>
      <c r="H1" s="12" t="s">
        <v>36</v>
      </c>
      <c r="I1" s="359" t="s">
        <v>37</v>
      </c>
      <c r="J1" s="13"/>
      <c r="K1" s="14"/>
      <c r="L1" s="14"/>
      <c r="M1" s="14"/>
      <c r="N1" s="15"/>
      <c r="O1" s="16"/>
      <c r="P1" s="17"/>
      <c r="Q1" s="17"/>
      <c r="R1" s="16"/>
      <c r="S1" s="16"/>
      <c r="T1" s="17"/>
      <c r="U1" s="13"/>
      <c r="V1" s="18" t="s">
        <v>417</v>
      </c>
      <c r="W1" s="19" t="s">
        <v>39</v>
      </c>
      <c r="X1" s="19" t="s">
        <v>40</v>
      </c>
      <c r="Y1" s="19" t="s">
        <v>41</v>
      </c>
      <c r="Z1" s="19" t="s">
        <v>42</v>
      </c>
      <c r="AA1" s="19" t="s">
        <v>43</v>
      </c>
      <c r="AB1" s="774" t="s">
        <v>194</v>
      </c>
      <c r="AC1" s="778" t="s">
        <v>195</v>
      </c>
    </row>
    <row r="2" spans="2:102" s="3" customFormat="1" ht="42.6" hidden="1">
      <c r="B2" s="21"/>
      <c r="C2" s="21"/>
      <c r="D2" s="22"/>
      <c r="E2" s="360"/>
      <c r="F2" s="28"/>
      <c r="G2" s="21"/>
      <c r="H2" s="21"/>
      <c r="I2" s="361" t="s">
        <v>418</v>
      </c>
      <c r="J2" s="23" t="s">
        <v>298</v>
      </c>
      <c r="K2" s="24" t="s">
        <v>299</v>
      </c>
      <c r="L2" s="24" t="s">
        <v>419</v>
      </c>
      <c r="M2" s="24" t="s">
        <v>420</v>
      </c>
      <c r="N2" s="25" t="s">
        <v>421</v>
      </c>
      <c r="O2" s="26" t="s">
        <v>303</v>
      </c>
      <c r="P2" s="25" t="s">
        <v>51</v>
      </c>
      <c r="Q2" s="362" t="s">
        <v>422</v>
      </c>
      <c r="R2" s="26" t="s">
        <v>53</v>
      </c>
      <c r="S2" s="26" t="s">
        <v>423</v>
      </c>
      <c r="T2" s="23" t="s">
        <v>55</v>
      </c>
      <c r="U2" s="27" t="s">
        <v>56</v>
      </c>
      <c r="V2" s="28" t="s">
        <v>57</v>
      </c>
      <c r="W2" s="21"/>
      <c r="X2" s="21"/>
      <c r="Y2" s="21"/>
      <c r="Z2" s="28"/>
      <c r="AA2" s="21"/>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row>
    <row r="3" spans="2:102" s="3" customFormat="1" ht="96.6" hidden="1">
      <c r="B3" s="623" t="s">
        <v>424</v>
      </c>
      <c r="C3" s="363">
        <v>1</v>
      </c>
      <c r="D3" s="165" t="s">
        <v>425</v>
      </c>
      <c r="E3" s="364" t="s">
        <v>426</v>
      </c>
      <c r="F3" s="365" t="s">
        <v>427</v>
      </c>
      <c r="G3" s="366">
        <v>1</v>
      </c>
      <c r="H3" s="176" t="s">
        <v>428</v>
      </c>
      <c r="I3" s="364" t="s">
        <v>429</v>
      </c>
      <c r="J3" s="367"/>
      <c r="K3" s="367"/>
      <c r="L3" s="367"/>
      <c r="M3" s="367"/>
      <c r="N3" s="367"/>
      <c r="O3" s="367"/>
      <c r="P3" s="367"/>
      <c r="Q3" s="367"/>
      <c r="R3" s="367"/>
      <c r="S3" s="367" t="s">
        <v>63</v>
      </c>
      <c r="T3" s="367"/>
      <c r="U3" s="367"/>
      <c r="V3" s="176" t="s">
        <v>430</v>
      </c>
      <c r="W3" s="368"/>
      <c r="X3" s="368"/>
      <c r="Y3" s="176" t="s">
        <v>431</v>
      </c>
      <c r="Z3" s="462"/>
      <c r="AA3" s="176"/>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row>
    <row r="4" spans="2:102" s="3" customFormat="1" ht="96.6" hidden="1">
      <c r="B4" s="624"/>
      <c r="C4" s="369">
        <v>1</v>
      </c>
      <c r="D4" s="166" t="s">
        <v>432</v>
      </c>
      <c r="E4" s="370" t="s">
        <v>426</v>
      </c>
      <c r="F4" s="371" t="s">
        <v>433</v>
      </c>
      <c r="G4" s="372">
        <v>2</v>
      </c>
      <c r="H4" s="169" t="s">
        <v>434</v>
      </c>
      <c r="I4" s="370" t="s">
        <v>429</v>
      </c>
      <c r="J4" s="373"/>
      <c r="K4" s="373"/>
      <c r="L4" s="373"/>
      <c r="M4" s="373"/>
      <c r="N4" s="373"/>
      <c r="O4" s="373"/>
      <c r="P4" s="373"/>
      <c r="Q4" s="373"/>
      <c r="R4" s="373"/>
      <c r="S4" s="373" t="s">
        <v>63</v>
      </c>
      <c r="T4" s="373"/>
      <c r="U4" s="373"/>
      <c r="V4" s="169" t="s">
        <v>435</v>
      </c>
      <c r="W4" s="374"/>
      <c r="X4" s="169" t="s">
        <v>436</v>
      </c>
      <c r="Y4" s="169" t="s">
        <v>437</v>
      </c>
      <c r="Z4" s="463"/>
      <c r="AA4" s="169"/>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row>
    <row r="5" spans="2:102" s="3" customFormat="1" ht="53.45" hidden="1">
      <c r="B5" s="624"/>
      <c r="C5" s="369">
        <v>1</v>
      </c>
      <c r="D5" s="166" t="s">
        <v>438</v>
      </c>
      <c r="E5" s="370" t="s">
        <v>439</v>
      </c>
      <c r="F5" s="371" t="s">
        <v>433</v>
      </c>
      <c r="G5" s="372">
        <v>3</v>
      </c>
      <c r="H5" s="169" t="s">
        <v>440</v>
      </c>
      <c r="I5" s="370" t="s">
        <v>429</v>
      </c>
      <c r="J5" s="373"/>
      <c r="K5" s="373"/>
      <c r="L5" s="373"/>
      <c r="M5" s="373"/>
      <c r="N5" s="373"/>
      <c r="O5" s="373"/>
      <c r="P5" s="373"/>
      <c r="Q5" s="373"/>
      <c r="R5" s="373"/>
      <c r="S5" s="373" t="s">
        <v>63</v>
      </c>
      <c r="T5" s="373"/>
      <c r="U5" s="373"/>
      <c r="V5" s="177" t="s">
        <v>441</v>
      </c>
      <c r="W5" s="375"/>
      <c r="X5" s="177" t="s">
        <v>442</v>
      </c>
      <c r="Y5" s="177" t="s">
        <v>443</v>
      </c>
      <c r="Z5" s="463"/>
      <c r="AA5" s="177"/>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row>
    <row r="6" spans="2:102" s="3" customFormat="1" ht="64.5" hidden="1">
      <c r="B6" s="624"/>
      <c r="C6" s="369">
        <v>1</v>
      </c>
      <c r="D6" s="167" t="s">
        <v>444</v>
      </c>
      <c r="E6" s="370" t="s">
        <v>445</v>
      </c>
      <c r="F6" s="371" t="s">
        <v>433</v>
      </c>
      <c r="G6" s="372">
        <v>4</v>
      </c>
      <c r="H6" s="177" t="s">
        <v>446</v>
      </c>
      <c r="I6" s="370" t="s">
        <v>84</v>
      </c>
      <c r="J6" s="373"/>
      <c r="K6" s="373"/>
      <c r="L6" s="373"/>
      <c r="M6" s="373"/>
      <c r="N6" s="373"/>
      <c r="O6" s="373" t="s">
        <v>63</v>
      </c>
      <c r="P6" s="373"/>
      <c r="Q6" s="373"/>
      <c r="R6" s="373"/>
      <c r="S6" s="373"/>
      <c r="T6" s="373"/>
      <c r="U6" s="373"/>
      <c r="V6" s="177" t="s">
        <v>447</v>
      </c>
      <c r="W6" s="177" t="s">
        <v>448</v>
      </c>
      <c r="X6" s="177"/>
      <c r="Y6" s="177" t="s">
        <v>449</v>
      </c>
      <c r="Z6" s="463"/>
      <c r="AA6" s="472"/>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row>
    <row r="7" spans="2:102" ht="75" hidden="1">
      <c r="B7" s="624"/>
      <c r="C7" s="369">
        <v>1</v>
      </c>
      <c r="D7" s="635" t="s">
        <v>450</v>
      </c>
      <c r="E7" s="371" t="s">
        <v>451</v>
      </c>
      <c r="F7" s="371" t="s">
        <v>452</v>
      </c>
      <c r="G7" s="376">
        <v>5</v>
      </c>
      <c r="H7" s="178" t="s">
        <v>453</v>
      </c>
      <c r="I7" s="371" t="s">
        <v>454</v>
      </c>
      <c r="J7" s="371"/>
      <c r="K7" s="371"/>
      <c r="L7" s="371"/>
      <c r="M7" s="371"/>
      <c r="N7" s="371"/>
      <c r="O7" s="371"/>
      <c r="P7" s="371"/>
      <c r="Q7" s="371"/>
      <c r="R7" s="371"/>
      <c r="S7" s="371"/>
      <c r="T7" s="371"/>
      <c r="U7" s="371" t="s">
        <v>161</v>
      </c>
      <c r="V7" s="178" t="s">
        <v>455</v>
      </c>
      <c r="W7" s="377"/>
      <c r="X7" s="178" t="s">
        <v>456</v>
      </c>
      <c r="Y7" s="178" t="s">
        <v>457</v>
      </c>
      <c r="Z7" s="463"/>
      <c r="AA7" s="178"/>
    </row>
    <row r="8" spans="2:102" ht="64.5" hidden="1">
      <c r="B8" s="624"/>
      <c r="C8" s="369">
        <v>1</v>
      </c>
      <c r="D8" s="635"/>
      <c r="E8" s="371" t="s">
        <v>451</v>
      </c>
      <c r="F8" s="371" t="s">
        <v>452</v>
      </c>
      <c r="G8" s="376">
        <v>6</v>
      </c>
      <c r="H8" s="178" t="s">
        <v>458</v>
      </c>
      <c r="I8" s="371" t="s">
        <v>454</v>
      </c>
      <c r="J8" s="371"/>
      <c r="K8" s="371"/>
      <c r="L8" s="371"/>
      <c r="M8" s="371"/>
      <c r="N8" s="371"/>
      <c r="O8" s="371"/>
      <c r="P8" s="371"/>
      <c r="Q8" s="371"/>
      <c r="R8" s="371"/>
      <c r="S8" s="371"/>
      <c r="T8" s="371"/>
      <c r="U8" s="371" t="s">
        <v>161</v>
      </c>
      <c r="V8" s="178" t="s">
        <v>459</v>
      </c>
      <c r="W8" s="377"/>
      <c r="X8" s="178" t="s">
        <v>460</v>
      </c>
      <c r="Y8" s="178" t="s">
        <v>461</v>
      </c>
      <c r="Z8" s="463"/>
      <c r="AA8" s="520"/>
      <c r="AB8" s="489"/>
    </row>
    <row r="9" spans="2:102" ht="75" hidden="1">
      <c r="B9" s="624"/>
      <c r="C9" s="369">
        <v>1</v>
      </c>
      <c r="D9" s="635" t="s">
        <v>463</v>
      </c>
      <c r="E9" s="371" t="s">
        <v>464</v>
      </c>
      <c r="F9" s="371" t="s">
        <v>433</v>
      </c>
      <c r="G9" s="376">
        <v>7</v>
      </c>
      <c r="H9" s="178" t="s">
        <v>465</v>
      </c>
      <c r="I9" s="371" t="s">
        <v>429</v>
      </c>
      <c r="J9" s="371"/>
      <c r="K9" s="371"/>
      <c r="L9" s="371"/>
      <c r="M9" s="371"/>
      <c r="N9" s="371"/>
      <c r="O9" s="371"/>
      <c r="P9" s="371"/>
      <c r="Q9" s="371"/>
      <c r="R9" s="371"/>
      <c r="S9" s="371" t="s">
        <v>161</v>
      </c>
      <c r="T9" s="371"/>
      <c r="U9" s="371"/>
      <c r="V9" s="178" t="s">
        <v>466</v>
      </c>
      <c r="W9" s="178" t="s">
        <v>467</v>
      </c>
      <c r="X9" s="377"/>
      <c r="Y9" s="178" t="s">
        <v>468</v>
      </c>
      <c r="Z9" s="463"/>
      <c r="AA9" s="520"/>
      <c r="AB9" s="489"/>
    </row>
    <row r="10" spans="2:102" ht="53.45" hidden="1">
      <c r="B10" s="624"/>
      <c r="C10" s="369">
        <v>1</v>
      </c>
      <c r="D10" s="635"/>
      <c r="E10" s="371" t="s">
        <v>464</v>
      </c>
      <c r="F10" s="371" t="s">
        <v>470</v>
      </c>
      <c r="G10" s="376">
        <v>8</v>
      </c>
      <c r="H10" s="178" t="s">
        <v>471</v>
      </c>
      <c r="I10" s="371" t="s">
        <v>472</v>
      </c>
      <c r="J10" s="371"/>
      <c r="K10" s="371"/>
      <c r="L10" s="371"/>
      <c r="M10" s="371"/>
      <c r="N10" s="378" t="s">
        <v>473</v>
      </c>
      <c r="O10" s="371"/>
      <c r="P10" s="371"/>
      <c r="Q10" s="378" t="s">
        <v>473</v>
      </c>
      <c r="R10" s="371"/>
      <c r="S10" s="379"/>
      <c r="T10" s="379"/>
      <c r="U10" s="371"/>
      <c r="V10" s="178" t="s">
        <v>474</v>
      </c>
      <c r="W10" s="380"/>
      <c r="X10" s="178" t="s">
        <v>475</v>
      </c>
      <c r="Y10" s="178" t="s">
        <v>476</v>
      </c>
      <c r="Z10" s="463"/>
      <c r="AA10" s="178"/>
    </row>
    <row r="11" spans="2:102" ht="42.95" hidden="1">
      <c r="B11" s="624"/>
      <c r="C11" s="369">
        <v>1</v>
      </c>
      <c r="D11" s="35" t="s">
        <v>477</v>
      </c>
      <c r="E11" s="371" t="s">
        <v>478</v>
      </c>
      <c r="F11" s="371" t="s">
        <v>433</v>
      </c>
      <c r="G11" s="376">
        <v>9</v>
      </c>
      <c r="H11" s="33" t="s">
        <v>479</v>
      </c>
      <c r="I11" s="371" t="s">
        <v>84</v>
      </c>
      <c r="J11" s="371"/>
      <c r="K11" s="371"/>
      <c r="L11" s="371"/>
      <c r="M11" s="371"/>
      <c r="N11" s="371"/>
      <c r="O11" s="371" t="s">
        <v>161</v>
      </c>
      <c r="P11" s="371"/>
      <c r="Q11" s="371"/>
      <c r="R11" s="371"/>
      <c r="S11" s="371"/>
      <c r="T11" s="371"/>
      <c r="U11" s="371"/>
      <c r="V11" s="178" t="s">
        <v>480</v>
      </c>
      <c r="W11" s="178" t="s">
        <v>481</v>
      </c>
      <c r="X11" s="377"/>
      <c r="Y11" s="320" t="s">
        <v>482</v>
      </c>
      <c r="Z11" s="463"/>
      <c r="AA11" s="320"/>
    </row>
    <row r="12" spans="2:102" ht="45" hidden="1" customHeight="1">
      <c r="B12" s="624"/>
      <c r="C12" s="369">
        <v>1</v>
      </c>
      <c r="D12" s="635" t="s">
        <v>483</v>
      </c>
      <c r="E12" s="371" t="s">
        <v>484</v>
      </c>
      <c r="F12" s="371" t="s">
        <v>433</v>
      </c>
      <c r="G12" s="376">
        <v>10</v>
      </c>
      <c r="H12" s="178" t="s">
        <v>485</v>
      </c>
      <c r="I12" s="371" t="s">
        <v>486</v>
      </c>
      <c r="J12" s="371"/>
      <c r="K12" s="379"/>
      <c r="L12" s="379"/>
      <c r="M12" s="371" t="s">
        <v>487</v>
      </c>
      <c r="N12" s="371"/>
      <c r="O12" s="371"/>
      <c r="P12" s="371"/>
      <c r="Q12" s="371"/>
      <c r="R12" s="371"/>
      <c r="S12" s="371"/>
      <c r="T12" s="371"/>
      <c r="U12" s="371"/>
      <c r="V12" s="178" t="s">
        <v>488</v>
      </c>
      <c r="W12" s="377"/>
      <c r="X12" s="178" t="s">
        <v>489</v>
      </c>
      <c r="Y12" s="178" t="s">
        <v>490</v>
      </c>
      <c r="Z12" s="463"/>
      <c r="AA12" s="473"/>
    </row>
    <row r="13" spans="2:102" ht="63.95" hidden="1">
      <c r="B13" s="624"/>
      <c r="C13" s="369">
        <v>1</v>
      </c>
      <c r="D13" s="635"/>
      <c r="E13" s="371" t="s">
        <v>484</v>
      </c>
      <c r="F13" s="371" t="s">
        <v>433</v>
      </c>
      <c r="G13" s="376">
        <v>11</v>
      </c>
      <c r="H13" s="178" t="s">
        <v>491</v>
      </c>
      <c r="I13" s="371" t="s">
        <v>84</v>
      </c>
      <c r="J13" s="371"/>
      <c r="K13" s="371"/>
      <c r="L13" s="371"/>
      <c r="M13" s="371"/>
      <c r="N13" s="371"/>
      <c r="O13" s="371" t="s">
        <v>161</v>
      </c>
      <c r="P13" s="371"/>
      <c r="Q13" s="371"/>
      <c r="R13" s="371"/>
      <c r="S13" s="371"/>
      <c r="T13" s="371"/>
      <c r="U13" s="371"/>
      <c r="V13" s="178" t="s">
        <v>492</v>
      </c>
      <c r="W13" s="178" t="s">
        <v>493</v>
      </c>
      <c r="X13" s="380"/>
      <c r="Y13" s="178" t="s">
        <v>494</v>
      </c>
      <c r="Z13" s="463"/>
      <c r="AA13" s="473"/>
    </row>
    <row r="14" spans="2:102" ht="53.45" hidden="1">
      <c r="B14" s="624"/>
      <c r="C14" s="369">
        <v>1</v>
      </c>
      <c r="D14" s="35" t="s">
        <v>495</v>
      </c>
      <c r="E14" s="371" t="s">
        <v>496</v>
      </c>
      <c r="F14" s="371" t="s">
        <v>433</v>
      </c>
      <c r="G14" s="376">
        <v>12</v>
      </c>
      <c r="H14" s="178" t="s">
        <v>497</v>
      </c>
      <c r="I14" s="371" t="s">
        <v>498</v>
      </c>
      <c r="J14" s="371"/>
      <c r="K14" s="371"/>
      <c r="L14" s="371"/>
      <c r="M14" s="371"/>
      <c r="N14" s="371" t="s">
        <v>162</v>
      </c>
      <c r="O14" s="371"/>
      <c r="P14" s="371"/>
      <c r="Q14" s="371"/>
      <c r="R14" s="371"/>
      <c r="S14" s="371"/>
      <c r="T14" s="371"/>
      <c r="U14" s="371"/>
      <c r="V14" s="178" t="s">
        <v>499</v>
      </c>
      <c r="W14" s="178" t="s">
        <v>500</v>
      </c>
      <c r="X14" s="178" t="s">
        <v>501</v>
      </c>
      <c r="Y14" s="178" t="s">
        <v>502</v>
      </c>
      <c r="Z14" s="463"/>
      <c r="AA14" s="178"/>
    </row>
    <row r="15" spans="2:102" ht="54" hidden="1">
      <c r="B15" s="624"/>
      <c r="C15" s="369">
        <v>1</v>
      </c>
      <c r="D15" s="635" t="s">
        <v>503</v>
      </c>
      <c r="E15" s="376" t="s">
        <v>504</v>
      </c>
      <c r="F15" s="371" t="s">
        <v>433</v>
      </c>
      <c r="G15" s="376">
        <v>13</v>
      </c>
      <c r="H15" s="33" t="s">
        <v>505</v>
      </c>
      <c r="I15" s="371" t="s">
        <v>506</v>
      </c>
      <c r="J15" s="371"/>
      <c r="K15" s="371"/>
      <c r="L15" s="371"/>
      <c r="M15" s="371"/>
      <c r="N15" s="371" t="s">
        <v>161</v>
      </c>
      <c r="O15" s="371"/>
      <c r="P15" s="371"/>
      <c r="Q15" s="371" t="s">
        <v>487</v>
      </c>
      <c r="R15" s="371"/>
      <c r="S15" s="371"/>
      <c r="T15" s="371"/>
      <c r="U15" s="371"/>
      <c r="V15" s="178" t="s">
        <v>507</v>
      </c>
      <c r="W15" s="377"/>
      <c r="X15" s="178" t="s">
        <v>508</v>
      </c>
      <c r="Y15" s="178" t="s">
        <v>509</v>
      </c>
      <c r="Z15" s="463"/>
      <c r="AA15" s="178"/>
    </row>
    <row r="16" spans="2:102" ht="107.45" hidden="1">
      <c r="B16" s="624"/>
      <c r="C16" s="369">
        <v>1</v>
      </c>
      <c r="D16" s="635"/>
      <c r="E16" s="376" t="s">
        <v>504</v>
      </c>
      <c r="F16" s="371" t="s">
        <v>433</v>
      </c>
      <c r="G16" s="376">
        <v>14</v>
      </c>
      <c r="H16" s="33" t="s">
        <v>510</v>
      </c>
      <c r="I16" s="371" t="s">
        <v>511</v>
      </c>
      <c r="J16" s="371"/>
      <c r="K16" s="371"/>
      <c r="L16" s="371"/>
      <c r="M16" s="371"/>
      <c r="N16" s="378" t="s">
        <v>473</v>
      </c>
      <c r="O16" s="371" t="s">
        <v>161</v>
      </c>
      <c r="P16" s="371"/>
      <c r="Q16" s="371" t="s">
        <v>487</v>
      </c>
      <c r="R16" s="371" t="s">
        <v>161</v>
      </c>
      <c r="S16" s="371"/>
      <c r="T16" s="371"/>
      <c r="U16" s="371"/>
      <c r="V16" s="377"/>
      <c r="W16" s="178" t="s">
        <v>512</v>
      </c>
      <c r="X16" s="178" t="s">
        <v>513</v>
      </c>
      <c r="Y16" s="178" t="s">
        <v>514</v>
      </c>
      <c r="Z16" s="463"/>
      <c r="AA16" s="520"/>
      <c r="AB16" s="489"/>
    </row>
    <row r="17" spans="2:102" ht="32.1" hidden="1">
      <c r="B17" s="624"/>
      <c r="C17" s="369">
        <v>1</v>
      </c>
      <c r="D17" s="168" t="s">
        <v>516</v>
      </c>
      <c r="E17" s="376" t="s">
        <v>517</v>
      </c>
      <c r="F17" s="371" t="s">
        <v>433</v>
      </c>
      <c r="G17" s="376">
        <v>15</v>
      </c>
      <c r="H17" s="33" t="s">
        <v>518</v>
      </c>
      <c r="I17" s="371" t="s">
        <v>519</v>
      </c>
      <c r="J17" s="371"/>
      <c r="K17" s="371"/>
      <c r="L17" s="371"/>
      <c r="M17" s="371"/>
      <c r="N17" s="371"/>
      <c r="O17" s="371"/>
      <c r="P17" s="371"/>
      <c r="Q17" s="371"/>
      <c r="R17" s="371"/>
      <c r="S17" s="371" t="s">
        <v>487</v>
      </c>
      <c r="T17" s="371"/>
      <c r="U17" s="371"/>
      <c r="V17" s="178" t="s">
        <v>520</v>
      </c>
      <c r="W17" s="178"/>
      <c r="X17" s="178" t="s">
        <v>521</v>
      </c>
      <c r="Y17" s="178" t="s">
        <v>522</v>
      </c>
      <c r="Z17" s="463"/>
      <c r="AA17" s="178"/>
    </row>
    <row r="18" spans="2:102" ht="53.45" hidden="1">
      <c r="B18" s="624"/>
      <c r="C18" s="369">
        <v>1</v>
      </c>
      <c r="D18" s="635" t="s">
        <v>523</v>
      </c>
      <c r="E18" s="371" t="s">
        <v>524</v>
      </c>
      <c r="F18" s="371" t="s">
        <v>433</v>
      </c>
      <c r="G18" s="376">
        <v>16</v>
      </c>
      <c r="H18" s="178" t="s">
        <v>525</v>
      </c>
      <c r="I18" s="371" t="s">
        <v>526</v>
      </c>
      <c r="J18" s="371"/>
      <c r="K18" s="371"/>
      <c r="L18" s="371"/>
      <c r="M18" s="371"/>
      <c r="N18" s="378" t="s">
        <v>473</v>
      </c>
      <c r="O18" s="371"/>
      <c r="P18" s="371"/>
      <c r="Q18" s="371"/>
      <c r="R18" s="371"/>
      <c r="S18" s="379"/>
      <c r="T18" s="379"/>
      <c r="U18" s="371"/>
      <c r="V18" s="178" t="s">
        <v>527</v>
      </c>
      <c r="W18" s="377"/>
      <c r="X18" s="178" t="s">
        <v>528</v>
      </c>
      <c r="Y18" s="178" t="s">
        <v>529</v>
      </c>
      <c r="Z18" s="463"/>
      <c r="AA18" s="178"/>
    </row>
    <row r="19" spans="2:102" ht="53.45" hidden="1">
      <c r="B19" s="624"/>
      <c r="C19" s="369">
        <v>1</v>
      </c>
      <c r="D19" s="635"/>
      <c r="E19" s="371" t="s">
        <v>524</v>
      </c>
      <c r="F19" s="371" t="s">
        <v>433</v>
      </c>
      <c r="G19" s="376">
        <v>17</v>
      </c>
      <c r="H19" s="33" t="s">
        <v>530</v>
      </c>
      <c r="I19" s="371" t="s">
        <v>429</v>
      </c>
      <c r="J19" s="371"/>
      <c r="K19" s="371"/>
      <c r="L19" s="371"/>
      <c r="M19" s="371"/>
      <c r="N19" s="378"/>
      <c r="O19" s="371"/>
      <c r="P19" s="371"/>
      <c r="Q19" s="371"/>
      <c r="R19" s="371"/>
      <c r="S19" s="371" t="s">
        <v>161</v>
      </c>
      <c r="T19" s="371"/>
      <c r="U19" s="371"/>
      <c r="V19" s="178" t="s">
        <v>531</v>
      </c>
      <c r="W19" s="178"/>
      <c r="X19" s="377"/>
      <c r="Y19" s="178" t="s">
        <v>532</v>
      </c>
      <c r="Z19" s="463"/>
      <c r="AA19" s="178"/>
    </row>
    <row r="20" spans="2:102" ht="85.5" hidden="1">
      <c r="B20" s="624"/>
      <c r="C20" s="369">
        <v>1</v>
      </c>
      <c r="D20" s="635"/>
      <c r="E20" s="371" t="s">
        <v>524</v>
      </c>
      <c r="F20" s="371" t="s">
        <v>433</v>
      </c>
      <c r="G20" s="376">
        <v>18</v>
      </c>
      <c r="H20" s="33" t="s">
        <v>533</v>
      </c>
      <c r="I20" s="371" t="s">
        <v>498</v>
      </c>
      <c r="J20" s="371"/>
      <c r="K20" s="371"/>
      <c r="L20" s="371"/>
      <c r="M20" s="371"/>
      <c r="N20" s="371" t="s">
        <v>487</v>
      </c>
      <c r="O20" s="379"/>
      <c r="P20" s="371"/>
      <c r="Q20" s="371"/>
      <c r="R20" s="379"/>
      <c r="S20" s="371"/>
      <c r="T20" s="371"/>
      <c r="U20" s="371"/>
      <c r="V20" s="178" t="s">
        <v>534</v>
      </c>
      <c r="W20" s="178" t="s">
        <v>535</v>
      </c>
      <c r="X20" s="377"/>
      <c r="Y20" s="178" t="s">
        <v>536</v>
      </c>
      <c r="Z20" s="463"/>
      <c r="AA20" s="178"/>
    </row>
    <row r="21" spans="2:102" ht="64.5" hidden="1">
      <c r="B21" s="624"/>
      <c r="C21" s="369">
        <v>1</v>
      </c>
      <c r="D21" s="35" t="s">
        <v>537</v>
      </c>
      <c r="E21" s="376" t="s">
        <v>538</v>
      </c>
      <c r="F21" s="371" t="s">
        <v>433</v>
      </c>
      <c r="G21" s="376">
        <v>19</v>
      </c>
      <c r="H21" s="33" t="s">
        <v>539</v>
      </c>
      <c r="I21" s="371" t="s">
        <v>540</v>
      </c>
      <c r="J21" s="371"/>
      <c r="K21" s="371"/>
      <c r="L21" s="371" t="s">
        <v>487</v>
      </c>
      <c r="M21" s="371"/>
      <c r="N21" s="371"/>
      <c r="O21" s="371"/>
      <c r="P21" s="371"/>
      <c r="Q21" s="371"/>
      <c r="R21" s="371"/>
      <c r="S21" s="371"/>
      <c r="T21" s="371"/>
      <c r="U21" s="371"/>
      <c r="V21" s="178" t="s">
        <v>541</v>
      </c>
      <c r="W21" s="377"/>
      <c r="X21" s="178" t="s">
        <v>542</v>
      </c>
      <c r="Y21" s="178" t="s">
        <v>543</v>
      </c>
      <c r="Z21" s="463"/>
      <c r="AA21" s="178"/>
    </row>
    <row r="22" spans="2:102" ht="53.45" hidden="1">
      <c r="B22" s="624"/>
      <c r="C22" s="369">
        <v>1</v>
      </c>
      <c r="D22" s="635" t="s">
        <v>544</v>
      </c>
      <c r="E22" s="371" t="s">
        <v>545</v>
      </c>
      <c r="F22" s="371" t="s">
        <v>433</v>
      </c>
      <c r="G22" s="376">
        <v>20</v>
      </c>
      <c r="H22" s="178" t="s">
        <v>546</v>
      </c>
      <c r="I22" s="371" t="s">
        <v>429</v>
      </c>
      <c r="J22" s="371"/>
      <c r="K22" s="371"/>
      <c r="L22" s="371"/>
      <c r="M22" s="371"/>
      <c r="N22" s="378"/>
      <c r="O22" s="371"/>
      <c r="P22" s="371"/>
      <c r="Q22" s="371"/>
      <c r="R22" s="371"/>
      <c r="S22" s="371" t="s">
        <v>161</v>
      </c>
      <c r="T22" s="371"/>
      <c r="U22" s="371"/>
      <c r="V22" s="178" t="s">
        <v>547</v>
      </c>
      <c r="W22" s="377"/>
      <c r="X22" s="377"/>
      <c r="Y22" s="178" t="s">
        <v>548</v>
      </c>
      <c r="Z22" s="463"/>
      <c r="AA22" s="178"/>
    </row>
    <row r="23" spans="2:102" ht="54" hidden="1">
      <c r="B23" s="624"/>
      <c r="C23" s="369">
        <v>1</v>
      </c>
      <c r="D23" s="635"/>
      <c r="E23" s="371" t="s">
        <v>545</v>
      </c>
      <c r="F23" s="371" t="s">
        <v>433</v>
      </c>
      <c r="G23" s="376">
        <v>21</v>
      </c>
      <c r="H23" s="178" t="s">
        <v>549</v>
      </c>
      <c r="I23" s="371" t="s">
        <v>550</v>
      </c>
      <c r="J23" s="371"/>
      <c r="K23" s="371"/>
      <c r="L23" s="371"/>
      <c r="M23" s="378" t="s">
        <v>473</v>
      </c>
      <c r="N23" s="378"/>
      <c r="O23" s="371"/>
      <c r="P23" s="371"/>
      <c r="Q23" s="371"/>
      <c r="R23" s="371"/>
      <c r="S23" s="379"/>
      <c r="T23" s="379"/>
      <c r="U23" s="371"/>
      <c r="V23" s="178" t="s">
        <v>551</v>
      </c>
      <c r="W23" s="377"/>
      <c r="X23" s="178" t="s">
        <v>552</v>
      </c>
      <c r="Y23" s="178" t="s">
        <v>553</v>
      </c>
      <c r="Z23" s="463"/>
      <c r="AA23" s="178"/>
    </row>
    <row r="24" spans="2:102" ht="75" hidden="1">
      <c r="B24" s="624"/>
      <c r="C24" s="369">
        <v>1</v>
      </c>
      <c r="D24" s="35" t="s">
        <v>554</v>
      </c>
      <c r="E24" s="371" t="s">
        <v>555</v>
      </c>
      <c r="F24" s="371" t="s">
        <v>433</v>
      </c>
      <c r="G24" s="376">
        <v>22</v>
      </c>
      <c r="H24" s="178" t="s">
        <v>556</v>
      </c>
      <c r="I24" s="371" t="s">
        <v>557</v>
      </c>
      <c r="J24" s="371"/>
      <c r="K24" s="371"/>
      <c r="L24" s="371"/>
      <c r="M24" s="371"/>
      <c r="N24" s="378"/>
      <c r="O24" s="371"/>
      <c r="P24" s="371"/>
      <c r="Q24" s="371" t="s">
        <v>161</v>
      </c>
      <c r="R24" s="371"/>
      <c r="S24" s="379"/>
      <c r="T24" s="379"/>
      <c r="U24" s="371"/>
      <c r="V24" s="178" t="s">
        <v>558</v>
      </c>
      <c r="W24" s="377"/>
      <c r="X24" s="178" t="s">
        <v>559</v>
      </c>
      <c r="Y24" s="178" t="s">
        <v>560</v>
      </c>
      <c r="Z24" s="463"/>
      <c r="AA24" s="178"/>
    </row>
    <row r="25" spans="2:102" ht="117.6" hidden="1">
      <c r="B25" s="624"/>
      <c r="C25" s="369">
        <v>1</v>
      </c>
      <c r="D25" s="635" t="s">
        <v>561</v>
      </c>
      <c r="E25" s="371" t="s">
        <v>562</v>
      </c>
      <c r="F25" s="371" t="s">
        <v>433</v>
      </c>
      <c r="G25" s="376">
        <v>23</v>
      </c>
      <c r="H25" s="178" t="s">
        <v>563</v>
      </c>
      <c r="I25" s="371" t="s">
        <v>526</v>
      </c>
      <c r="J25" s="371"/>
      <c r="K25" s="371"/>
      <c r="L25" s="371"/>
      <c r="M25" s="371"/>
      <c r="N25" s="378" t="s">
        <v>473</v>
      </c>
      <c r="O25" s="371"/>
      <c r="P25" s="371"/>
      <c r="Q25" s="371"/>
      <c r="R25" s="371"/>
      <c r="S25" s="379"/>
      <c r="T25" s="379"/>
      <c r="U25" s="371"/>
      <c r="V25" s="178" t="s">
        <v>564</v>
      </c>
      <c r="W25" s="178"/>
      <c r="X25" s="178" t="s">
        <v>565</v>
      </c>
      <c r="Y25" s="178" t="s">
        <v>566</v>
      </c>
      <c r="Z25" s="463"/>
      <c r="AA25" s="178"/>
    </row>
    <row r="26" spans="2:102" ht="64.5" hidden="1">
      <c r="B26" s="624"/>
      <c r="C26" s="369">
        <v>1</v>
      </c>
      <c r="D26" s="635"/>
      <c r="E26" s="371" t="s">
        <v>568</v>
      </c>
      <c r="F26" s="371" t="s">
        <v>433</v>
      </c>
      <c r="G26" s="376">
        <v>24</v>
      </c>
      <c r="H26" s="178" t="s">
        <v>569</v>
      </c>
      <c r="I26" s="371" t="s">
        <v>570</v>
      </c>
      <c r="J26" s="371"/>
      <c r="K26" s="371"/>
      <c r="L26" s="371"/>
      <c r="M26" s="371"/>
      <c r="N26" s="371" t="s">
        <v>487</v>
      </c>
      <c r="O26" s="371"/>
      <c r="P26" s="371"/>
      <c r="Q26" s="371"/>
      <c r="R26" s="371"/>
      <c r="S26" s="371"/>
      <c r="T26" s="371"/>
      <c r="U26" s="371"/>
      <c r="V26" s="178" t="s">
        <v>571</v>
      </c>
      <c r="W26" s="178"/>
      <c r="X26" s="178" t="s">
        <v>572</v>
      </c>
      <c r="Y26" s="178" t="s">
        <v>573</v>
      </c>
      <c r="Z26" s="463"/>
      <c r="AA26" s="178"/>
    </row>
    <row r="27" spans="2:102" s="3" customFormat="1" ht="42.95" hidden="1">
      <c r="B27" s="624"/>
      <c r="C27" s="369">
        <v>1</v>
      </c>
      <c r="D27" s="168" t="s">
        <v>574</v>
      </c>
      <c r="E27" s="371" t="s">
        <v>575</v>
      </c>
      <c r="F27" s="371" t="s">
        <v>433</v>
      </c>
      <c r="G27" s="376">
        <v>25</v>
      </c>
      <c r="H27" s="178" t="s">
        <v>576</v>
      </c>
      <c r="I27" s="371" t="s">
        <v>429</v>
      </c>
      <c r="J27" s="371"/>
      <c r="K27" s="371"/>
      <c r="L27" s="371"/>
      <c r="M27" s="371"/>
      <c r="N27" s="378"/>
      <c r="O27" s="371"/>
      <c r="P27" s="371"/>
      <c r="Q27" s="371"/>
      <c r="R27" s="371"/>
      <c r="S27" s="371" t="s">
        <v>161</v>
      </c>
      <c r="T27" s="371"/>
      <c r="U27" s="371"/>
      <c r="V27" s="178" t="s">
        <v>577</v>
      </c>
      <c r="W27" s="178"/>
      <c r="X27" s="178" t="s">
        <v>578</v>
      </c>
      <c r="Y27" s="178" t="s">
        <v>579</v>
      </c>
      <c r="Z27" s="463"/>
      <c r="AA27" s="178"/>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row>
    <row r="28" spans="2:102" s="3" customFormat="1" ht="106.5" hidden="1">
      <c r="B28" s="624"/>
      <c r="C28" s="369">
        <v>1</v>
      </c>
      <c r="D28" s="635" t="s">
        <v>580</v>
      </c>
      <c r="E28" s="371" t="s">
        <v>581</v>
      </c>
      <c r="F28" s="371" t="s">
        <v>433</v>
      </c>
      <c r="G28" s="376">
        <v>26</v>
      </c>
      <c r="H28" s="178" t="s">
        <v>582</v>
      </c>
      <c r="I28" s="371" t="s">
        <v>429</v>
      </c>
      <c r="J28" s="371"/>
      <c r="K28" s="371"/>
      <c r="L28" s="371"/>
      <c r="M28" s="371"/>
      <c r="N28" s="378"/>
      <c r="O28" s="371"/>
      <c r="P28" s="371"/>
      <c r="Q28" s="371"/>
      <c r="R28" s="371"/>
      <c r="S28" s="371" t="s">
        <v>161</v>
      </c>
      <c r="T28" s="371"/>
      <c r="U28" s="371"/>
      <c r="V28" s="178" t="s">
        <v>583</v>
      </c>
      <c r="W28" s="178"/>
      <c r="X28" s="178" t="s">
        <v>584</v>
      </c>
      <c r="Y28" s="178" t="s">
        <v>585</v>
      </c>
      <c r="Z28" s="376"/>
      <c r="AA28" s="520"/>
      <c r="AB28" s="52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row>
    <row r="29" spans="2:102" s="3" customFormat="1" ht="75" hidden="1">
      <c r="B29" s="624"/>
      <c r="C29" s="369">
        <v>1</v>
      </c>
      <c r="D29" s="635"/>
      <c r="E29" s="371" t="s">
        <v>587</v>
      </c>
      <c r="F29" s="371" t="s">
        <v>427</v>
      </c>
      <c r="G29" s="376">
        <v>27</v>
      </c>
      <c r="H29" s="178" t="s">
        <v>588</v>
      </c>
      <c r="I29" s="371" t="s">
        <v>526</v>
      </c>
      <c r="J29" s="371"/>
      <c r="K29" s="371"/>
      <c r="L29" s="371"/>
      <c r="M29" s="371"/>
      <c r="N29" s="378" t="s">
        <v>473</v>
      </c>
      <c r="O29" s="371"/>
      <c r="P29" s="371"/>
      <c r="Q29" s="371"/>
      <c r="R29" s="371"/>
      <c r="S29" s="379"/>
      <c r="T29" s="379"/>
      <c r="U29" s="371"/>
      <c r="V29" s="178" t="s">
        <v>589</v>
      </c>
      <c r="W29" s="178"/>
      <c r="X29" s="178" t="s">
        <v>590</v>
      </c>
      <c r="Y29" s="178" t="s">
        <v>591</v>
      </c>
      <c r="Z29" s="376"/>
      <c r="AA29" s="178"/>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row>
    <row r="30" spans="2:102" s="3" customFormat="1" ht="54" hidden="1">
      <c r="B30" s="624"/>
      <c r="C30" s="369">
        <v>1</v>
      </c>
      <c r="D30" s="635"/>
      <c r="E30" s="371" t="s">
        <v>587</v>
      </c>
      <c r="F30" s="371" t="s">
        <v>433</v>
      </c>
      <c r="G30" s="376">
        <v>28</v>
      </c>
      <c r="H30" s="178" t="s">
        <v>592</v>
      </c>
      <c r="I30" s="371" t="s">
        <v>84</v>
      </c>
      <c r="J30" s="371"/>
      <c r="K30" s="371"/>
      <c r="L30" s="371"/>
      <c r="M30" s="371"/>
      <c r="N30" s="371"/>
      <c r="O30" s="371" t="s">
        <v>161</v>
      </c>
      <c r="P30" s="371"/>
      <c r="Q30" s="371"/>
      <c r="R30" s="371"/>
      <c r="S30" s="371"/>
      <c r="T30" s="371"/>
      <c r="U30" s="371"/>
      <c r="V30" s="178" t="s">
        <v>593</v>
      </c>
      <c r="W30" s="380"/>
      <c r="X30" s="178"/>
      <c r="Y30" s="178" t="s">
        <v>594</v>
      </c>
      <c r="Z30" s="376"/>
      <c r="AA30" s="178"/>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row>
    <row r="31" spans="2:102" s="3" customFormat="1" ht="53.45" hidden="1">
      <c r="B31" s="624"/>
      <c r="C31" s="369">
        <v>1</v>
      </c>
      <c r="D31" s="168" t="s">
        <v>595</v>
      </c>
      <c r="E31" s="371" t="s">
        <v>596</v>
      </c>
      <c r="F31" s="371" t="s">
        <v>433</v>
      </c>
      <c r="G31" s="376">
        <v>29</v>
      </c>
      <c r="H31" s="33" t="s">
        <v>597</v>
      </c>
      <c r="I31" s="371" t="s">
        <v>598</v>
      </c>
      <c r="J31" s="381"/>
      <c r="K31" s="381"/>
      <c r="L31" s="381"/>
      <c r="M31" s="381"/>
      <c r="N31" s="381"/>
      <c r="O31" s="381"/>
      <c r="P31" s="381"/>
      <c r="Q31" s="381" t="s">
        <v>161</v>
      </c>
      <c r="R31" s="381"/>
      <c r="S31" s="381"/>
      <c r="T31" s="381"/>
      <c r="U31" s="381"/>
      <c r="V31" s="33" t="s">
        <v>599</v>
      </c>
      <c r="W31" s="382"/>
      <c r="X31" s="33" t="s">
        <v>600</v>
      </c>
      <c r="Y31" s="33" t="s">
        <v>601</v>
      </c>
      <c r="Z31" s="463"/>
      <c r="AA31" s="33"/>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row>
    <row r="32" spans="2:102" s="3" customFormat="1" ht="32.1" hidden="1">
      <c r="B32" s="624"/>
      <c r="C32" s="369">
        <v>1</v>
      </c>
      <c r="D32" s="169" t="s">
        <v>602</v>
      </c>
      <c r="E32" s="383" t="s">
        <v>603</v>
      </c>
      <c r="F32" s="370" t="s">
        <v>433</v>
      </c>
      <c r="G32" s="372">
        <v>30</v>
      </c>
      <c r="H32" s="169" t="s">
        <v>604</v>
      </c>
      <c r="I32" s="370" t="s">
        <v>605</v>
      </c>
      <c r="J32" s="381"/>
      <c r="K32" s="381"/>
      <c r="L32" s="381"/>
      <c r="M32" s="381"/>
      <c r="N32" s="381"/>
      <c r="O32" s="381" t="s">
        <v>161</v>
      </c>
      <c r="P32" s="381"/>
      <c r="Q32" s="381"/>
      <c r="R32" s="381"/>
      <c r="S32" s="381"/>
      <c r="T32" s="381"/>
      <c r="U32" s="381"/>
      <c r="V32" s="169" t="s">
        <v>606</v>
      </c>
      <c r="W32" s="169" t="s">
        <v>607</v>
      </c>
      <c r="X32" s="169" t="s">
        <v>608</v>
      </c>
      <c r="Y32" s="169" t="s">
        <v>609</v>
      </c>
      <c r="Z32" s="376"/>
      <c r="AA32" s="169"/>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row>
    <row r="33" spans="2:102" s="3" customFormat="1" ht="42.95" hidden="1">
      <c r="B33" s="624"/>
      <c r="C33" s="369">
        <v>1</v>
      </c>
      <c r="D33" s="169" t="s">
        <v>610</v>
      </c>
      <c r="E33" s="383" t="s">
        <v>611</v>
      </c>
      <c r="F33" s="370" t="s">
        <v>427</v>
      </c>
      <c r="G33" s="372">
        <v>31</v>
      </c>
      <c r="H33" s="169" t="s">
        <v>612</v>
      </c>
      <c r="I33" s="370" t="s">
        <v>613</v>
      </c>
      <c r="J33" s="381"/>
      <c r="K33" s="381"/>
      <c r="L33" s="381"/>
      <c r="M33" s="384" t="s">
        <v>614</v>
      </c>
      <c r="N33" s="381" t="s">
        <v>161</v>
      </c>
      <c r="O33" s="381"/>
      <c r="P33" s="381"/>
      <c r="Q33" s="381"/>
      <c r="R33" s="381"/>
      <c r="S33" s="381"/>
      <c r="T33" s="381"/>
      <c r="U33" s="381"/>
      <c r="V33" s="169" t="s">
        <v>615</v>
      </c>
      <c r="W33" s="169" t="s">
        <v>608</v>
      </c>
      <c r="X33" s="169" t="s">
        <v>616</v>
      </c>
      <c r="Y33" s="169" t="s">
        <v>617</v>
      </c>
      <c r="Z33" s="376"/>
      <c r="AA33" s="169"/>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row>
    <row r="34" spans="2:102" s="3" customFormat="1" ht="42.95" hidden="1">
      <c r="B34" s="624"/>
      <c r="C34" s="369">
        <v>1</v>
      </c>
      <c r="D34" s="169" t="s">
        <v>618</v>
      </c>
      <c r="E34" s="383" t="s">
        <v>619</v>
      </c>
      <c r="F34" s="370" t="s">
        <v>427</v>
      </c>
      <c r="G34" s="372">
        <v>32</v>
      </c>
      <c r="H34" s="169" t="s">
        <v>620</v>
      </c>
      <c r="I34" s="370" t="s">
        <v>621</v>
      </c>
      <c r="J34" s="381"/>
      <c r="K34" s="381"/>
      <c r="L34" s="381"/>
      <c r="M34" s="381"/>
      <c r="N34" s="381"/>
      <c r="O34" s="381"/>
      <c r="P34" s="381"/>
      <c r="Q34" s="381" t="s">
        <v>161</v>
      </c>
      <c r="R34" s="381"/>
      <c r="S34" s="381"/>
      <c r="T34" s="381"/>
      <c r="U34" s="381"/>
      <c r="V34" s="169" t="s">
        <v>622</v>
      </c>
      <c r="W34" s="169" t="s">
        <v>623</v>
      </c>
      <c r="X34" s="169" t="s">
        <v>608</v>
      </c>
      <c r="Y34" s="169" t="s">
        <v>624</v>
      </c>
      <c r="Z34" s="376"/>
      <c r="AA34" s="169"/>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row>
    <row r="35" spans="2:102" s="3" customFormat="1" ht="53.45" hidden="1">
      <c r="B35" s="624"/>
      <c r="C35" s="369">
        <v>1</v>
      </c>
      <c r="D35" s="169" t="s">
        <v>625</v>
      </c>
      <c r="E35" s="383" t="s">
        <v>626</v>
      </c>
      <c r="F35" s="370" t="s">
        <v>427</v>
      </c>
      <c r="G35" s="372">
        <v>33</v>
      </c>
      <c r="H35" s="169" t="s">
        <v>627</v>
      </c>
      <c r="I35" s="370" t="s">
        <v>628</v>
      </c>
      <c r="J35" s="381"/>
      <c r="K35" s="381"/>
      <c r="L35" s="381"/>
      <c r="M35" s="381"/>
      <c r="N35" s="381"/>
      <c r="O35" s="381"/>
      <c r="P35" s="381"/>
      <c r="Q35" s="381"/>
      <c r="R35" s="381"/>
      <c r="S35" s="381"/>
      <c r="T35" s="381" t="s">
        <v>161</v>
      </c>
      <c r="U35" s="381"/>
      <c r="V35" s="169" t="s">
        <v>629</v>
      </c>
      <c r="W35" s="169" t="s">
        <v>608</v>
      </c>
      <c r="X35" s="169" t="s">
        <v>630</v>
      </c>
      <c r="Y35" s="169" t="s">
        <v>631</v>
      </c>
      <c r="Z35" s="376"/>
      <c r="AA35" s="521"/>
      <c r="AB35" s="52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row>
    <row r="36" spans="2:102" s="3" customFormat="1" ht="42.6" hidden="1">
      <c r="B36" s="624"/>
      <c r="C36" s="369">
        <v>1</v>
      </c>
      <c r="D36" s="169" t="s">
        <v>633</v>
      </c>
      <c r="E36" s="383" t="s">
        <v>634</v>
      </c>
      <c r="F36" s="370" t="s">
        <v>427</v>
      </c>
      <c r="G36" s="372">
        <v>34</v>
      </c>
      <c r="H36" s="169" t="s">
        <v>635</v>
      </c>
      <c r="I36" s="370" t="s">
        <v>636</v>
      </c>
      <c r="J36" s="381"/>
      <c r="K36" s="381"/>
      <c r="L36" s="381"/>
      <c r="M36" s="381"/>
      <c r="N36" s="381"/>
      <c r="O36" s="381" t="s">
        <v>161</v>
      </c>
      <c r="P36" s="381"/>
      <c r="Q36" s="381"/>
      <c r="R36" s="381" t="s">
        <v>161</v>
      </c>
      <c r="S36" s="381"/>
      <c r="T36" s="381"/>
      <c r="U36" s="381"/>
      <c r="V36" s="169" t="s">
        <v>637</v>
      </c>
      <c r="W36" s="169" t="s">
        <v>638</v>
      </c>
      <c r="X36" s="169" t="s">
        <v>639</v>
      </c>
      <c r="Y36" s="169" t="s">
        <v>640</v>
      </c>
      <c r="Z36" s="376"/>
      <c r="AA36" s="169"/>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row>
    <row r="37" spans="2:102" s="3" customFormat="1" ht="53.45" hidden="1">
      <c r="B37" s="624"/>
      <c r="C37" s="369">
        <v>1</v>
      </c>
      <c r="D37" s="169" t="s">
        <v>641</v>
      </c>
      <c r="E37" s="383" t="s">
        <v>642</v>
      </c>
      <c r="F37" s="370" t="s">
        <v>433</v>
      </c>
      <c r="G37" s="372">
        <v>35</v>
      </c>
      <c r="H37" s="169" t="s">
        <v>643</v>
      </c>
      <c r="I37" s="370" t="s">
        <v>628</v>
      </c>
      <c r="J37" s="381"/>
      <c r="K37" s="381"/>
      <c r="L37" s="381"/>
      <c r="M37" s="381"/>
      <c r="N37" s="381"/>
      <c r="O37" s="381"/>
      <c r="P37" s="381"/>
      <c r="Q37" s="381"/>
      <c r="R37" s="381"/>
      <c r="S37" s="381"/>
      <c r="T37" s="381" t="s">
        <v>161</v>
      </c>
      <c r="U37" s="381"/>
      <c r="V37" s="169" t="s">
        <v>644</v>
      </c>
      <c r="W37" s="169" t="s">
        <v>608</v>
      </c>
      <c r="X37" s="169" t="s">
        <v>645</v>
      </c>
      <c r="Y37" s="169" t="s">
        <v>646</v>
      </c>
      <c r="Z37" s="376"/>
      <c r="AA37" s="169"/>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row>
    <row r="38" spans="2:102" s="3" customFormat="1" ht="53.45" hidden="1">
      <c r="B38" s="624"/>
      <c r="C38" s="369">
        <v>1</v>
      </c>
      <c r="D38" s="169" t="s">
        <v>647</v>
      </c>
      <c r="E38" s="383" t="s">
        <v>648</v>
      </c>
      <c r="F38" s="370" t="s">
        <v>433</v>
      </c>
      <c r="G38" s="372">
        <v>36</v>
      </c>
      <c r="H38" s="169" t="s">
        <v>649</v>
      </c>
      <c r="I38" s="370" t="s">
        <v>650</v>
      </c>
      <c r="J38" s="381"/>
      <c r="K38" s="381"/>
      <c r="L38" s="381"/>
      <c r="M38" s="381"/>
      <c r="N38" s="381"/>
      <c r="O38" s="381"/>
      <c r="P38" s="381" t="s">
        <v>162</v>
      </c>
      <c r="Q38" s="381"/>
      <c r="R38" s="381"/>
      <c r="S38" s="381"/>
      <c r="T38" s="381" t="s">
        <v>161</v>
      </c>
      <c r="U38" s="381"/>
      <c r="V38" s="169" t="s">
        <v>651</v>
      </c>
      <c r="W38" s="169" t="s">
        <v>608</v>
      </c>
      <c r="X38" s="169" t="s">
        <v>652</v>
      </c>
      <c r="Y38" s="169" t="s">
        <v>653</v>
      </c>
      <c r="Z38" s="372"/>
      <c r="AA38" s="169"/>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row>
    <row r="39" spans="2:102" s="1" customFormat="1" ht="15.75" hidden="1" customHeight="1" thickBot="1">
      <c r="B39" s="625"/>
      <c r="C39" s="385">
        <v>1</v>
      </c>
      <c r="D39" s="170"/>
      <c r="E39" s="386"/>
      <c r="F39" s="386"/>
      <c r="G39" s="387"/>
      <c r="H39" s="387"/>
      <c r="I39" s="386"/>
      <c r="J39" s="386"/>
      <c r="K39" s="386"/>
      <c r="L39" s="386"/>
      <c r="M39" s="386"/>
      <c r="N39" s="386"/>
      <c r="O39" s="386"/>
      <c r="P39" s="386"/>
      <c r="Q39" s="386"/>
      <c r="R39" s="386"/>
      <c r="S39" s="386"/>
      <c r="T39" s="386"/>
      <c r="U39" s="386"/>
      <c r="V39" s="387"/>
      <c r="W39" s="387"/>
      <c r="X39" s="387"/>
      <c r="Y39" s="387"/>
      <c r="Z39" s="387"/>
      <c r="AA39" s="387"/>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2:102" s="1" customFormat="1" ht="50.45" hidden="1" customHeight="1">
      <c r="B40" s="626" t="s">
        <v>654</v>
      </c>
      <c r="C40" s="388">
        <v>2</v>
      </c>
      <c r="D40" s="165" t="s">
        <v>655</v>
      </c>
      <c r="E40" s="364" t="s">
        <v>426</v>
      </c>
      <c r="F40" s="365" t="s">
        <v>656</v>
      </c>
      <c r="G40" s="366">
        <v>37</v>
      </c>
      <c r="H40" s="176" t="s">
        <v>657</v>
      </c>
      <c r="I40" s="364" t="s">
        <v>429</v>
      </c>
      <c r="J40" s="389"/>
      <c r="K40" s="389"/>
      <c r="L40" s="389"/>
      <c r="M40" s="389"/>
      <c r="N40" s="389"/>
      <c r="O40" s="389"/>
      <c r="P40" s="389"/>
      <c r="Q40" s="389"/>
      <c r="R40" s="389"/>
      <c r="S40" s="389" t="s">
        <v>161</v>
      </c>
      <c r="T40" s="389"/>
      <c r="U40" s="389"/>
      <c r="V40" s="176" t="s">
        <v>658</v>
      </c>
      <c r="W40" s="368"/>
      <c r="X40" s="176" t="s">
        <v>659</v>
      </c>
      <c r="Y40" s="176" t="s">
        <v>660</v>
      </c>
      <c r="Z40" s="376"/>
      <c r="AA40" s="474"/>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row>
    <row r="41" spans="2:102" s="1" customFormat="1" ht="50.45" hidden="1" customHeight="1">
      <c r="B41" s="627"/>
      <c r="C41" s="390">
        <v>2</v>
      </c>
      <c r="D41" s="166" t="s">
        <v>661</v>
      </c>
      <c r="E41" s="370" t="s">
        <v>426</v>
      </c>
      <c r="F41" s="370" t="s">
        <v>433</v>
      </c>
      <c r="G41" s="372">
        <v>38</v>
      </c>
      <c r="H41" s="169" t="s">
        <v>662</v>
      </c>
      <c r="I41" s="370" t="s">
        <v>663</v>
      </c>
      <c r="J41" s="376"/>
      <c r="K41" s="376"/>
      <c r="L41" s="376"/>
      <c r="M41" s="376"/>
      <c r="N41" s="376"/>
      <c r="O41" s="376" t="s">
        <v>161</v>
      </c>
      <c r="P41" s="376"/>
      <c r="Q41" s="376"/>
      <c r="R41" s="376"/>
      <c r="S41" s="376" t="s">
        <v>161</v>
      </c>
      <c r="T41" s="376"/>
      <c r="U41" s="376"/>
      <c r="V41" s="177" t="s">
        <v>664</v>
      </c>
      <c r="W41" s="177" t="s">
        <v>665</v>
      </c>
      <c r="X41" s="177" t="s">
        <v>666</v>
      </c>
      <c r="Y41" s="177" t="s">
        <v>667</v>
      </c>
      <c r="Z41" s="376"/>
      <c r="AA41" s="47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row>
    <row r="42" spans="2:102" s="1" customFormat="1" ht="50.45" hidden="1" customHeight="1">
      <c r="B42" s="627"/>
      <c r="C42" s="390">
        <v>2</v>
      </c>
      <c r="D42" s="166" t="s">
        <v>668</v>
      </c>
      <c r="E42" s="370" t="s">
        <v>445</v>
      </c>
      <c r="F42" s="370" t="s">
        <v>433</v>
      </c>
      <c r="G42" s="372">
        <v>39</v>
      </c>
      <c r="H42" s="177" t="s">
        <v>669</v>
      </c>
      <c r="I42" s="370" t="s">
        <v>84</v>
      </c>
      <c r="J42" s="376"/>
      <c r="K42" s="376"/>
      <c r="L42" s="376"/>
      <c r="M42" s="376"/>
      <c r="N42" s="376"/>
      <c r="O42" s="376" t="s">
        <v>161</v>
      </c>
      <c r="P42" s="376"/>
      <c r="Q42" s="376"/>
      <c r="R42" s="376"/>
      <c r="S42" s="376"/>
      <c r="T42" s="376"/>
      <c r="U42" s="376"/>
      <c r="V42" s="177" t="s">
        <v>670</v>
      </c>
      <c r="W42" s="375"/>
      <c r="X42" s="375"/>
      <c r="Y42" s="177" t="s">
        <v>671</v>
      </c>
      <c r="Z42" s="376"/>
      <c r="AA4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2:102" s="1" customFormat="1" ht="50.45" hidden="1" customHeight="1">
      <c r="B43" s="627"/>
      <c r="C43" s="390">
        <v>2</v>
      </c>
      <c r="D43" s="167" t="s">
        <v>672</v>
      </c>
      <c r="E43" s="370" t="s">
        <v>445</v>
      </c>
      <c r="F43" s="371" t="s">
        <v>656</v>
      </c>
      <c r="G43" s="372">
        <v>40</v>
      </c>
      <c r="H43" s="177" t="s">
        <v>673</v>
      </c>
      <c r="I43" s="370" t="s">
        <v>429</v>
      </c>
      <c r="J43" s="376"/>
      <c r="K43" s="376"/>
      <c r="L43" s="376"/>
      <c r="M43" s="376"/>
      <c r="N43" s="376"/>
      <c r="O43" s="376"/>
      <c r="P43" s="376"/>
      <c r="Q43" s="376"/>
      <c r="R43" s="376"/>
      <c r="S43" s="376" t="s">
        <v>161</v>
      </c>
      <c r="T43" s="376"/>
      <c r="U43" s="376"/>
      <c r="V43" s="177" t="s">
        <v>674</v>
      </c>
      <c r="W43" s="375"/>
      <c r="X43" s="177" t="s">
        <v>675</v>
      </c>
      <c r="Y43" s="177" t="s">
        <v>676</v>
      </c>
      <c r="Z43" s="376"/>
      <c r="AA43" s="47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row>
    <row r="44" spans="2:102" ht="53.45" hidden="1">
      <c r="B44" s="627"/>
      <c r="C44" s="390">
        <v>2</v>
      </c>
      <c r="D44" s="35" t="s">
        <v>677</v>
      </c>
      <c r="E44" s="371" t="s">
        <v>451</v>
      </c>
      <c r="F44" s="371" t="s">
        <v>656</v>
      </c>
      <c r="G44" s="376">
        <v>41</v>
      </c>
      <c r="H44" s="33" t="s">
        <v>678</v>
      </c>
      <c r="I44" s="371" t="s">
        <v>454</v>
      </c>
      <c r="J44" s="371"/>
      <c r="K44" s="371"/>
      <c r="L44" s="371"/>
      <c r="M44" s="371"/>
      <c r="N44" s="371"/>
      <c r="O44" s="371"/>
      <c r="P44" s="371"/>
      <c r="Q44" s="371"/>
      <c r="R44" s="371"/>
      <c r="S44" s="371"/>
      <c r="T44" s="371"/>
      <c r="U44" s="371" t="s">
        <v>161</v>
      </c>
      <c r="V44" s="178" t="s">
        <v>679</v>
      </c>
      <c r="W44" s="377"/>
      <c r="X44" s="178" t="s">
        <v>680</v>
      </c>
      <c r="Y44" s="178" t="s">
        <v>681</v>
      </c>
      <c r="Z44" s="376"/>
      <c r="AA44" s="178"/>
    </row>
    <row r="45" spans="2:102" ht="86.45" hidden="1">
      <c r="B45" s="627"/>
      <c r="C45" s="390">
        <v>2</v>
      </c>
      <c r="D45" s="35" t="s">
        <v>682</v>
      </c>
      <c r="E45" s="371" t="s">
        <v>464</v>
      </c>
      <c r="F45" s="371" t="s">
        <v>683</v>
      </c>
      <c r="G45" s="376">
        <v>42</v>
      </c>
      <c r="H45" s="33" t="s">
        <v>684</v>
      </c>
      <c r="I45" s="371" t="s">
        <v>429</v>
      </c>
      <c r="J45" s="371"/>
      <c r="K45" s="371"/>
      <c r="L45" s="371"/>
      <c r="M45" s="371"/>
      <c r="N45" s="371"/>
      <c r="O45" s="371"/>
      <c r="P45" s="371"/>
      <c r="Q45" s="371"/>
      <c r="R45" s="371"/>
      <c r="S45" s="371" t="s">
        <v>161</v>
      </c>
      <c r="T45" s="371"/>
      <c r="U45" s="371"/>
      <c r="V45" s="178" t="s">
        <v>685</v>
      </c>
      <c r="W45" s="377"/>
      <c r="X45" s="178" t="s">
        <v>686</v>
      </c>
      <c r="Y45" s="320" t="s">
        <v>687</v>
      </c>
      <c r="Z45" s="376"/>
      <c r="AA45" s="475"/>
    </row>
    <row r="46" spans="2:102" ht="75" hidden="1">
      <c r="B46" s="627"/>
      <c r="C46" s="390">
        <v>2</v>
      </c>
      <c r="D46" s="35" t="s">
        <v>688</v>
      </c>
      <c r="E46" s="371" t="s">
        <v>478</v>
      </c>
      <c r="F46" s="371" t="s">
        <v>427</v>
      </c>
      <c r="G46" s="376">
        <v>43</v>
      </c>
      <c r="H46" s="33" t="s">
        <v>689</v>
      </c>
      <c r="I46" s="371" t="s">
        <v>429</v>
      </c>
      <c r="J46" s="371"/>
      <c r="K46" s="371"/>
      <c r="L46" s="371"/>
      <c r="M46" s="371"/>
      <c r="N46" s="371"/>
      <c r="O46" s="371"/>
      <c r="P46" s="371"/>
      <c r="Q46" s="371"/>
      <c r="R46" s="371"/>
      <c r="S46" s="371" t="s">
        <v>487</v>
      </c>
      <c r="T46" s="371"/>
      <c r="U46" s="371"/>
      <c r="V46" s="178" t="s">
        <v>690</v>
      </c>
      <c r="W46" s="377"/>
      <c r="X46" s="178" t="s">
        <v>691</v>
      </c>
      <c r="Y46" s="178" t="s">
        <v>692</v>
      </c>
      <c r="Z46" s="372"/>
      <c r="AA46" s="178"/>
    </row>
    <row r="47" spans="2:102" ht="54" hidden="1">
      <c r="B47" s="627"/>
      <c r="C47" s="390">
        <v>2</v>
      </c>
      <c r="D47" s="35" t="s">
        <v>693</v>
      </c>
      <c r="E47" s="371" t="s">
        <v>484</v>
      </c>
      <c r="F47" s="371" t="s">
        <v>427</v>
      </c>
      <c r="G47" s="376">
        <v>44</v>
      </c>
      <c r="H47" s="33" t="s">
        <v>694</v>
      </c>
      <c r="I47" s="371" t="s">
        <v>84</v>
      </c>
      <c r="J47" s="371"/>
      <c r="K47" s="371"/>
      <c r="L47" s="371"/>
      <c r="M47" s="371"/>
      <c r="N47" s="371"/>
      <c r="O47" s="371" t="s">
        <v>161</v>
      </c>
      <c r="P47" s="371"/>
      <c r="Q47" s="371"/>
      <c r="R47" s="371"/>
      <c r="S47" s="371"/>
      <c r="T47" s="371"/>
      <c r="U47" s="371"/>
      <c r="V47" s="178" t="s">
        <v>695</v>
      </c>
      <c r="W47" s="178" t="s">
        <v>696</v>
      </c>
      <c r="X47" s="178" t="s">
        <v>691</v>
      </c>
      <c r="Y47" s="320" t="s">
        <v>697</v>
      </c>
      <c r="Z47" s="463"/>
      <c r="AA47" s="475"/>
    </row>
    <row r="48" spans="2:102" ht="85.5" hidden="1">
      <c r="B48" s="627"/>
      <c r="C48" s="390">
        <v>2</v>
      </c>
      <c r="D48" s="35" t="s">
        <v>698</v>
      </c>
      <c r="E48" s="371" t="s">
        <v>496</v>
      </c>
      <c r="F48" s="371" t="s">
        <v>683</v>
      </c>
      <c r="G48" s="376">
        <v>45</v>
      </c>
      <c r="H48" s="33" t="s">
        <v>699</v>
      </c>
      <c r="I48" s="371" t="s">
        <v>526</v>
      </c>
      <c r="J48" s="371"/>
      <c r="K48" s="371"/>
      <c r="L48" s="371"/>
      <c r="M48" s="371"/>
      <c r="N48" s="378" t="s">
        <v>473</v>
      </c>
      <c r="O48" s="371"/>
      <c r="P48" s="371"/>
      <c r="Q48" s="371"/>
      <c r="R48" s="371"/>
      <c r="S48" s="379"/>
      <c r="T48" s="379"/>
      <c r="U48" s="371"/>
      <c r="V48" s="178" t="s">
        <v>700</v>
      </c>
      <c r="W48" s="377"/>
      <c r="X48" s="178" t="s">
        <v>701</v>
      </c>
      <c r="Y48" s="320" t="s">
        <v>702</v>
      </c>
      <c r="Z48" s="463"/>
      <c r="AA48" s="320"/>
    </row>
    <row r="49" spans="2:27" ht="42.95" hidden="1">
      <c r="B49" s="627"/>
      <c r="C49" s="390">
        <v>2</v>
      </c>
      <c r="D49" s="635" t="s">
        <v>703</v>
      </c>
      <c r="E49" s="376" t="s">
        <v>504</v>
      </c>
      <c r="F49" s="371" t="s">
        <v>433</v>
      </c>
      <c r="G49" s="376">
        <v>46</v>
      </c>
      <c r="H49" s="178" t="s">
        <v>704</v>
      </c>
      <c r="I49" s="371" t="s">
        <v>429</v>
      </c>
      <c r="J49" s="371"/>
      <c r="K49" s="371"/>
      <c r="L49" s="371"/>
      <c r="M49" s="371"/>
      <c r="N49" s="371"/>
      <c r="O49" s="371"/>
      <c r="P49" s="371"/>
      <c r="Q49" s="371"/>
      <c r="R49" s="371"/>
      <c r="S49" s="371" t="s">
        <v>161</v>
      </c>
      <c r="T49" s="371"/>
      <c r="U49" s="371"/>
      <c r="V49" s="377"/>
      <c r="W49" s="320" t="s">
        <v>705</v>
      </c>
      <c r="X49" s="377"/>
      <c r="Y49" s="320" t="s">
        <v>706</v>
      </c>
      <c r="Z49" s="463"/>
      <c r="AA49" s="320"/>
    </row>
    <row r="50" spans="2:27" ht="64.5" hidden="1">
      <c r="B50" s="627"/>
      <c r="C50" s="390">
        <v>2</v>
      </c>
      <c r="D50" s="635"/>
      <c r="E50" s="376" t="s">
        <v>504</v>
      </c>
      <c r="F50" s="371" t="s">
        <v>433</v>
      </c>
      <c r="G50" s="376">
        <v>47</v>
      </c>
      <c r="H50" s="178" t="s">
        <v>707</v>
      </c>
      <c r="I50" s="371" t="s">
        <v>429</v>
      </c>
      <c r="J50" s="371"/>
      <c r="K50" s="371"/>
      <c r="L50" s="371"/>
      <c r="M50" s="371"/>
      <c r="N50" s="371"/>
      <c r="O50" s="371"/>
      <c r="P50" s="371"/>
      <c r="Q50" s="371"/>
      <c r="R50" s="371"/>
      <c r="S50" s="371" t="s">
        <v>161</v>
      </c>
      <c r="T50" s="371"/>
      <c r="U50" s="371"/>
      <c r="V50" s="178" t="s">
        <v>708</v>
      </c>
      <c r="W50" s="320" t="s">
        <v>709</v>
      </c>
      <c r="X50" s="377"/>
      <c r="Y50" s="320" t="s">
        <v>710</v>
      </c>
      <c r="Z50" s="463"/>
      <c r="AA50" s="320"/>
    </row>
    <row r="51" spans="2:27" ht="42.95" hidden="1">
      <c r="B51" s="627"/>
      <c r="C51" s="390">
        <v>2</v>
      </c>
      <c r="D51" s="635" t="s">
        <v>711</v>
      </c>
      <c r="E51" s="371" t="s">
        <v>524</v>
      </c>
      <c r="F51" s="371" t="s">
        <v>433</v>
      </c>
      <c r="G51" s="376">
        <v>48</v>
      </c>
      <c r="H51" s="178" t="s">
        <v>712</v>
      </c>
      <c r="I51" s="371" t="s">
        <v>526</v>
      </c>
      <c r="J51" s="371"/>
      <c r="K51" s="371"/>
      <c r="L51" s="371"/>
      <c r="M51" s="371"/>
      <c r="N51" s="378" t="s">
        <v>473</v>
      </c>
      <c r="O51" s="371"/>
      <c r="P51" s="371"/>
      <c r="Q51" s="371"/>
      <c r="R51" s="371"/>
      <c r="S51" s="379"/>
      <c r="T51" s="379"/>
      <c r="U51" s="371"/>
      <c r="V51" s="377"/>
      <c r="W51" s="391"/>
      <c r="X51" s="178" t="s">
        <v>713</v>
      </c>
      <c r="Y51" s="320" t="s">
        <v>714</v>
      </c>
      <c r="Z51" s="463"/>
      <c r="AA51" s="320"/>
    </row>
    <row r="52" spans="2:27" ht="64.5" hidden="1">
      <c r="B52" s="627"/>
      <c r="C52" s="390">
        <v>2</v>
      </c>
      <c r="D52" s="635"/>
      <c r="E52" s="371" t="s">
        <v>524</v>
      </c>
      <c r="F52" s="371" t="s">
        <v>433</v>
      </c>
      <c r="G52" s="376">
        <v>49</v>
      </c>
      <c r="H52" s="178" t="s">
        <v>715</v>
      </c>
      <c r="I52" s="371" t="s">
        <v>84</v>
      </c>
      <c r="J52" s="371"/>
      <c r="K52" s="371"/>
      <c r="L52" s="371"/>
      <c r="M52" s="371"/>
      <c r="N52" s="371"/>
      <c r="O52" s="371" t="s">
        <v>161</v>
      </c>
      <c r="P52" s="371"/>
      <c r="Q52" s="371"/>
      <c r="R52" s="371"/>
      <c r="S52" s="371"/>
      <c r="T52" s="371"/>
      <c r="U52" s="371"/>
      <c r="V52" s="178" t="s">
        <v>716</v>
      </c>
      <c r="W52" s="320" t="s">
        <v>717</v>
      </c>
      <c r="X52" s="178" t="s">
        <v>718</v>
      </c>
      <c r="Y52" s="320" t="s">
        <v>719</v>
      </c>
      <c r="Z52" s="463"/>
      <c r="AA52" s="320"/>
    </row>
    <row r="53" spans="2:27" ht="21.6" hidden="1">
      <c r="B53" s="627"/>
      <c r="C53" s="390">
        <v>2</v>
      </c>
      <c r="D53" s="635" t="s">
        <v>720</v>
      </c>
      <c r="E53" s="371" t="s">
        <v>545</v>
      </c>
      <c r="F53" s="371" t="s">
        <v>433</v>
      </c>
      <c r="G53" s="376">
        <v>50</v>
      </c>
      <c r="H53" s="178" t="s">
        <v>721</v>
      </c>
      <c r="I53" s="371" t="s">
        <v>429</v>
      </c>
      <c r="J53" s="371"/>
      <c r="K53" s="371"/>
      <c r="L53" s="371"/>
      <c r="M53" s="371"/>
      <c r="N53" s="371"/>
      <c r="O53" s="371"/>
      <c r="P53" s="371"/>
      <c r="Q53" s="371"/>
      <c r="R53" s="371"/>
      <c r="S53" s="371" t="s">
        <v>161</v>
      </c>
      <c r="T53" s="371"/>
      <c r="U53" s="371"/>
      <c r="V53" s="178" t="s">
        <v>722</v>
      </c>
      <c r="W53" s="320" t="s">
        <v>723</v>
      </c>
      <c r="X53" s="377"/>
      <c r="Y53" s="320" t="s">
        <v>724</v>
      </c>
      <c r="Z53" s="463"/>
      <c r="AA53" s="320"/>
    </row>
    <row r="54" spans="2:27" ht="36" hidden="1" customHeight="1">
      <c r="B54" s="627"/>
      <c r="C54" s="390">
        <v>2</v>
      </c>
      <c r="D54" s="635"/>
      <c r="E54" s="371" t="s">
        <v>545</v>
      </c>
      <c r="F54" s="371" t="s">
        <v>433</v>
      </c>
      <c r="G54" s="376">
        <v>51</v>
      </c>
      <c r="H54" s="178" t="s">
        <v>725</v>
      </c>
      <c r="I54" s="371" t="s">
        <v>429</v>
      </c>
      <c r="J54" s="371"/>
      <c r="K54" s="371"/>
      <c r="L54" s="371"/>
      <c r="M54" s="371"/>
      <c r="N54" s="371"/>
      <c r="O54" s="371"/>
      <c r="P54" s="371"/>
      <c r="Q54" s="371"/>
      <c r="R54" s="371"/>
      <c r="S54" s="371" t="s">
        <v>161</v>
      </c>
      <c r="T54" s="371"/>
      <c r="U54" s="371"/>
      <c r="V54" s="178" t="s">
        <v>726</v>
      </c>
      <c r="W54" s="391"/>
      <c r="X54" s="178" t="s">
        <v>727</v>
      </c>
      <c r="Y54" s="320" t="s">
        <v>728</v>
      </c>
      <c r="Z54" s="463"/>
      <c r="AA54" s="320"/>
    </row>
    <row r="55" spans="2:27" ht="42.95" hidden="1">
      <c r="B55" s="627"/>
      <c r="C55" s="390">
        <v>2</v>
      </c>
      <c r="D55" s="35" t="s">
        <v>729</v>
      </c>
      <c r="E55" s="376" t="s">
        <v>538</v>
      </c>
      <c r="F55" s="371" t="s">
        <v>433</v>
      </c>
      <c r="G55" s="376">
        <v>52</v>
      </c>
      <c r="H55" s="33" t="s">
        <v>730</v>
      </c>
      <c r="I55" s="371" t="s">
        <v>731</v>
      </c>
      <c r="J55" s="371"/>
      <c r="K55" s="371"/>
      <c r="L55" s="371"/>
      <c r="M55" s="371"/>
      <c r="N55" s="371"/>
      <c r="O55" s="371"/>
      <c r="P55" s="371"/>
      <c r="Q55" s="371"/>
      <c r="R55" s="371"/>
      <c r="S55" s="371" t="s">
        <v>161</v>
      </c>
      <c r="T55" s="371"/>
      <c r="U55" s="371"/>
      <c r="V55" s="178" t="s">
        <v>732</v>
      </c>
      <c r="W55" s="377"/>
      <c r="X55" s="178" t="s">
        <v>733</v>
      </c>
      <c r="Y55" s="178" t="s">
        <v>734</v>
      </c>
      <c r="Z55" s="463"/>
      <c r="AA55" s="178"/>
    </row>
    <row r="56" spans="2:27" ht="85.5" hidden="1">
      <c r="B56" s="627"/>
      <c r="C56" s="390">
        <v>2</v>
      </c>
      <c r="D56" s="168" t="s">
        <v>735</v>
      </c>
      <c r="E56" s="371" t="s">
        <v>736</v>
      </c>
      <c r="F56" s="371" t="s">
        <v>737</v>
      </c>
      <c r="G56" s="376">
        <v>53</v>
      </c>
      <c r="H56" s="178" t="s">
        <v>738</v>
      </c>
      <c r="I56" s="371" t="s">
        <v>557</v>
      </c>
      <c r="J56" s="371"/>
      <c r="K56" s="371"/>
      <c r="L56" s="371"/>
      <c r="M56" s="371"/>
      <c r="N56" s="378"/>
      <c r="O56" s="371"/>
      <c r="P56" s="371"/>
      <c r="Q56" s="371" t="s">
        <v>487</v>
      </c>
      <c r="R56" s="371"/>
      <c r="S56" s="379"/>
      <c r="T56" s="379"/>
      <c r="U56" s="371"/>
      <c r="V56" s="178" t="s">
        <v>739</v>
      </c>
      <c r="W56" s="377"/>
      <c r="X56" s="178" t="s">
        <v>740</v>
      </c>
      <c r="Y56" s="178" t="s">
        <v>741</v>
      </c>
      <c r="Z56" s="463"/>
      <c r="AA56" s="178"/>
    </row>
    <row r="57" spans="2:27" ht="85.5" hidden="1">
      <c r="B57" s="627"/>
      <c r="C57" s="390">
        <v>2</v>
      </c>
      <c r="D57" s="168" t="s">
        <v>742</v>
      </c>
      <c r="E57" s="371" t="s">
        <v>736</v>
      </c>
      <c r="F57" s="371" t="s">
        <v>737</v>
      </c>
      <c r="G57" s="376">
        <v>54</v>
      </c>
      <c r="H57" s="178" t="s">
        <v>743</v>
      </c>
      <c r="I57" s="371" t="s">
        <v>744</v>
      </c>
      <c r="J57" s="371"/>
      <c r="K57" s="371"/>
      <c r="L57" s="371"/>
      <c r="M57" s="371"/>
      <c r="N57" s="371"/>
      <c r="O57" s="371"/>
      <c r="P57" s="371"/>
      <c r="Q57" s="371"/>
      <c r="R57" s="371"/>
      <c r="S57" s="371"/>
      <c r="T57" s="371"/>
      <c r="U57" s="371" t="s">
        <v>487</v>
      </c>
      <c r="V57" s="178" t="s">
        <v>745</v>
      </c>
      <c r="W57" s="377"/>
      <c r="X57" s="178" t="s">
        <v>746</v>
      </c>
      <c r="Y57" s="178" t="s">
        <v>747</v>
      </c>
      <c r="Z57" s="463"/>
      <c r="AA57" s="178"/>
    </row>
    <row r="58" spans="2:27" ht="64.5" hidden="1">
      <c r="B58" s="627"/>
      <c r="C58" s="390">
        <v>2</v>
      </c>
      <c r="D58" s="168" t="s">
        <v>748</v>
      </c>
      <c r="E58" s="371" t="s">
        <v>568</v>
      </c>
      <c r="F58" s="371" t="s">
        <v>433</v>
      </c>
      <c r="G58" s="376">
        <v>55</v>
      </c>
      <c r="H58" s="178" t="s">
        <v>749</v>
      </c>
      <c r="I58" s="371" t="s">
        <v>750</v>
      </c>
      <c r="J58" s="371"/>
      <c r="K58" s="371"/>
      <c r="L58" s="371"/>
      <c r="M58" s="371" t="s">
        <v>487</v>
      </c>
      <c r="N58" s="371"/>
      <c r="O58" s="371"/>
      <c r="P58" s="371"/>
      <c r="Q58" s="371"/>
      <c r="R58" s="371"/>
      <c r="S58" s="371"/>
      <c r="T58" s="371"/>
      <c r="U58" s="371"/>
      <c r="V58" s="178" t="s">
        <v>751</v>
      </c>
      <c r="W58" s="377"/>
      <c r="X58" s="178" t="s">
        <v>752</v>
      </c>
      <c r="Y58" s="178" t="s">
        <v>753</v>
      </c>
      <c r="Z58" s="463"/>
      <c r="AA58" s="178"/>
    </row>
    <row r="59" spans="2:27" ht="54.75" hidden="1" customHeight="1">
      <c r="B59" s="627"/>
      <c r="C59" s="390">
        <v>2</v>
      </c>
      <c r="D59" s="168" t="s">
        <v>754</v>
      </c>
      <c r="E59" s="371" t="s">
        <v>575</v>
      </c>
      <c r="F59" s="371" t="s">
        <v>433</v>
      </c>
      <c r="G59" s="376">
        <v>56</v>
      </c>
      <c r="H59" s="178" t="s">
        <v>755</v>
      </c>
      <c r="I59" s="371" t="s">
        <v>84</v>
      </c>
      <c r="J59" s="371"/>
      <c r="K59" s="371"/>
      <c r="L59" s="371"/>
      <c r="M59" s="371"/>
      <c r="N59" s="371"/>
      <c r="O59" s="371" t="s">
        <v>161</v>
      </c>
      <c r="P59" s="371"/>
      <c r="Q59" s="371"/>
      <c r="R59" s="371"/>
      <c r="S59" s="371"/>
      <c r="T59" s="371"/>
      <c r="U59" s="371"/>
      <c r="V59" s="178" t="s">
        <v>756</v>
      </c>
      <c r="W59" s="178" t="s">
        <v>757</v>
      </c>
      <c r="X59" s="178"/>
      <c r="Y59" s="178" t="s">
        <v>758</v>
      </c>
      <c r="Z59" s="372"/>
      <c r="AA59" s="178"/>
    </row>
    <row r="60" spans="2:27" ht="54.75" hidden="1" customHeight="1">
      <c r="B60" s="627"/>
      <c r="C60" s="390">
        <v>2</v>
      </c>
      <c r="D60" s="168" t="s">
        <v>759</v>
      </c>
      <c r="E60" s="371" t="s">
        <v>587</v>
      </c>
      <c r="F60" s="371" t="s">
        <v>433</v>
      </c>
      <c r="G60" s="376">
        <v>57</v>
      </c>
      <c r="H60" s="178" t="s">
        <v>760</v>
      </c>
      <c r="I60" s="371" t="s">
        <v>761</v>
      </c>
      <c r="J60" s="371"/>
      <c r="K60" s="371"/>
      <c r="L60" s="371" t="s">
        <v>161</v>
      </c>
      <c r="M60" s="371"/>
      <c r="N60" s="371"/>
      <c r="O60" s="371"/>
      <c r="P60" s="371"/>
      <c r="Q60" s="371"/>
      <c r="R60" s="371"/>
      <c r="S60" s="371"/>
      <c r="T60" s="371"/>
      <c r="U60" s="371"/>
      <c r="V60" s="178" t="s">
        <v>762</v>
      </c>
      <c r="W60" s="377"/>
      <c r="X60" s="178" t="s">
        <v>763</v>
      </c>
      <c r="Y60" s="178" t="s">
        <v>764</v>
      </c>
      <c r="Z60" s="372"/>
      <c r="AA60" s="178"/>
    </row>
    <row r="61" spans="2:27" ht="54.75" hidden="1" customHeight="1">
      <c r="B61" s="627"/>
      <c r="C61" s="390">
        <v>2</v>
      </c>
      <c r="D61" s="171" t="s">
        <v>765</v>
      </c>
      <c r="E61" s="381" t="s">
        <v>596</v>
      </c>
      <c r="F61" s="371" t="s">
        <v>433</v>
      </c>
      <c r="G61" s="376">
        <v>58</v>
      </c>
      <c r="H61" s="33" t="s">
        <v>766</v>
      </c>
      <c r="I61" s="371" t="s">
        <v>767</v>
      </c>
      <c r="J61" s="381"/>
      <c r="K61" s="381"/>
      <c r="L61" s="381"/>
      <c r="M61" s="381"/>
      <c r="N61" s="381"/>
      <c r="O61" s="381"/>
      <c r="P61" s="381"/>
      <c r="Q61" s="381" t="s">
        <v>161</v>
      </c>
      <c r="R61" s="381"/>
      <c r="S61" s="381"/>
      <c r="T61" s="381"/>
      <c r="U61" s="381"/>
      <c r="V61" s="33" t="s">
        <v>768</v>
      </c>
      <c r="W61" s="33"/>
      <c r="X61" s="33"/>
      <c r="Y61" s="33" t="s">
        <v>769</v>
      </c>
      <c r="Z61" s="463"/>
      <c r="AA61" s="33"/>
    </row>
    <row r="62" spans="2:27" ht="54.75" hidden="1" customHeight="1">
      <c r="B62" s="627"/>
      <c r="C62" s="390">
        <v>2</v>
      </c>
      <c r="D62" s="619" t="s">
        <v>770</v>
      </c>
      <c r="E62" s="371" t="s">
        <v>596</v>
      </c>
      <c r="F62" s="371" t="s">
        <v>433</v>
      </c>
      <c r="G62" s="376">
        <v>59</v>
      </c>
      <c r="H62" s="33" t="s">
        <v>771</v>
      </c>
      <c r="I62" s="371" t="s">
        <v>767</v>
      </c>
      <c r="J62" s="381"/>
      <c r="K62" s="381"/>
      <c r="L62" s="381"/>
      <c r="M62" s="381"/>
      <c r="N62" s="381"/>
      <c r="O62" s="381"/>
      <c r="P62" s="381"/>
      <c r="Q62" s="381" t="s">
        <v>162</v>
      </c>
      <c r="R62" s="381"/>
      <c r="S62" s="381"/>
      <c r="T62" s="381"/>
      <c r="U62" s="381"/>
      <c r="V62" s="415" t="s">
        <v>772</v>
      </c>
      <c r="W62" s="33" t="s">
        <v>773</v>
      </c>
      <c r="X62" s="392"/>
      <c r="Y62" s="33" t="s">
        <v>774</v>
      </c>
      <c r="Z62" s="463"/>
      <c r="AA62" s="33"/>
    </row>
    <row r="63" spans="2:27" ht="54.75" hidden="1" customHeight="1">
      <c r="B63" s="627"/>
      <c r="C63" s="390">
        <v>2</v>
      </c>
      <c r="D63" s="620"/>
      <c r="E63" s="371" t="s">
        <v>596</v>
      </c>
      <c r="F63" s="371" t="s">
        <v>433</v>
      </c>
      <c r="G63" s="376">
        <v>60</v>
      </c>
      <c r="H63" s="33" t="s">
        <v>775</v>
      </c>
      <c r="I63" s="371" t="s">
        <v>776</v>
      </c>
      <c r="J63" s="381"/>
      <c r="K63" s="381"/>
      <c r="L63" s="381"/>
      <c r="M63" s="381"/>
      <c r="N63" s="381"/>
      <c r="O63" s="381"/>
      <c r="P63" s="381"/>
      <c r="Q63" s="381"/>
      <c r="R63" s="381" t="s">
        <v>162</v>
      </c>
      <c r="S63" s="381"/>
      <c r="T63" s="381"/>
      <c r="U63" s="381"/>
      <c r="V63" s="33" t="s">
        <v>777</v>
      </c>
      <c r="W63" s="392"/>
      <c r="X63" s="392"/>
      <c r="Y63" s="33" t="s">
        <v>778</v>
      </c>
      <c r="Z63" s="463"/>
      <c r="AA63" s="33"/>
    </row>
    <row r="64" spans="2:27" ht="54.75" hidden="1" customHeight="1">
      <c r="B64" s="627"/>
      <c r="C64" s="390">
        <v>2</v>
      </c>
      <c r="D64" s="169" t="s">
        <v>779</v>
      </c>
      <c r="E64" s="383" t="s">
        <v>603</v>
      </c>
      <c r="F64" s="370" t="s">
        <v>433</v>
      </c>
      <c r="G64" s="372">
        <v>61</v>
      </c>
      <c r="H64" s="169" t="s">
        <v>780</v>
      </c>
      <c r="I64" s="370" t="s">
        <v>605</v>
      </c>
      <c r="J64" s="381"/>
      <c r="K64" s="381"/>
      <c r="L64" s="381"/>
      <c r="M64" s="381"/>
      <c r="N64" s="381"/>
      <c r="O64" s="381" t="s">
        <v>162</v>
      </c>
      <c r="P64" s="381"/>
      <c r="Q64" s="381"/>
      <c r="R64" s="381"/>
      <c r="S64" s="381"/>
      <c r="T64" s="381"/>
      <c r="U64" s="381"/>
      <c r="V64" s="169" t="s">
        <v>781</v>
      </c>
      <c r="W64" s="169" t="s">
        <v>607</v>
      </c>
      <c r="X64" s="169" t="s">
        <v>608</v>
      </c>
      <c r="Y64" s="169" t="s">
        <v>782</v>
      </c>
      <c r="Z64" s="372"/>
      <c r="AA64" s="169"/>
    </row>
    <row r="65" spans="2:102" ht="54.75" hidden="1" customHeight="1">
      <c r="B65" s="627"/>
      <c r="C65" s="390">
        <v>2</v>
      </c>
      <c r="D65" s="169" t="s">
        <v>783</v>
      </c>
      <c r="E65" s="383" t="s">
        <v>611</v>
      </c>
      <c r="F65" s="370" t="s">
        <v>433</v>
      </c>
      <c r="G65" s="372">
        <v>62</v>
      </c>
      <c r="H65" s="169" t="s">
        <v>784</v>
      </c>
      <c r="I65" s="370" t="s">
        <v>628</v>
      </c>
      <c r="J65" s="381"/>
      <c r="K65" s="381"/>
      <c r="L65" s="381"/>
      <c r="M65" s="381"/>
      <c r="N65" s="381"/>
      <c r="O65" s="381"/>
      <c r="P65" s="381"/>
      <c r="Q65" s="381"/>
      <c r="R65" s="381"/>
      <c r="S65" s="381"/>
      <c r="T65" s="381" t="s">
        <v>161</v>
      </c>
      <c r="U65" s="381"/>
      <c r="V65" s="169" t="s">
        <v>785</v>
      </c>
      <c r="W65" s="169" t="s">
        <v>786</v>
      </c>
      <c r="X65" s="169" t="s">
        <v>787</v>
      </c>
      <c r="Y65" s="169" t="s">
        <v>788</v>
      </c>
      <c r="Z65" s="372"/>
      <c r="AA65" s="169"/>
    </row>
    <row r="66" spans="2:102" ht="54.75" hidden="1" customHeight="1">
      <c r="B66" s="627"/>
      <c r="C66" s="390">
        <v>2</v>
      </c>
      <c r="D66" s="169" t="s">
        <v>789</v>
      </c>
      <c r="E66" s="383" t="s">
        <v>790</v>
      </c>
      <c r="F66" s="370" t="s">
        <v>433</v>
      </c>
      <c r="G66" s="372">
        <v>63</v>
      </c>
      <c r="H66" s="169" t="s">
        <v>791</v>
      </c>
      <c r="I66" s="370" t="s">
        <v>621</v>
      </c>
      <c r="J66" s="381"/>
      <c r="K66" s="381"/>
      <c r="L66" s="381"/>
      <c r="M66" s="381"/>
      <c r="N66" s="381"/>
      <c r="O66" s="381"/>
      <c r="P66" s="381"/>
      <c r="Q66" s="381" t="s">
        <v>162</v>
      </c>
      <c r="R66" s="381"/>
      <c r="S66" s="381"/>
      <c r="T66" s="381"/>
      <c r="U66" s="381"/>
      <c r="V66" s="169" t="s">
        <v>792</v>
      </c>
      <c r="W66" s="169" t="s">
        <v>623</v>
      </c>
      <c r="X66" s="169" t="s">
        <v>608</v>
      </c>
      <c r="Y66" s="169" t="s">
        <v>793</v>
      </c>
      <c r="Z66" s="372"/>
      <c r="AA66" s="169"/>
    </row>
    <row r="67" spans="2:102" ht="54.75" hidden="1" customHeight="1">
      <c r="B67" s="627"/>
      <c r="C67" s="390">
        <v>2</v>
      </c>
      <c r="D67" s="169" t="s">
        <v>794</v>
      </c>
      <c r="E67" s="383" t="s">
        <v>790</v>
      </c>
      <c r="F67" s="370" t="s">
        <v>433</v>
      </c>
      <c r="G67" s="372">
        <v>64</v>
      </c>
      <c r="H67" s="169" t="s">
        <v>795</v>
      </c>
      <c r="I67" s="370" t="s">
        <v>621</v>
      </c>
      <c r="J67" s="381"/>
      <c r="K67" s="381"/>
      <c r="L67" s="381"/>
      <c r="M67" s="381"/>
      <c r="N67" s="381"/>
      <c r="O67" s="381"/>
      <c r="P67" s="381"/>
      <c r="Q67" s="381" t="s">
        <v>161</v>
      </c>
      <c r="R67" s="381"/>
      <c r="S67" s="381"/>
      <c r="T67" s="381"/>
      <c r="U67" s="381"/>
      <c r="V67" s="169" t="s">
        <v>796</v>
      </c>
      <c r="W67" s="169" t="s">
        <v>623</v>
      </c>
      <c r="X67" s="169" t="s">
        <v>797</v>
      </c>
      <c r="Y67" s="169" t="s">
        <v>798</v>
      </c>
      <c r="Z67" s="372"/>
      <c r="AA67" s="169"/>
    </row>
    <row r="68" spans="2:102" ht="54.75" hidden="1" customHeight="1">
      <c r="B68" s="627"/>
      <c r="C68" s="390">
        <v>2</v>
      </c>
      <c r="D68" s="169" t="s">
        <v>799</v>
      </c>
      <c r="E68" s="383" t="s">
        <v>626</v>
      </c>
      <c r="F68" s="370" t="s">
        <v>427</v>
      </c>
      <c r="G68" s="372">
        <v>65</v>
      </c>
      <c r="H68" s="169" t="s">
        <v>800</v>
      </c>
      <c r="I68" s="370" t="s">
        <v>605</v>
      </c>
      <c r="J68" s="381"/>
      <c r="K68" s="381"/>
      <c r="L68" s="381"/>
      <c r="M68" s="381"/>
      <c r="N68" s="381"/>
      <c r="O68" s="381" t="s">
        <v>162</v>
      </c>
      <c r="P68" s="381"/>
      <c r="Q68" s="381"/>
      <c r="R68" s="381"/>
      <c r="S68" s="381"/>
      <c r="T68" s="381"/>
      <c r="U68" s="381"/>
      <c r="V68" s="169" t="s">
        <v>801</v>
      </c>
      <c r="W68" s="169" t="s">
        <v>802</v>
      </c>
      <c r="X68" s="169" t="s">
        <v>803</v>
      </c>
      <c r="Y68" s="169" t="s">
        <v>804</v>
      </c>
      <c r="Z68" s="372"/>
      <c r="AA68" s="169"/>
    </row>
    <row r="69" spans="2:102" ht="54.75" hidden="1" customHeight="1">
      <c r="B69" s="627"/>
      <c r="C69" s="390">
        <v>2</v>
      </c>
      <c r="D69" s="169" t="s">
        <v>805</v>
      </c>
      <c r="E69" s="383" t="s">
        <v>634</v>
      </c>
      <c r="F69" s="370" t="s">
        <v>433</v>
      </c>
      <c r="G69" s="372">
        <v>66</v>
      </c>
      <c r="H69" s="169" t="s">
        <v>806</v>
      </c>
      <c r="I69" s="370" t="s">
        <v>807</v>
      </c>
      <c r="J69" s="381"/>
      <c r="K69" s="381"/>
      <c r="L69" s="381"/>
      <c r="M69" s="384" t="s">
        <v>614</v>
      </c>
      <c r="N69" s="381" t="s">
        <v>162</v>
      </c>
      <c r="O69" s="381" t="s">
        <v>162</v>
      </c>
      <c r="P69" s="381"/>
      <c r="Q69" s="381"/>
      <c r="R69" s="381"/>
      <c r="S69" s="381"/>
      <c r="T69" s="381"/>
      <c r="U69" s="381"/>
      <c r="V69" s="169" t="s">
        <v>808</v>
      </c>
      <c r="W69" s="169" t="s">
        <v>608</v>
      </c>
      <c r="X69" s="169" t="s">
        <v>608</v>
      </c>
      <c r="Y69" s="169" t="s">
        <v>809</v>
      </c>
      <c r="Z69" s="372"/>
      <c r="AA69" s="169"/>
    </row>
    <row r="70" spans="2:102" ht="54.75" hidden="1" customHeight="1">
      <c r="B70" s="627"/>
      <c r="C70" s="390">
        <v>2</v>
      </c>
      <c r="D70" s="169" t="s">
        <v>810</v>
      </c>
      <c r="E70" s="383" t="s">
        <v>642</v>
      </c>
      <c r="F70" s="370" t="s">
        <v>433</v>
      </c>
      <c r="G70" s="372">
        <v>67</v>
      </c>
      <c r="H70" s="169" t="s">
        <v>811</v>
      </c>
      <c r="I70" s="370" t="s">
        <v>628</v>
      </c>
      <c r="J70" s="381"/>
      <c r="K70" s="381"/>
      <c r="L70" s="381"/>
      <c r="M70" s="381"/>
      <c r="N70" s="381"/>
      <c r="O70" s="381"/>
      <c r="P70" s="381"/>
      <c r="Q70" s="381"/>
      <c r="R70" s="381"/>
      <c r="S70" s="381"/>
      <c r="T70" s="381" t="s">
        <v>161</v>
      </c>
      <c r="U70" s="381"/>
      <c r="V70" s="169" t="s">
        <v>812</v>
      </c>
      <c r="W70" s="169" t="s">
        <v>608</v>
      </c>
      <c r="X70" s="169" t="s">
        <v>813</v>
      </c>
      <c r="Y70" s="169" t="s">
        <v>814</v>
      </c>
      <c r="Z70" s="372"/>
      <c r="AA70" s="169"/>
    </row>
    <row r="71" spans="2:102" ht="54.6" hidden="1" customHeight="1">
      <c r="B71" s="627"/>
      <c r="C71" s="390">
        <v>2</v>
      </c>
      <c r="D71" s="169" t="s">
        <v>815</v>
      </c>
      <c r="E71" s="383" t="s">
        <v>648</v>
      </c>
      <c r="F71" s="370" t="s">
        <v>427</v>
      </c>
      <c r="G71" s="372">
        <v>68</v>
      </c>
      <c r="H71" s="169" t="s">
        <v>816</v>
      </c>
      <c r="I71" s="370" t="s">
        <v>650</v>
      </c>
      <c r="J71" s="381"/>
      <c r="K71" s="381"/>
      <c r="L71" s="381"/>
      <c r="M71" s="381"/>
      <c r="N71" s="381"/>
      <c r="O71" s="381"/>
      <c r="P71" s="381" t="s">
        <v>161</v>
      </c>
      <c r="Q71" s="381"/>
      <c r="R71" s="381"/>
      <c r="S71" s="381"/>
      <c r="T71" s="381" t="s">
        <v>161</v>
      </c>
      <c r="U71" s="381"/>
      <c r="V71" s="169" t="s">
        <v>817</v>
      </c>
      <c r="W71" s="169" t="s">
        <v>608</v>
      </c>
      <c r="X71" s="169" t="s">
        <v>818</v>
      </c>
      <c r="Y71" s="169" t="s">
        <v>819</v>
      </c>
      <c r="Z71" s="372"/>
      <c r="AA71" s="169"/>
    </row>
    <row r="72" spans="2:102" s="1" customFormat="1" ht="15.75" hidden="1" customHeight="1" thickBot="1">
      <c r="B72" s="628"/>
      <c r="C72" s="393">
        <v>2</v>
      </c>
      <c r="D72" s="170"/>
      <c r="E72" s="386"/>
      <c r="F72" s="386"/>
      <c r="G72" s="387"/>
      <c r="H72" s="387"/>
      <c r="I72" s="386"/>
      <c r="J72" s="386"/>
      <c r="K72" s="386"/>
      <c r="L72" s="386"/>
      <c r="M72" s="386"/>
      <c r="N72" s="386"/>
      <c r="O72" s="386"/>
      <c r="P72" s="386"/>
      <c r="Q72" s="386"/>
      <c r="R72" s="386"/>
      <c r="S72" s="386"/>
      <c r="T72" s="386"/>
      <c r="U72" s="386"/>
      <c r="V72" s="387"/>
      <c r="W72" s="387"/>
      <c r="X72" s="387"/>
      <c r="Y72" s="387"/>
      <c r="Z72" s="387"/>
      <c r="AA72" s="387"/>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row>
    <row r="73" spans="2:102" s="1" customFormat="1" ht="50.45" hidden="1" customHeight="1">
      <c r="B73" s="629" t="s">
        <v>820</v>
      </c>
      <c r="C73" s="394">
        <v>3</v>
      </c>
      <c r="D73" s="172" t="s">
        <v>821</v>
      </c>
      <c r="E73" s="364" t="s">
        <v>426</v>
      </c>
      <c r="F73" s="370" t="s">
        <v>427</v>
      </c>
      <c r="G73" s="366">
        <v>69</v>
      </c>
      <c r="H73" s="176" t="s">
        <v>822</v>
      </c>
      <c r="I73" s="364" t="s">
        <v>429</v>
      </c>
      <c r="J73" s="389"/>
      <c r="K73" s="389"/>
      <c r="L73" s="389"/>
      <c r="M73" s="389"/>
      <c r="N73" s="389"/>
      <c r="O73" s="389"/>
      <c r="P73" s="389"/>
      <c r="Q73" s="389"/>
      <c r="R73" s="389"/>
      <c r="S73" s="389" t="s">
        <v>162</v>
      </c>
      <c r="T73" s="389"/>
      <c r="U73" s="389"/>
      <c r="V73" s="395" t="s">
        <v>823</v>
      </c>
      <c r="W73" s="396"/>
      <c r="X73" s="395" t="s">
        <v>824</v>
      </c>
      <c r="Y73" s="395" t="s">
        <v>825</v>
      </c>
      <c r="Z73" s="462"/>
      <c r="AA73" s="395"/>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row>
    <row r="74" spans="2:102" s="1" customFormat="1" ht="50.45" hidden="1" customHeight="1">
      <c r="B74" s="630"/>
      <c r="C74" s="397">
        <v>3</v>
      </c>
      <c r="D74" s="173" t="s">
        <v>826</v>
      </c>
      <c r="E74" s="370" t="s">
        <v>426</v>
      </c>
      <c r="F74" s="370" t="s">
        <v>433</v>
      </c>
      <c r="G74" s="372">
        <v>70</v>
      </c>
      <c r="H74" s="169" t="s">
        <v>827</v>
      </c>
      <c r="I74" s="370" t="s">
        <v>84</v>
      </c>
      <c r="J74" s="376"/>
      <c r="K74" s="376"/>
      <c r="L74" s="376"/>
      <c r="M74" s="376"/>
      <c r="N74" s="376"/>
      <c r="O74" s="376" t="s">
        <v>162</v>
      </c>
      <c r="P74" s="376"/>
      <c r="Q74" s="376"/>
      <c r="R74" s="376"/>
      <c r="S74" s="376"/>
      <c r="T74" s="376"/>
      <c r="U74" s="376"/>
      <c r="V74" s="177" t="s">
        <v>828</v>
      </c>
      <c r="W74" s="177" t="s">
        <v>829</v>
      </c>
      <c r="X74" s="177" t="s">
        <v>666</v>
      </c>
      <c r="Y74" s="177" t="s">
        <v>830</v>
      </c>
      <c r="Z74" s="463"/>
      <c r="AA74" s="177"/>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row>
    <row r="75" spans="2:102" s="1" customFormat="1" ht="63.95" hidden="1" customHeight="1">
      <c r="B75" s="630"/>
      <c r="C75" s="397">
        <v>3</v>
      </c>
      <c r="D75" s="173" t="s">
        <v>831</v>
      </c>
      <c r="E75" s="370" t="s">
        <v>445</v>
      </c>
      <c r="F75" s="370" t="s">
        <v>433</v>
      </c>
      <c r="G75" s="372">
        <v>71</v>
      </c>
      <c r="H75" s="169" t="s">
        <v>832</v>
      </c>
      <c r="I75" s="370" t="s">
        <v>429</v>
      </c>
      <c r="J75" s="376"/>
      <c r="K75" s="376"/>
      <c r="L75" s="376"/>
      <c r="M75" s="376"/>
      <c r="N75" s="376"/>
      <c r="O75" s="376"/>
      <c r="P75" s="376"/>
      <c r="Q75" s="376"/>
      <c r="R75" s="376"/>
      <c r="S75" s="376" t="s">
        <v>162</v>
      </c>
      <c r="T75" s="376"/>
      <c r="U75" s="376"/>
      <c r="V75" s="169" t="s">
        <v>833</v>
      </c>
      <c r="W75" s="374"/>
      <c r="X75" s="374"/>
      <c r="Y75" s="169" t="s">
        <v>834</v>
      </c>
      <c r="Z75" s="463"/>
      <c r="AA75" s="476"/>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row>
    <row r="76" spans="2:102" s="1" customFormat="1" ht="64.5" hidden="1">
      <c r="B76" s="630"/>
      <c r="C76" s="397">
        <v>3</v>
      </c>
      <c r="D76" s="173" t="s">
        <v>835</v>
      </c>
      <c r="E76" s="370" t="s">
        <v>445</v>
      </c>
      <c r="F76" s="371" t="s">
        <v>656</v>
      </c>
      <c r="G76" s="372">
        <v>72</v>
      </c>
      <c r="H76" s="169" t="s">
        <v>836</v>
      </c>
      <c r="I76" s="370" t="s">
        <v>429</v>
      </c>
      <c r="J76" s="376"/>
      <c r="K76" s="376"/>
      <c r="L76" s="376"/>
      <c r="M76" s="376"/>
      <c r="N76" s="376"/>
      <c r="O76" s="376"/>
      <c r="P76" s="376"/>
      <c r="Q76" s="376"/>
      <c r="R76" s="376"/>
      <c r="S76" s="376" t="s">
        <v>162</v>
      </c>
      <c r="T76" s="376"/>
      <c r="U76" s="376"/>
      <c r="V76" s="169" t="s">
        <v>837</v>
      </c>
      <c r="W76" s="374"/>
      <c r="X76" s="169" t="s">
        <v>838</v>
      </c>
      <c r="Y76" s="169" t="s">
        <v>839</v>
      </c>
      <c r="Z76" s="463"/>
      <c r="AA76" s="494"/>
      <c r="AB76" s="489"/>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row>
    <row r="77" spans="2:102" ht="64.5" hidden="1">
      <c r="B77" s="630"/>
      <c r="C77" s="397">
        <v>3</v>
      </c>
      <c r="D77" s="622" t="s">
        <v>841</v>
      </c>
      <c r="E77" s="371" t="s">
        <v>451</v>
      </c>
      <c r="F77" s="371" t="s">
        <v>656</v>
      </c>
      <c r="G77" s="376">
        <v>73</v>
      </c>
      <c r="H77" s="621" t="s">
        <v>842</v>
      </c>
      <c r="I77" s="371" t="s">
        <v>429</v>
      </c>
      <c r="J77" s="371"/>
      <c r="K77" s="371"/>
      <c r="L77" s="371"/>
      <c r="M77" s="371"/>
      <c r="N77" s="371"/>
      <c r="O77" s="371"/>
      <c r="P77" s="371"/>
      <c r="Q77" s="371"/>
      <c r="R77" s="371"/>
      <c r="S77" s="371" t="s">
        <v>161</v>
      </c>
      <c r="T77" s="371"/>
      <c r="U77" s="371"/>
      <c r="V77" s="178" t="s">
        <v>843</v>
      </c>
      <c r="W77" s="377"/>
      <c r="X77" s="178"/>
      <c r="Y77" s="178" t="s">
        <v>844</v>
      </c>
      <c r="Z77" s="463"/>
      <c r="AA77" s="178"/>
    </row>
    <row r="78" spans="2:102" ht="113.1" customHeight="1">
      <c r="B78" s="630"/>
      <c r="C78" s="397">
        <v>3</v>
      </c>
      <c r="D78" s="622"/>
      <c r="E78" s="371" t="s">
        <v>451</v>
      </c>
      <c r="F78" s="371" t="s">
        <v>656</v>
      </c>
      <c r="G78" s="376">
        <v>74</v>
      </c>
      <c r="H78" s="621"/>
      <c r="I78" s="371" t="s">
        <v>429</v>
      </c>
      <c r="J78" s="371"/>
      <c r="K78" s="371"/>
      <c r="L78" s="371"/>
      <c r="M78" s="371"/>
      <c r="N78" s="371"/>
      <c r="O78" s="371"/>
      <c r="P78" s="371"/>
      <c r="Q78" s="371"/>
      <c r="R78" s="371"/>
      <c r="S78" s="371" t="s">
        <v>161</v>
      </c>
      <c r="T78" s="371"/>
      <c r="U78" s="371"/>
      <c r="V78" s="178"/>
      <c r="W78" s="377"/>
      <c r="X78" s="178" t="s">
        <v>845</v>
      </c>
      <c r="Y78" s="178" t="s">
        <v>846</v>
      </c>
      <c r="Z78" s="463"/>
      <c r="AA78" s="522"/>
      <c r="AB78" s="775" t="s">
        <v>848</v>
      </c>
      <c r="AC78" s="773" t="s">
        <v>849</v>
      </c>
    </row>
    <row r="79" spans="2:102" ht="42.95" hidden="1">
      <c r="B79" s="630"/>
      <c r="C79" s="397">
        <v>3</v>
      </c>
      <c r="D79" s="622" t="s">
        <v>850</v>
      </c>
      <c r="E79" s="371" t="s">
        <v>464</v>
      </c>
      <c r="F79" s="371" t="s">
        <v>433</v>
      </c>
      <c r="G79" s="376">
        <v>75</v>
      </c>
      <c r="H79" s="33" t="s">
        <v>851</v>
      </c>
      <c r="I79" s="371" t="s">
        <v>852</v>
      </c>
      <c r="J79" s="371"/>
      <c r="K79" s="371"/>
      <c r="L79" s="371"/>
      <c r="M79" s="371"/>
      <c r="N79" s="371"/>
      <c r="O79" s="371" t="s">
        <v>161</v>
      </c>
      <c r="P79" s="371"/>
      <c r="Q79" s="371"/>
      <c r="R79" s="378" t="s">
        <v>473</v>
      </c>
      <c r="S79" s="371"/>
      <c r="T79" s="371"/>
      <c r="U79" s="371"/>
      <c r="V79" s="178" t="s">
        <v>853</v>
      </c>
      <c r="W79" s="377"/>
      <c r="X79" s="178" t="s">
        <v>854</v>
      </c>
      <c r="Y79" s="320" t="s">
        <v>855</v>
      </c>
      <c r="Z79" s="463"/>
      <c r="AA79" s="320"/>
    </row>
    <row r="80" spans="2:102" ht="166.5" customHeight="1">
      <c r="B80" s="630"/>
      <c r="C80" s="397">
        <v>3</v>
      </c>
      <c r="D80" s="622"/>
      <c r="E80" s="371" t="s">
        <v>464</v>
      </c>
      <c r="F80" s="371" t="s">
        <v>433</v>
      </c>
      <c r="G80" s="376">
        <v>76</v>
      </c>
      <c r="H80" s="483" t="s">
        <v>856</v>
      </c>
      <c r="I80" s="371" t="s">
        <v>857</v>
      </c>
      <c r="J80" s="371"/>
      <c r="K80" s="371"/>
      <c r="L80" s="371"/>
      <c r="M80" s="371"/>
      <c r="N80" s="371"/>
      <c r="O80" s="371"/>
      <c r="P80" s="371"/>
      <c r="Q80" s="371"/>
      <c r="R80" s="371"/>
      <c r="S80" s="371"/>
      <c r="T80" s="371"/>
      <c r="U80" s="371"/>
      <c r="V80" s="178" t="s">
        <v>858</v>
      </c>
      <c r="W80" s="178" t="s">
        <v>859</v>
      </c>
      <c r="X80" s="178"/>
      <c r="Y80" s="178" t="s">
        <v>860</v>
      </c>
      <c r="Z80" s="463"/>
      <c r="AA80" s="490"/>
      <c r="AB80" s="775" t="s">
        <v>862</v>
      </c>
      <c r="AC80" s="776"/>
    </row>
    <row r="81" spans="2:29" ht="91.5" hidden="1" customHeight="1">
      <c r="B81" s="630"/>
      <c r="C81" s="397">
        <v>3</v>
      </c>
      <c r="D81" s="622"/>
      <c r="E81" s="371" t="s">
        <v>464</v>
      </c>
      <c r="F81" s="371" t="s">
        <v>433</v>
      </c>
      <c r="G81" s="376">
        <v>77</v>
      </c>
      <c r="H81" s="33" t="s">
        <v>863</v>
      </c>
      <c r="I81" s="371" t="s">
        <v>864</v>
      </c>
      <c r="J81" s="371"/>
      <c r="K81" s="371"/>
      <c r="L81" s="371"/>
      <c r="M81" s="371"/>
      <c r="N81" s="371" t="s">
        <v>487</v>
      </c>
      <c r="O81" s="371"/>
      <c r="P81" s="378"/>
      <c r="Q81" s="378" t="s">
        <v>473</v>
      </c>
      <c r="R81" s="371"/>
      <c r="S81" s="378"/>
      <c r="T81" s="378"/>
      <c r="U81" s="371"/>
      <c r="V81" s="178" t="s">
        <v>865</v>
      </c>
      <c r="W81" s="178" t="s">
        <v>866</v>
      </c>
      <c r="X81" s="377" t="s">
        <v>867</v>
      </c>
      <c r="Y81" s="178" t="s">
        <v>868</v>
      </c>
      <c r="Z81" s="463"/>
      <c r="AA81" s="522"/>
      <c r="AB81" s="489"/>
    </row>
    <row r="82" spans="2:29" ht="64.5" hidden="1">
      <c r="B82" s="630"/>
      <c r="C82" s="397">
        <v>3</v>
      </c>
      <c r="D82" s="164" t="s">
        <v>870</v>
      </c>
      <c r="E82" s="371" t="s">
        <v>464</v>
      </c>
      <c r="F82" s="371" t="s">
        <v>433</v>
      </c>
      <c r="G82" s="376">
        <v>78</v>
      </c>
      <c r="H82" s="178" t="s">
        <v>871</v>
      </c>
      <c r="I82" s="371" t="s">
        <v>872</v>
      </c>
      <c r="J82" s="371"/>
      <c r="K82" s="371"/>
      <c r="L82" s="371"/>
      <c r="M82" s="371"/>
      <c r="N82" s="371" t="s">
        <v>487</v>
      </c>
      <c r="O82" s="371"/>
      <c r="P82" s="378"/>
      <c r="Q82" s="378" t="s">
        <v>473</v>
      </c>
      <c r="R82" s="378"/>
      <c r="S82" s="371"/>
      <c r="T82" s="371"/>
      <c r="U82" s="371"/>
      <c r="V82" s="178" t="s">
        <v>873</v>
      </c>
      <c r="W82" s="178" t="s">
        <v>874</v>
      </c>
      <c r="X82" s="178" t="s">
        <v>875</v>
      </c>
      <c r="Y82" s="178" t="s">
        <v>876</v>
      </c>
      <c r="Z82" s="463"/>
      <c r="AA82" s="522"/>
      <c r="AB82" s="489"/>
    </row>
    <row r="83" spans="2:29" ht="53.45" hidden="1">
      <c r="B83" s="630"/>
      <c r="C83" s="397">
        <v>3</v>
      </c>
      <c r="D83" s="34" t="s">
        <v>878</v>
      </c>
      <c r="E83" s="371" t="s">
        <v>478</v>
      </c>
      <c r="F83" s="371" t="s">
        <v>433</v>
      </c>
      <c r="G83" s="376">
        <v>79</v>
      </c>
      <c r="H83" s="33" t="s">
        <v>879</v>
      </c>
      <c r="I83" s="371" t="s">
        <v>84</v>
      </c>
      <c r="J83" s="371"/>
      <c r="K83" s="371"/>
      <c r="L83" s="371"/>
      <c r="M83" s="371"/>
      <c r="N83" s="371"/>
      <c r="O83" s="371" t="s">
        <v>161</v>
      </c>
      <c r="P83" s="371"/>
      <c r="Q83" s="371"/>
      <c r="R83" s="371"/>
      <c r="S83" s="371"/>
      <c r="T83" s="371"/>
      <c r="U83" s="371"/>
      <c r="V83" s="178" t="s">
        <v>880</v>
      </c>
      <c r="W83" s="178" t="s">
        <v>881</v>
      </c>
      <c r="X83" s="377"/>
      <c r="Y83" s="320" t="s">
        <v>882</v>
      </c>
      <c r="Z83" s="463"/>
      <c r="AA83" s="320"/>
    </row>
    <row r="84" spans="2:29" ht="42.95" hidden="1">
      <c r="B84" s="630"/>
      <c r="C84" s="397">
        <v>3</v>
      </c>
      <c r="D84" s="622" t="s">
        <v>883</v>
      </c>
      <c r="E84" s="371" t="s">
        <v>884</v>
      </c>
      <c r="F84" s="371" t="s">
        <v>433</v>
      </c>
      <c r="G84" s="376">
        <v>80</v>
      </c>
      <c r="H84" s="33" t="s">
        <v>885</v>
      </c>
      <c r="I84" s="371" t="s">
        <v>886</v>
      </c>
      <c r="J84" s="371"/>
      <c r="K84" s="371"/>
      <c r="L84" s="371"/>
      <c r="M84" s="371"/>
      <c r="N84" s="371"/>
      <c r="O84" s="371" t="s">
        <v>161</v>
      </c>
      <c r="P84" s="371"/>
      <c r="Q84" s="371"/>
      <c r="R84" s="371"/>
      <c r="S84" s="371"/>
      <c r="T84" s="371"/>
      <c r="U84" s="371"/>
      <c r="V84" s="178" t="s">
        <v>887</v>
      </c>
      <c r="W84" s="377"/>
      <c r="X84" s="380"/>
      <c r="Y84" s="320" t="s">
        <v>888</v>
      </c>
      <c r="Z84" s="463"/>
      <c r="AA84" s="475"/>
    </row>
    <row r="85" spans="2:29" ht="63.95" hidden="1">
      <c r="B85" s="630"/>
      <c r="C85" s="397">
        <v>3</v>
      </c>
      <c r="D85" s="622"/>
      <c r="E85" s="371" t="s">
        <v>884</v>
      </c>
      <c r="F85" s="371" t="s">
        <v>433</v>
      </c>
      <c r="G85" s="376">
        <v>81</v>
      </c>
      <c r="H85" s="33" t="s">
        <v>889</v>
      </c>
      <c r="I85" s="371" t="s">
        <v>890</v>
      </c>
      <c r="J85" s="371"/>
      <c r="K85" s="371"/>
      <c r="L85" s="371"/>
      <c r="M85" s="371"/>
      <c r="N85" s="371"/>
      <c r="O85" s="371"/>
      <c r="P85" s="371"/>
      <c r="Q85" s="371"/>
      <c r="R85" s="371"/>
      <c r="S85" s="371"/>
      <c r="T85" s="371"/>
      <c r="U85" s="371"/>
      <c r="V85" s="178"/>
      <c r="W85" s="178" t="s">
        <v>891</v>
      </c>
      <c r="X85" s="377"/>
      <c r="Y85" s="178" t="s">
        <v>892</v>
      </c>
      <c r="Z85" s="463"/>
      <c r="AA85" s="473"/>
    </row>
    <row r="86" spans="2:29" ht="53.45" hidden="1">
      <c r="B86" s="630"/>
      <c r="C86" s="397">
        <v>3</v>
      </c>
      <c r="D86" s="622" t="s">
        <v>893</v>
      </c>
      <c r="E86" s="371" t="s">
        <v>496</v>
      </c>
      <c r="F86" s="371" t="s">
        <v>433</v>
      </c>
      <c r="G86" s="376">
        <v>82</v>
      </c>
      <c r="H86" s="33" t="s">
        <v>894</v>
      </c>
      <c r="I86" s="371" t="s">
        <v>84</v>
      </c>
      <c r="J86" s="371"/>
      <c r="K86" s="371"/>
      <c r="L86" s="371"/>
      <c r="M86" s="371"/>
      <c r="N86" s="371"/>
      <c r="O86" s="371" t="s">
        <v>161</v>
      </c>
      <c r="P86" s="371"/>
      <c r="Q86" s="371"/>
      <c r="R86" s="371"/>
      <c r="S86" s="371"/>
      <c r="T86" s="371"/>
      <c r="U86" s="371"/>
      <c r="V86" s="178" t="s">
        <v>895</v>
      </c>
      <c r="W86" s="178"/>
      <c r="X86" s="377"/>
      <c r="Y86" s="178" t="s">
        <v>896</v>
      </c>
      <c r="Z86" s="463"/>
      <c r="AA86" s="178"/>
    </row>
    <row r="87" spans="2:29" ht="168" customHeight="1">
      <c r="B87" s="630"/>
      <c r="C87" s="397">
        <v>3</v>
      </c>
      <c r="D87" s="622"/>
      <c r="E87" s="371" t="s">
        <v>496</v>
      </c>
      <c r="F87" s="371" t="s">
        <v>433</v>
      </c>
      <c r="G87" s="376">
        <v>83</v>
      </c>
      <c r="H87" s="483" t="s">
        <v>897</v>
      </c>
      <c r="I87" s="371" t="s">
        <v>84</v>
      </c>
      <c r="J87" s="371"/>
      <c r="K87" s="371"/>
      <c r="L87" s="371"/>
      <c r="M87" s="371"/>
      <c r="N87" s="371"/>
      <c r="O87" s="371" t="s">
        <v>161</v>
      </c>
      <c r="P87" s="371"/>
      <c r="Q87" s="371"/>
      <c r="R87" s="371"/>
      <c r="S87" s="371"/>
      <c r="T87" s="371"/>
      <c r="U87" s="371"/>
      <c r="V87" s="178"/>
      <c r="W87" s="178" t="s">
        <v>898</v>
      </c>
      <c r="X87" s="377"/>
      <c r="Y87" s="178" t="s">
        <v>899</v>
      </c>
      <c r="Z87" s="463"/>
      <c r="AA87" s="490"/>
      <c r="AB87" s="775" t="s">
        <v>862</v>
      </c>
      <c r="AC87" s="773" t="s">
        <v>901</v>
      </c>
    </row>
    <row r="88" spans="2:29" ht="182.45" customHeight="1">
      <c r="B88" s="630"/>
      <c r="C88" s="397">
        <v>3</v>
      </c>
      <c r="D88" s="622" t="s">
        <v>902</v>
      </c>
      <c r="E88" s="376" t="s">
        <v>504</v>
      </c>
      <c r="F88" s="371" t="s">
        <v>433</v>
      </c>
      <c r="G88" s="376">
        <v>84</v>
      </c>
      <c r="H88" s="178" t="s">
        <v>903</v>
      </c>
      <c r="I88" s="371" t="s">
        <v>84</v>
      </c>
      <c r="J88" s="371"/>
      <c r="K88" s="371"/>
      <c r="L88" s="371"/>
      <c r="M88" s="371"/>
      <c r="N88" s="371"/>
      <c r="O88" s="371" t="s">
        <v>161</v>
      </c>
      <c r="P88" s="371"/>
      <c r="Q88" s="371"/>
      <c r="R88" s="371"/>
      <c r="S88" s="371"/>
      <c r="T88" s="371"/>
      <c r="U88" s="371"/>
      <c r="V88" s="377"/>
      <c r="W88" s="178" t="s">
        <v>904</v>
      </c>
      <c r="X88" s="377"/>
      <c r="Y88" s="320" t="s">
        <v>905</v>
      </c>
      <c r="Z88" s="463"/>
      <c r="AA88" s="491"/>
      <c r="AB88" s="775" t="s">
        <v>862</v>
      </c>
      <c r="AC88" s="773" t="s">
        <v>907</v>
      </c>
    </row>
    <row r="89" spans="2:29" ht="152.44999999999999" customHeight="1">
      <c r="B89" s="630"/>
      <c r="C89" s="397">
        <v>3</v>
      </c>
      <c r="D89" s="622"/>
      <c r="E89" s="376" t="s">
        <v>504</v>
      </c>
      <c r="F89" s="371" t="s">
        <v>433</v>
      </c>
      <c r="G89" s="376">
        <v>85</v>
      </c>
      <c r="H89" s="178" t="s">
        <v>908</v>
      </c>
      <c r="I89" s="371" t="s">
        <v>84</v>
      </c>
      <c r="J89" s="371"/>
      <c r="K89" s="371"/>
      <c r="L89" s="371"/>
      <c r="M89" s="371"/>
      <c r="N89" s="371"/>
      <c r="O89" s="371" t="s">
        <v>161</v>
      </c>
      <c r="P89" s="371"/>
      <c r="Q89" s="371"/>
      <c r="R89" s="371"/>
      <c r="S89" s="371"/>
      <c r="T89" s="371"/>
      <c r="U89" s="371"/>
      <c r="V89" s="377"/>
      <c r="W89" s="178" t="s">
        <v>909</v>
      </c>
      <c r="X89" s="377"/>
      <c r="Y89" s="320" t="s">
        <v>910</v>
      </c>
      <c r="Z89" s="463"/>
      <c r="AA89" s="491"/>
      <c r="AB89" s="775" t="s">
        <v>862</v>
      </c>
      <c r="AC89" s="773" t="s">
        <v>907</v>
      </c>
    </row>
    <row r="90" spans="2:29" ht="42.95" hidden="1">
      <c r="B90" s="630"/>
      <c r="C90" s="397">
        <v>3</v>
      </c>
      <c r="D90" s="622" t="s">
        <v>912</v>
      </c>
      <c r="E90" s="371" t="s">
        <v>524</v>
      </c>
      <c r="F90" s="371" t="s">
        <v>433</v>
      </c>
      <c r="G90" s="376">
        <v>86</v>
      </c>
      <c r="H90" s="33" t="s">
        <v>913</v>
      </c>
      <c r="I90" s="371" t="s">
        <v>84</v>
      </c>
      <c r="J90" s="371"/>
      <c r="K90" s="371"/>
      <c r="L90" s="371"/>
      <c r="M90" s="371"/>
      <c r="N90" s="371"/>
      <c r="O90" s="371" t="s">
        <v>161</v>
      </c>
      <c r="P90" s="371"/>
      <c r="Q90" s="371"/>
      <c r="R90" s="371"/>
      <c r="S90" s="371"/>
      <c r="T90" s="371"/>
      <c r="U90" s="371"/>
      <c r="V90" s="178" t="s">
        <v>914</v>
      </c>
      <c r="W90" s="178"/>
      <c r="X90" s="377"/>
      <c r="Y90" s="178" t="s">
        <v>915</v>
      </c>
      <c r="Z90" s="463"/>
      <c r="AA90" s="178"/>
    </row>
    <row r="91" spans="2:29" ht="185.45" customHeight="1">
      <c r="B91" s="630"/>
      <c r="C91" s="397">
        <v>3</v>
      </c>
      <c r="D91" s="622"/>
      <c r="E91" s="371" t="s">
        <v>524</v>
      </c>
      <c r="F91" s="371" t="s">
        <v>433</v>
      </c>
      <c r="G91" s="376">
        <v>87</v>
      </c>
      <c r="H91" s="483" t="s">
        <v>916</v>
      </c>
      <c r="I91" s="371" t="s">
        <v>84</v>
      </c>
      <c r="J91" s="371"/>
      <c r="K91" s="371"/>
      <c r="L91" s="371"/>
      <c r="M91" s="371"/>
      <c r="N91" s="371"/>
      <c r="O91" s="371" t="s">
        <v>161</v>
      </c>
      <c r="P91" s="371"/>
      <c r="Q91" s="371"/>
      <c r="R91" s="371"/>
      <c r="S91" s="371"/>
      <c r="T91" s="371"/>
      <c r="U91" s="371"/>
      <c r="V91" s="178" t="s">
        <v>917</v>
      </c>
      <c r="W91" s="178" t="s">
        <v>918</v>
      </c>
      <c r="X91" s="377"/>
      <c r="Y91" s="178" t="s">
        <v>919</v>
      </c>
      <c r="Z91" s="463"/>
      <c r="AA91" s="490"/>
      <c r="AB91" s="775" t="s">
        <v>862</v>
      </c>
      <c r="AC91" s="776"/>
    </row>
    <row r="92" spans="2:29" ht="21.6" hidden="1" customHeight="1">
      <c r="B92" s="630"/>
      <c r="C92" s="397">
        <v>3</v>
      </c>
      <c r="D92" s="622" t="s">
        <v>921</v>
      </c>
      <c r="E92" s="376" t="s">
        <v>538</v>
      </c>
      <c r="F92" s="371" t="s">
        <v>433</v>
      </c>
      <c r="G92" s="376">
        <v>88</v>
      </c>
      <c r="H92" s="178" t="s">
        <v>922</v>
      </c>
      <c r="I92" s="371" t="s">
        <v>731</v>
      </c>
      <c r="J92" s="371"/>
      <c r="K92" s="371"/>
      <c r="L92" s="371"/>
      <c r="M92" s="371" t="s">
        <v>487</v>
      </c>
      <c r="N92" s="371"/>
      <c r="O92" s="371"/>
      <c r="P92" s="371"/>
      <c r="Q92" s="371"/>
      <c r="R92" s="371"/>
      <c r="S92" s="371"/>
      <c r="T92" s="371"/>
      <c r="U92" s="371"/>
      <c r="V92" s="178" t="s">
        <v>923</v>
      </c>
      <c r="W92" s="377"/>
      <c r="X92" s="178" t="s">
        <v>733</v>
      </c>
      <c r="Y92" s="178" t="s">
        <v>924</v>
      </c>
      <c r="Z92" s="463"/>
      <c r="AA92" s="178"/>
    </row>
    <row r="93" spans="2:29" ht="21.6" hidden="1" customHeight="1">
      <c r="B93" s="630"/>
      <c r="C93" s="397">
        <v>3</v>
      </c>
      <c r="D93" s="622"/>
      <c r="E93" s="376" t="s">
        <v>538</v>
      </c>
      <c r="F93" s="371" t="s">
        <v>433</v>
      </c>
      <c r="G93" s="376">
        <v>89</v>
      </c>
      <c r="H93" s="178" t="s">
        <v>925</v>
      </c>
      <c r="I93" s="371" t="s">
        <v>429</v>
      </c>
      <c r="J93" s="371"/>
      <c r="K93" s="371"/>
      <c r="L93" s="371"/>
      <c r="M93" s="371"/>
      <c r="N93" s="371"/>
      <c r="O93" s="371"/>
      <c r="P93" s="371"/>
      <c r="Q93" s="371"/>
      <c r="R93" s="371"/>
      <c r="S93" s="371" t="s">
        <v>161</v>
      </c>
      <c r="T93" s="371"/>
      <c r="U93" s="371"/>
      <c r="V93" s="178" t="s">
        <v>926</v>
      </c>
      <c r="W93" s="377"/>
      <c r="X93" s="377"/>
      <c r="Y93" s="178" t="s">
        <v>927</v>
      </c>
      <c r="Z93" s="463"/>
      <c r="AA93" s="178"/>
    </row>
    <row r="94" spans="2:29" ht="86.1" hidden="1">
      <c r="B94" s="630"/>
      <c r="C94" s="397">
        <v>3</v>
      </c>
      <c r="D94" s="34" t="s">
        <v>928</v>
      </c>
      <c r="E94" s="371" t="s">
        <v>545</v>
      </c>
      <c r="F94" s="371" t="s">
        <v>683</v>
      </c>
      <c r="G94" s="376">
        <v>90</v>
      </c>
      <c r="H94" s="33" t="s">
        <v>929</v>
      </c>
      <c r="I94" s="371" t="s">
        <v>526</v>
      </c>
      <c r="J94" s="371"/>
      <c r="K94" s="371"/>
      <c r="L94" s="371"/>
      <c r="M94" s="371"/>
      <c r="N94" s="378" t="s">
        <v>473</v>
      </c>
      <c r="O94" s="371"/>
      <c r="P94" s="371"/>
      <c r="Q94" s="371"/>
      <c r="R94" s="371"/>
      <c r="S94" s="379"/>
      <c r="T94" s="379"/>
      <c r="U94" s="371"/>
      <c r="V94" s="377"/>
      <c r="W94" s="377"/>
      <c r="X94" s="178" t="s">
        <v>930</v>
      </c>
      <c r="Y94" s="178" t="s">
        <v>931</v>
      </c>
      <c r="Z94" s="463"/>
      <c r="AA94" s="522"/>
      <c r="AB94" s="489"/>
    </row>
    <row r="95" spans="2:29" ht="53.45" hidden="1">
      <c r="B95" s="630"/>
      <c r="C95" s="397">
        <v>3</v>
      </c>
      <c r="D95" s="622" t="s">
        <v>933</v>
      </c>
      <c r="E95" s="371" t="s">
        <v>934</v>
      </c>
      <c r="F95" s="371" t="s">
        <v>433</v>
      </c>
      <c r="G95" s="376">
        <v>91</v>
      </c>
      <c r="H95" s="178" t="s">
        <v>935</v>
      </c>
      <c r="I95" s="371" t="s">
        <v>429</v>
      </c>
      <c r="J95" s="371"/>
      <c r="K95" s="371"/>
      <c r="L95" s="371"/>
      <c r="M95" s="371"/>
      <c r="N95" s="371"/>
      <c r="O95" s="371"/>
      <c r="P95" s="371"/>
      <c r="Q95" s="371"/>
      <c r="R95" s="371"/>
      <c r="S95" s="371" t="s">
        <v>161</v>
      </c>
      <c r="T95" s="371"/>
      <c r="U95" s="371"/>
      <c r="V95" s="178" t="s">
        <v>936</v>
      </c>
      <c r="W95" s="377"/>
      <c r="X95" s="178" t="s">
        <v>937</v>
      </c>
      <c r="Y95" s="178" t="s">
        <v>938</v>
      </c>
      <c r="Z95" s="463"/>
      <c r="AA95" s="178"/>
    </row>
    <row r="96" spans="2:29" ht="85.5" hidden="1">
      <c r="B96" s="630"/>
      <c r="C96" s="397">
        <v>3</v>
      </c>
      <c r="D96" s="622"/>
      <c r="E96" s="371" t="s">
        <v>934</v>
      </c>
      <c r="F96" s="371" t="s">
        <v>656</v>
      </c>
      <c r="G96" s="376">
        <v>92</v>
      </c>
      <c r="H96" s="178" t="s">
        <v>939</v>
      </c>
      <c r="I96" s="371" t="s">
        <v>429</v>
      </c>
      <c r="J96" s="371"/>
      <c r="K96" s="371"/>
      <c r="L96" s="371"/>
      <c r="M96" s="371"/>
      <c r="N96" s="371"/>
      <c r="O96" s="371"/>
      <c r="P96" s="371"/>
      <c r="Q96" s="371"/>
      <c r="R96" s="371"/>
      <c r="S96" s="371" t="s">
        <v>161</v>
      </c>
      <c r="T96" s="371"/>
      <c r="U96" s="371"/>
      <c r="V96" s="178" t="s">
        <v>940</v>
      </c>
      <c r="W96" s="377"/>
      <c r="X96" s="178" t="s">
        <v>941</v>
      </c>
      <c r="Y96" s="178" t="s">
        <v>942</v>
      </c>
      <c r="Z96" s="463"/>
      <c r="AA96" s="178"/>
    </row>
    <row r="97" spans="2:102" ht="42.95" hidden="1">
      <c r="B97" s="630"/>
      <c r="C97" s="397">
        <v>3</v>
      </c>
      <c r="D97" s="164" t="s">
        <v>943</v>
      </c>
      <c r="E97" s="371" t="s">
        <v>568</v>
      </c>
      <c r="F97" s="371" t="s">
        <v>433</v>
      </c>
      <c r="G97" s="376">
        <v>93</v>
      </c>
      <c r="H97" s="178" t="s">
        <v>944</v>
      </c>
      <c r="I97" s="371" t="s">
        <v>84</v>
      </c>
      <c r="J97" s="371"/>
      <c r="K97" s="371"/>
      <c r="L97" s="371"/>
      <c r="M97" s="371"/>
      <c r="N97" s="371"/>
      <c r="O97" s="371" t="s">
        <v>161</v>
      </c>
      <c r="P97" s="371"/>
      <c r="Q97" s="371"/>
      <c r="R97" s="371"/>
      <c r="S97" s="371"/>
      <c r="T97" s="371"/>
      <c r="U97" s="371"/>
      <c r="V97" s="178" t="s">
        <v>945</v>
      </c>
      <c r="W97" s="377"/>
      <c r="X97" s="178"/>
      <c r="Y97" s="178" t="s">
        <v>946</v>
      </c>
      <c r="Z97" s="463"/>
      <c r="AA97" s="178"/>
    </row>
    <row r="98" spans="2:102" ht="75" hidden="1">
      <c r="B98" s="630"/>
      <c r="C98" s="397">
        <v>3</v>
      </c>
      <c r="D98" s="164" t="s">
        <v>947</v>
      </c>
      <c r="E98" s="371" t="s">
        <v>575</v>
      </c>
      <c r="F98" s="371" t="s">
        <v>433</v>
      </c>
      <c r="G98" s="376">
        <v>94</v>
      </c>
      <c r="H98" s="178" t="s">
        <v>948</v>
      </c>
      <c r="I98" s="371" t="s">
        <v>949</v>
      </c>
      <c r="J98" s="371"/>
      <c r="K98" s="371"/>
      <c r="L98" s="371" t="s">
        <v>161</v>
      </c>
      <c r="M98" s="371"/>
      <c r="N98" s="371"/>
      <c r="O98" s="371"/>
      <c r="P98" s="371"/>
      <c r="Q98" s="371"/>
      <c r="R98" s="371"/>
      <c r="S98" s="371"/>
      <c r="T98" s="371"/>
      <c r="U98" s="371"/>
      <c r="V98" s="178"/>
      <c r="W98" s="178" t="s">
        <v>950</v>
      </c>
      <c r="X98" s="178" t="s">
        <v>951</v>
      </c>
      <c r="Y98" s="178" t="s">
        <v>952</v>
      </c>
      <c r="Z98" s="372"/>
      <c r="AA98" s="178"/>
    </row>
    <row r="99" spans="2:102" ht="53.45" hidden="1">
      <c r="B99" s="630"/>
      <c r="C99" s="397">
        <v>3</v>
      </c>
      <c r="D99" s="622" t="s">
        <v>953</v>
      </c>
      <c r="E99" s="371" t="s">
        <v>587</v>
      </c>
      <c r="F99" s="371" t="s">
        <v>433</v>
      </c>
      <c r="G99" s="376">
        <v>95</v>
      </c>
      <c r="H99" s="178" t="s">
        <v>954</v>
      </c>
      <c r="I99" s="371" t="s">
        <v>955</v>
      </c>
      <c r="J99" s="371"/>
      <c r="K99" s="371"/>
      <c r="L99" s="371"/>
      <c r="M99" s="371"/>
      <c r="N99" s="371"/>
      <c r="O99" s="371"/>
      <c r="P99" s="371"/>
      <c r="Q99" s="371"/>
      <c r="R99" s="371"/>
      <c r="S99" s="371" t="s">
        <v>161</v>
      </c>
      <c r="T99" s="371"/>
      <c r="U99" s="371"/>
      <c r="V99" s="178" t="s">
        <v>956</v>
      </c>
      <c r="W99" s="377"/>
      <c r="X99" s="178" t="s">
        <v>957</v>
      </c>
      <c r="Y99" s="178" t="s">
        <v>958</v>
      </c>
      <c r="Z99" s="372"/>
      <c r="AA99" s="178"/>
    </row>
    <row r="100" spans="2:102" ht="75" hidden="1">
      <c r="B100" s="630"/>
      <c r="C100" s="397">
        <v>3</v>
      </c>
      <c r="D100" s="622"/>
      <c r="E100" s="371" t="s">
        <v>587</v>
      </c>
      <c r="F100" s="371" t="s">
        <v>427</v>
      </c>
      <c r="G100" s="376">
        <v>96</v>
      </c>
      <c r="H100" s="178" t="s">
        <v>959</v>
      </c>
      <c r="I100" s="371" t="s">
        <v>955</v>
      </c>
      <c r="J100" s="371"/>
      <c r="K100" s="371"/>
      <c r="L100" s="371"/>
      <c r="M100" s="371"/>
      <c r="N100" s="371"/>
      <c r="O100" s="371"/>
      <c r="P100" s="371"/>
      <c r="Q100" s="371"/>
      <c r="R100" s="371"/>
      <c r="S100" s="371" t="s">
        <v>161</v>
      </c>
      <c r="T100" s="371"/>
      <c r="U100" s="371"/>
      <c r="V100" s="178" t="s">
        <v>960</v>
      </c>
      <c r="W100" s="377"/>
      <c r="X100" s="178" t="s">
        <v>961</v>
      </c>
      <c r="Y100" s="178" t="s">
        <v>962</v>
      </c>
      <c r="Z100" s="372"/>
      <c r="AA100" s="178"/>
    </row>
    <row r="101" spans="2:102" s="1" customFormat="1" ht="42.95" hidden="1">
      <c r="B101" s="630"/>
      <c r="C101" s="397">
        <v>3</v>
      </c>
      <c r="D101" s="622"/>
      <c r="E101" s="371" t="s">
        <v>587</v>
      </c>
      <c r="F101" s="371" t="s">
        <v>427</v>
      </c>
      <c r="G101" s="376">
        <v>97</v>
      </c>
      <c r="H101" s="178" t="s">
        <v>963</v>
      </c>
      <c r="I101" s="371" t="s">
        <v>955</v>
      </c>
      <c r="J101" s="371"/>
      <c r="K101" s="371"/>
      <c r="L101" s="371"/>
      <c r="M101" s="371"/>
      <c r="N101" s="371"/>
      <c r="O101" s="371"/>
      <c r="P101" s="371"/>
      <c r="Q101" s="371"/>
      <c r="R101" s="371"/>
      <c r="S101" s="371" t="s">
        <v>161</v>
      </c>
      <c r="T101" s="371"/>
      <c r="U101" s="371"/>
      <c r="V101" s="178" t="s">
        <v>964</v>
      </c>
      <c r="W101" s="178"/>
      <c r="X101" s="178" t="s">
        <v>965</v>
      </c>
      <c r="Y101" s="178" t="s">
        <v>966</v>
      </c>
      <c r="Z101" s="372"/>
      <c r="AA101" s="178"/>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row>
    <row r="102" spans="2:102" s="1" customFormat="1" ht="149.44999999999999" customHeight="1">
      <c r="B102" s="630"/>
      <c r="C102" s="397">
        <v>3</v>
      </c>
      <c r="D102" s="178" t="s">
        <v>967</v>
      </c>
      <c r="E102" s="371" t="s">
        <v>596</v>
      </c>
      <c r="F102" s="371" t="s">
        <v>656</v>
      </c>
      <c r="G102" s="376">
        <v>98</v>
      </c>
      <c r="H102" s="33" t="s">
        <v>968</v>
      </c>
      <c r="I102" s="371" t="s">
        <v>767</v>
      </c>
      <c r="J102" s="381"/>
      <c r="K102" s="381"/>
      <c r="L102" s="381"/>
      <c r="M102" s="381"/>
      <c r="N102" s="381"/>
      <c r="O102" s="381"/>
      <c r="P102" s="381"/>
      <c r="Q102" s="381" t="s">
        <v>162</v>
      </c>
      <c r="R102" s="381"/>
      <c r="S102" s="381"/>
      <c r="T102" s="381"/>
      <c r="U102" s="381"/>
      <c r="V102" s="33" t="s">
        <v>969</v>
      </c>
      <c r="W102" s="392"/>
      <c r="X102" s="33" t="s">
        <v>970</v>
      </c>
      <c r="Y102" s="33" t="s">
        <v>971</v>
      </c>
      <c r="Z102" s="463"/>
      <c r="AA102" s="492"/>
      <c r="AB102" s="775" t="s">
        <v>862</v>
      </c>
      <c r="AC102" s="773" t="s">
        <v>973</v>
      </c>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row>
    <row r="103" spans="2:102" s="1" customFormat="1" ht="144" customHeight="1">
      <c r="B103" s="630"/>
      <c r="C103" s="397">
        <v>3</v>
      </c>
      <c r="D103" s="178" t="s">
        <v>974</v>
      </c>
      <c r="E103" s="371" t="s">
        <v>596</v>
      </c>
      <c r="F103" s="371" t="s">
        <v>433</v>
      </c>
      <c r="G103" s="376">
        <v>99</v>
      </c>
      <c r="H103" s="33" t="s">
        <v>975</v>
      </c>
      <c r="I103" s="371" t="s">
        <v>767</v>
      </c>
      <c r="J103" s="381"/>
      <c r="K103" s="381"/>
      <c r="L103" s="381"/>
      <c r="M103" s="381"/>
      <c r="N103" s="381"/>
      <c r="O103" s="381"/>
      <c r="P103" s="381"/>
      <c r="Q103" s="381" t="s">
        <v>162</v>
      </c>
      <c r="R103" s="381"/>
      <c r="S103" s="381"/>
      <c r="T103" s="381"/>
      <c r="U103" s="381"/>
      <c r="V103" s="33" t="s">
        <v>976</v>
      </c>
      <c r="W103" s="392"/>
      <c r="X103" s="392"/>
      <c r="Y103" s="33" t="s">
        <v>977</v>
      </c>
      <c r="Z103" s="463"/>
      <c r="AA103" s="493"/>
      <c r="AB103" s="775" t="s">
        <v>862</v>
      </c>
      <c r="AC103" s="773" t="s">
        <v>973</v>
      </c>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row>
    <row r="104" spans="2:102" s="1" customFormat="1" ht="75" hidden="1">
      <c r="B104" s="630"/>
      <c r="C104" s="397">
        <v>3</v>
      </c>
      <c r="D104" s="33" t="s">
        <v>979</v>
      </c>
      <c r="E104" s="371" t="s">
        <v>596</v>
      </c>
      <c r="F104" s="371" t="s">
        <v>656</v>
      </c>
      <c r="G104" s="376">
        <v>100</v>
      </c>
      <c r="H104" s="33" t="s">
        <v>980</v>
      </c>
      <c r="I104" s="371" t="s">
        <v>767</v>
      </c>
      <c r="J104" s="381"/>
      <c r="K104" s="381"/>
      <c r="L104" s="381"/>
      <c r="M104" s="381"/>
      <c r="N104" s="381"/>
      <c r="O104" s="381"/>
      <c r="P104" s="381"/>
      <c r="Q104" s="381" t="s">
        <v>162</v>
      </c>
      <c r="R104" s="381"/>
      <c r="S104" s="381"/>
      <c r="T104" s="381"/>
      <c r="U104" s="381"/>
      <c r="V104" s="33" t="s">
        <v>981</v>
      </c>
      <c r="W104" s="33" t="s">
        <v>982</v>
      </c>
      <c r="X104" s="392"/>
      <c r="Y104" s="33" t="s">
        <v>983</v>
      </c>
      <c r="Z104" s="463"/>
      <c r="AA104" s="520"/>
      <c r="AB104" s="489"/>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row>
    <row r="105" spans="2:102" s="1" customFormat="1" ht="42.95" hidden="1">
      <c r="B105" s="630"/>
      <c r="C105" s="397">
        <v>3</v>
      </c>
      <c r="D105" s="169" t="s">
        <v>985</v>
      </c>
      <c r="E105" s="383" t="s">
        <v>603</v>
      </c>
      <c r="F105" s="370" t="s">
        <v>433</v>
      </c>
      <c r="G105" s="372">
        <v>101</v>
      </c>
      <c r="H105" s="169" t="s">
        <v>986</v>
      </c>
      <c r="I105" s="370" t="s">
        <v>613</v>
      </c>
      <c r="J105" s="381"/>
      <c r="K105" s="381"/>
      <c r="L105" s="381"/>
      <c r="M105" s="384" t="s">
        <v>614</v>
      </c>
      <c r="N105" s="381" t="s">
        <v>162</v>
      </c>
      <c r="O105" s="381"/>
      <c r="P105" s="381"/>
      <c r="Q105" s="381"/>
      <c r="R105" s="381"/>
      <c r="S105" s="381"/>
      <c r="T105" s="381"/>
      <c r="U105" s="381"/>
      <c r="V105" s="169" t="s">
        <v>987</v>
      </c>
      <c r="W105" s="169" t="s">
        <v>608</v>
      </c>
      <c r="X105" s="169" t="s">
        <v>988</v>
      </c>
      <c r="Y105" s="169" t="s">
        <v>989</v>
      </c>
      <c r="Z105" s="372"/>
      <c r="AA105" s="169"/>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row>
    <row r="106" spans="2:102" s="1" customFormat="1" ht="53.45">
      <c r="B106" s="630"/>
      <c r="C106" s="397">
        <v>3</v>
      </c>
      <c r="D106" s="169" t="s">
        <v>990</v>
      </c>
      <c r="E106" s="383" t="s">
        <v>611</v>
      </c>
      <c r="F106" s="370" t="s">
        <v>433</v>
      </c>
      <c r="G106" s="372">
        <v>102</v>
      </c>
      <c r="H106" s="169" t="s">
        <v>991</v>
      </c>
      <c r="I106" s="370" t="s">
        <v>613</v>
      </c>
      <c r="J106" s="381"/>
      <c r="K106" s="381"/>
      <c r="L106" s="381"/>
      <c r="M106" s="384" t="s">
        <v>614</v>
      </c>
      <c r="N106" s="381" t="s">
        <v>162</v>
      </c>
      <c r="O106" s="381"/>
      <c r="P106" s="381"/>
      <c r="Q106" s="381"/>
      <c r="R106" s="381"/>
      <c r="S106" s="381"/>
      <c r="T106" s="381"/>
      <c r="U106" s="381"/>
      <c r="V106" s="169" t="s">
        <v>992</v>
      </c>
      <c r="W106" s="169" t="s">
        <v>608</v>
      </c>
      <c r="X106" s="169" t="s">
        <v>988</v>
      </c>
      <c r="Y106" s="169" t="s">
        <v>993</v>
      </c>
      <c r="Z106" s="372"/>
      <c r="AA106" s="169"/>
      <c r="AB106" s="775"/>
      <c r="AC106" s="772" t="s">
        <v>994</v>
      </c>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row>
    <row r="107" spans="2:102" s="1" customFormat="1" ht="75" hidden="1">
      <c r="B107" s="630"/>
      <c r="C107" s="397">
        <v>3</v>
      </c>
      <c r="D107" s="169" t="s">
        <v>995</v>
      </c>
      <c r="E107" s="383" t="s">
        <v>790</v>
      </c>
      <c r="F107" s="370" t="s">
        <v>433</v>
      </c>
      <c r="G107" s="372">
        <v>103</v>
      </c>
      <c r="H107" s="169" t="s">
        <v>996</v>
      </c>
      <c r="I107" s="370" t="s">
        <v>628</v>
      </c>
      <c r="J107" s="381"/>
      <c r="K107" s="381"/>
      <c r="L107" s="381"/>
      <c r="M107" s="381"/>
      <c r="N107" s="381"/>
      <c r="O107" s="381"/>
      <c r="P107" s="381"/>
      <c r="Q107" s="381"/>
      <c r="R107" s="381"/>
      <c r="S107" s="381"/>
      <c r="T107" s="381" t="s">
        <v>161</v>
      </c>
      <c r="U107" s="381"/>
      <c r="V107" s="169" t="s">
        <v>997</v>
      </c>
      <c r="W107" s="169" t="s">
        <v>998</v>
      </c>
      <c r="X107" s="169" t="s">
        <v>999</v>
      </c>
      <c r="Y107" s="169" t="s">
        <v>1000</v>
      </c>
      <c r="Z107" s="372"/>
      <c r="AA107" s="169"/>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row>
    <row r="108" spans="2:102" s="1" customFormat="1" ht="42.95" hidden="1">
      <c r="B108" s="630"/>
      <c r="C108" s="397">
        <v>3</v>
      </c>
      <c r="D108" s="169" t="s">
        <v>1001</v>
      </c>
      <c r="E108" s="383" t="s">
        <v>790</v>
      </c>
      <c r="F108" s="370" t="s">
        <v>433</v>
      </c>
      <c r="G108" s="372">
        <v>104</v>
      </c>
      <c r="H108" s="169" t="s">
        <v>1002</v>
      </c>
      <c r="I108" s="370" t="s">
        <v>1003</v>
      </c>
      <c r="J108" s="381"/>
      <c r="K108" s="381"/>
      <c r="L108" s="381"/>
      <c r="M108" s="381"/>
      <c r="N108" s="381"/>
      <c r="O108" s="381"/>
      <c r="P108" s="381"/>
      <c r="Q108" s="381"/>
      <c r="R108" s="381"/>
      <c r="S108" s="381"/>
      <c r="T108" s="381"/>
      <c r="U108" s="381" t="s">
        <v>162</v>
      </c>
      <c r="V108" s="169" t="s">
        <v>1004</v>
      </c>
      <c r="W108" s="169" t="s">
        <v>623</v>
      </c>
      <c r="X108" s="169" t="s">
        <v>1005</v>
      </c>
      <c r="Y108" s="169" t="s">
        <v>1006</v>
      </c>
      <c r="Z108" s="372"/>
      <c r="AA108" s="169"/>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row>
    <row r="109" spans="2:102" s="1" customFormat="1" ht="53.45" hidden="1">
      <c r="B109" s="630"/>
      <c r="C109" s="397">
        <v>3</v>
      </c>
      <c r="D109" s="169" t="s">
        <v>1007</v>
      </c>
      <c r="E109" s="383" t="s">
        <v>626</v>
      </c>
      <c r="F109" s="370" t="s">
        <v>427</v>
      </c>
      <c r="G109" s="372">
        <v>105</v>
      </c>
      <c r="H109" s="169" t="s">
        <v>1008</v>
      </c>
      <c r="I109" s="370" t="s">
        <v>628</v>
      </c>
      <c r="J109" s="381"/>
      <c r="K109" s="381"/>
      <c r="L109" s="381"/>
      <c r="M109" s="381"/>
      <c r="N109" s="381"/>
      <c r="O109" s="381"/>
      <c r="P109" s="381"/>
      <c r="Q109" s="381"/>
      <c r="R109" s="381"/>
      <c r="S109" s="381"/>
      <c r="T109" s="381" t="s">
        <v>161</v>
      </c>
      <c r="U109" s="381"/>
      <c r="V109" s="169" t="s">
        <v>1009</v>
      </c>
      <c r="W109" s="169" t="s">
        <v>608</v>
      </c>
      <c r="X109" s="169" t="s">
        <v>1010</v>
      </c>
      <c r="Y109" s="169" t="s">
        <v>1011</v>
      </c>
      <c r="Z109" s="372"/>
      <c r="AA109" s="169"/>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row>
    <row r="110" spans="2:102" s="1" customFormat="1" ht="42.95">
      <c r="B110" s="630"/>
      <c r="C110" s="397">
        <v>3</v>
      </c>
      <c r="D110" s="169" t="s">
        <v>1012</v>
      </c>
      <c r="E110" s="383" t="s">
        <v>634</v>
      </c>
      <c r="F110" s="370" t="s">
        <v>427</v>
      </c>
      <c r="G110" s="372">
        <v>106</v>
      </c>
      <c r="H110" s="169" t="s">
        <v>1013</v>
      </c>
      <c r="I110" s="370" t="s">
        <v>807</v>
      </c>
      <c r="J110" s="381"/>
      <c r="K110" s="381"/>
      <c r="L110" s="381"/>
      <c r="M110" s="384" t="s">
        <v>614</v>
      </c>
      <c r="N110" s="381" t="s">
        <v>162</v>
      </c>
      <c r="O110" s="381" t="s">
        <v>162</v>
      </c>
      <c r="P110" s="381"/>
      <c r="Q110" s="381"/>
      <c r="R110" s="381"/>
      <c r="S110" s="381"/>
      <c r="T110" s="381"/>
      <c r="U110" s="381"/>
      <c r="V110" s="398" t="s">
        <v>1014</v>
      </c>
      <c r="W110" s="169" t="s">
        <v>1015</v>
      </c>
      <c r="X110" s="169" t="s">
        <v>1016</v>
      </c>
      <c r="Y110" s="169" t="s">
        <v>1017</v>
      </c>
      <c r="Z110" s="372"/>
      <c r="AA110" s="169"/>
      <c r="AB110" s="775"/>
      <c r="AC110" s="772" t="s">
        <v>994</v>
      </c>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row>
    <row r="111" spans="2:102" s="1" customFormat="1" ht="106.5" hidden="1">
      <c r="B111" s="630"/>
      <c r="C111" s="397">
        <v>3</v>
      </c>
      <c r="D111" s="169" t="s">
        <v>1018</v>
      </c>
      <c r="E111" s="383" t="s">
        <v>642</v>
      </c>
      <c r="F111" s="370" t="s">
        <v>433</v>
      </c>
      <c r="G111" s="372">
        <v>107</v>
      </c>
      <c r="H111" s="169" t="s">
        <v>1019</v>
      </c>
      <c r="I111" s="370" t="s">
        <v>613</v>
      </c>
      <c r="J111" s="381"/>
      <c r="K111" s="381"/>
      <c r="L111" s="381"/>
      <c r="M111" s="384" t="s">
        <v>614</v>
      </c>
      <c r="N111" s="381" t="s">
        <v>162</v>
      </c>
      <c r="O111" s="381"/>
      <c r="P111" s="381"/>
      <c r="Q111" s="381"/>
      <c r="R111" s="381"/>
      <c r="S111" s="381"/>
      <c r="T111" s="381"/>
      <c r="U111" s="381"/>
      <c r="V111" s="169" t="s">
        <v>1020</v>
      </c>
      <c r="W111" s="169" t="s">
        <v>608</v>
      </c>
      <c r="X111" s="169" t="s">
        <v>1021</v>
      </c>
      <c r="Y111" s="169" t="s">
        <v>1022</v>
      </c>
      <c r="Z111" s="372"/>
      <c r="AA111" s="169"/>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row>
    <row r="112" spans="2:102" s="1" customFormat="1" ht="42.95" hidden="1">
      <c r="B112" s="630"/>
      <c r="C112" s="397">
        <v>3</v>
      </c>
      <c r="D112" s="169" t="s">
        <v>1023</v>
      </c>
      <c r="E112" s="383" t="s">
        <v>648</v>
      </c>
      <c r="F112" s="370" t="s">
        <v>427</v>
      </c>
      <c r="G112" s="372">
        <v>108</v>
      </c>
      <c r="H112" s="169" t="s">
        <v>1024</v>
      </c>
      <c r="I112" s="370" t="s">
        <v>650</v>
      </c>
      <c r="J112" s="381"/>
      <c r="K112" s="381"/>
      <c r="L112" s="381"/>
      <c r="M112" s="381"/>
      <c r="N112" s="381"/>
      <c r="O112" s="381"/>
      <c r="P112" s="381" t="s">
        <v>161</v>
      </c>
      <c r="Q112" s="381"/>
      <c r="R112" s="381"/>
      <c r="S112" s="381"/>
      <c r="T112" s="381" t="s">
        <v>161</v>
      </c>
      <c r="U112" s="381"/>
      <c r="V112" s="169" t="s">
        <v>1025</v>
      </c>
      <c r="W112" s="169" t="s">
        <v>608</v>
      </c>
      <c r="X112" s="169" t="s">
        <v>1026</v>
      </c>
      <c r="Y112" s="169" t="s">
        <v>1027</v>
      </c>
      <c r="Z112" s="372"/>
      <c r="AA112" s="169"/>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row>
    <row r="113" spans="2:29" ht="16.5" hidden="1" thickBot="1">
      <c r="B113" s="631"/>
      <c r="C113" s="399">
        <v>3</v>
      </c>
      <c r="D113" s="174"/>
      <c r="E113" s="386"/>
      <c r="F113" s="386"/>
      <c r="G113" s="387"/>
      <c r="H113" s="387"/>
      <c r="I113" s="386"/>
      <c r="J113" s="386"/>
      <c r="K113" s="386"/>
      <c r="L113" s="386"/>
      <c r="M113" s="386"/>
      <c r="N113" s="386"/>
      <c r="O113" s="386"/>
      <c r="P113" s="386"/>
      <c r="Q113" s="386"/>
      <c r="R113" s="386"/>
      <c r="S113" s="386"/>
      <c r="T113" s="386"/>
      <c r="U113" s="386"/>
      <c r="V113" s="387"/>
      <c r="W113" s="387"/>
      <c r="X113" s="387"/>
      <c r="Y113" s="387"/>
      <c r="Z113" s="387"/>
      <c r="AA113" s="387"/>
    </row>
    <row r="114" spans="2:29" ht="41.45" customHeight="1">
      <c r="B114" s="632" t="s">
        <v>1028</v>
      </c>
      <c r="C114" s="400">
        <v>4</v>
      </c>
      <c r="D114" s="172" t="s">
        <v>1029</v>
      </c>
      <c r="E114" s="364" t="s">
        <v>426</v>
      </c>
      <c r="F114" s="365" t="s">
        <v>656</v>
      </c>
      <c r="G114" s="366">
        <v>109</v>
      </c>
      <c r="H114" s="482" t="s">
        <v>1030</v>
      </c>
      <c r="I114" s="364" t="s">
        <v>84</v>
      </c>
      <c r="J114" s="389"/>
      <c r="K114" s="389"/>
      <c r="L114" s="389"/>
      <c r="M114" s="389"/>
      <c r="N114" s="389"/>
      <c r="O114" s="389" t="s">
        <v>162</v>
      </c>
      <c r="P114" s="389"/>
      <c r="Q114" s="389"/>
      <c r="R114" s="389"/>
      <c r="S114" s="389"/>
      <c r="T114" s="389"/>
      <c r="U114" s="389"/>
      <c r="V114" s="395" t="s">
        <v>1031</v>
      </c>
      <c r="W114" s="396"/>
      <c r="X114" s="395" t="s">
        <v>1032</v>
      </c>
      <c r="Y114" s="395" t="s">
        <v>1033</v>
      </c>
      <c r="Z114" s="462"/>
      <c r="AA114" s="523"/>
      <c r="AB114" s="775"/>
      <c r="AC114" s="772"/>
    </row>
    <row r="115" spans="2:29" ht="41.45" hidden="1" customHeight="1">
      <c r="B115" s="633"/>
      <c r="C115" s="401">
        <v>4</v>
      </c>
      <c r="D115" s="173" t="s">
        <v>1035</v>
      </c>
      <c r="E115" s="370" t="s">
        <v>426</v>
      </c>
      <c r="F115" s="370" t="s">
        <v>427</v>
      </c>
      <c r="G115" s="372">
        <v>110</v>
      </c>
      <c r="H115" s="177" t="s">
        <v>1036</v>
      </c>
      <c r="I115" s="370" t="s">
        <v>429</v>
      </c>
      <c r="J115" s="376"/>
      <c r="K115" s="376"/>
      <c r="L115" s="376"/>
      <c r="M115" s="376"/>
      <c r="N115" s="376"/>
      <c r="O115" s="376"/>
      <c r="P115" s="376"/>
      <c r="Q115" s="376"/>
      <c r="R115" s="376"/>
      <c r="S115" s="376" t="s">
        <v>162</v>
      </c>
      <c r="T115" s="376"/>
      <c r="U115" s="376"/>
      <c r="V115" s="177" t="s">
        <v>1037</v>
      </c>
      <c r="W115" s="402"/>
      <c r="X115" s="177" t="s">
        <v>1038</v>
      </c>
      <c r="Y115" s="177" t="s">
        <v>1039</v>
      </c>
      <c r="Z115" s="464"/>
      <c r="AA115" s="177"/>
    </row>
    <row r="116" spans="2:29" ht="41.45" hidden="1" customHeight="1">
      <c r="B116" s="633"/>
      <c r="C116" s="401">
        <v>4</v>
      </c>
      <c r="D116" s="175" t="s">
        <v>1040</v>
      </c>
      <c r="E116" s="370" t="s">
        <v>445</v>
      </c>
      <c r="F116" s="371" t="s">
        <v>656</v>
      </c>
      <c r="G116" s="372">
        <v>111</v>
      </c>
      <c r="H116" s="177" t="s">
        <v>1041</v>
      </c>
      <c r="I116" s="370" t="s">
        <v>429</v>
      </c>
      <c r="J116" s="376"/>
      <c r="K116" s="376"/>
      <c r="L116" s="376"/>
      <c r="M116" s="376"/>
      <c r="N116" s="376"/>
      <c r="O116" s="376"/>
      <c r="P116" s="376"/>
      <c r="Q116" s="376"/>
      <c r="R116" s="376"/>
      <c r="S116" s="376" t="s">
        <v>162</v>
      </c>
      <c r="T116" s="376"/>
      <c r="U116" s="376"/>
      <c r="V116" s="177" t="s">
        <v>1042</v>
      </c>
      <c r="W116" s="375"/>
      <c r="X116" s="177" t="s">
        <v>1043</v>
      </c>
      <c r="Y116" s="177" t="s">
        <v>1044</v>
      </c>
      <c r="Z116" s="464"/>
      <c r="AA116" s="472"/>
    </row>
    <row r="117" spans="2:29" ht="64.5">
      <c r="B117" s="633"/>
      <c r="C117" s="401">
        <v>4</v>
      </c>
      <c r="D117" s="622" t="s">
        <v>1045</v>
      </c>
      <c r="E117" s="371" t="s">
        <v>451</v>
      </c>
      <c r="F117" s="371" t="s">
        <v>656</v>
      </c>
      <c r="G117" s="376">
        <v>112</v>
      </c>
      <c r="H117" s="178" t="s">
        <v>1046</v>
      </c>
      <c r="I117" s="371" t="s">
        <v>429</v>
      </c>
      <c r="J117" s="371"/>
      <c r="K117" s="371"/>
      <c r="L117" s="371"/>
      <c r="M117" s="371"/>
      <c r="N117" s="371"/>
      <c r="O117" s="371"/>
      <c r="P117" s="371"/>
      <c r="Q117" s="371"/>
      <c r="R117" s="371"/>
      <c r="S117" s="371" t="s">
        <v>161</v>
      </c>
      <c r="T117" s="371"/>
      <c r="U117" s="371"/>
      <c r="V117" s="178" t="s">
        <v>1047</v>
      </c>
      <c r="W117" s="377"/>
      <c r="X117" s="178" t="s">
        <v>1048</v>
      </c>
      <c r="Y117" s="178" t="s">
        <v>1049</v>
      </c>
      <c r="Z117" s="464"/>
      <c r="AA117" s="522"/>
      <c r="AB117" s="775"/>
      <c r="AC117" s="772"/>
    </row>
    <row r="118" spans="2:29" ht="42.95">
      <c r="B118" s="633"/>
      <c r="C118" s="401">
        <v>4</v>
      </c>
      <c r="D118" s="622"/>
      <c r="E118" s="371" t="s">
        <v>451</v>
      </c>
      <c r="F118" s="371" t="s">
        <v>656</v>
      </c>
      <c r="G118" s="376">
        <v>113</v>
      </c>
      <c r="H118" s="178" t="s">
        <v>1051</v>
      </c>
      <c r="I118" s="371" t="s">
        <v>429</v>
      </c>
      <c r="J118" s="371"/>
      <c r="K118" s="371"/>
      <c r="L118" s="371"/>
      <c r="M118" s="371"/>
      <c r="N118" s="371"/>
      <c r="O118" s="371"/>
      <c r="P118" s="371"/>
      <c r="Q118" s="371"/>
      <c r="R118" s="371"/>
      <c r="S118" s="371" t="s">
        <v>161</v>
      </c>
      <c r="T118" s="371"/>
      <c r="U118" s="371"/>
      <c r="V118" s="178" t="s">
        <v>1052</v>
      </c>
      <c r="W118" s="377"/>
      <c r="X118" s="178" t="s">
        <v>1053</v>
      </c>
      <c r="Y118" s="178" t="s">
        <v>1054</v>
      </c>
      <c r="Z118" s="464"/>
      <c r="AA118" s="522"/>
      <c r="AB118" s="775"/>
      <c r="AC118" s="772"/>
    </row>
    <row r="119" spans="2:29" ht="53.45" hidden="1">
      <c r="B119" s="633"/>
      <c r="C119" s="401">
        <v>4</v>
      </c>
      <c r="D119" s="164" t="s">
        <v>1055</v>
      </c>
      <c r="E119" s="371" t="s">
        <v>464</v>
      </c>
      <c r="F119" s="371" t="s">
        <v>433</v>
      </c>
      <c r="G119" s="376">
        <v>114</v>
      </c>
      <c r="H119" s="178" t="s">
        <v>1056</v>
      </c>
      <c r="I119" s="371" t="s">
        <v>1057</v>
      </c>
      <c r="J119" s="371"/>
      <c r="K119" s="371"/>
      <c r="L119" s="371"/>
      <c r="M119" s="371"/>
      <c r="N119" s="371" t="s">
        <v>487</v>
      </c>
      <c r="O119" s="371"/>
      <c r="P119" s="371"/>
      <c r="Q119" s="371" t="s">
        <v>487</v>
      </c>
      <c r="R119" s="371"/>
      <c r="S119" s="371"/>
      <c r="T119" s="371"/>
      <c r="U119" s="371"/>
      <c r="V119" s="178" t="s">
        <v>1058</v>
      </c>
      <c r="W119" s="178"/>
      <c r="X119" s="178"/>
      <c r="Y119" s="178" t="s">
        <v>1059</v>
      </c>
      <c r="Z119" s="464"/>
      <c r="AA119" s="178"/>
    </row>
    <row r="120" spans="2:29" ht="107.1" hidden="1">
      <c r="B120" s="633"/>
      <c r="C120" s="401">
        <v>4</v>
      </c>
      <c r="D120" s="164" t="s">
        <v>1060</v>
      </c>
      <c r="E120" s="371" t="s">
        <v>464</v>
      </c>
      <c r="F120" s="371" t="s">
        <v>433</v>
      </c>
      <c r="G120" s="376">
        <v>115</v>
      </c>
      <c r="H120" s="178" t="s">
        <v>1061</v>
      </c>
      <c r="I120" s="371" t="s">
        <v>1057</v>
      </c>
      <c r="J120" s="371"/>
      <c r="K120" s="371"/>
      <c r="L120" s="371"/>
      <c r="M120" s="371"/>
      <c r="N120" s="371" t="s">
        <v>487</v>
      </c>
      <c r="O120" s="371"/>
      <c r="P120" s="371"/>
      <c r="Q120" s="371" t="s">
        <v>487</v>
      </c>
      <c r="R120" s="371"/>
      <c r="S120" s="371"/>
      <c r="T120" s="371"/>
      <c r="U120" s="371"/>
      <c r="V120" s="178" t="s">
        <v>1062</v>
      </c>
      <c r="W120" s="178"/>
      <c r="X120" s="178" t="s">
        <v>1063</v>
      </c>
      <c r="Y120" s="178" t="s">
        <v>1064</v>
      </c>
      <c r="Z120" s="464"/>
      <c r="AA120" s="178"/>
    </row>
    <row r="121" spans="2:29" ht="53.45">
      <c r="B121" s="633"/>
      <c r="C121" s="401">
        <v>4</v>
      </c>
      <c r="D121" s="622" t="s">
        <v>1065</v>
      </c>
      <c r="E121" s="371" t="s">
        <v>478</v>
      </c>
      <c r="F121" s="371" t="s">
        <v>433</v>
      </c>
      <c r="G121" s="376">
        <v>116</v>
      </c>
      <c r="H121" s="178" t="s">
        <v>1066</v>
      </c>
      <c r="I121" s="371" t="s">
        <v>84</v>
      </c>
      <c r="J121" s="371"/>
      <c r="K121" s="371"/>
      <c r="L121" s="371"/>
      <c r="M121" s="371"/>
      <c r="N121" s="371"/>
      <c r="O121" s="371" t="s">
        <v>161</v>
      </c>
      <c r="P121" s="371"/>
      <c r="Q121" s="371"/>
      <c r="R121" s="371"/>
      <c r="S121" s="371"/>
      <c r="T121" s="371"/>
      <c r="U121" s="371"/>
      <c r="V121" s="178" t="s">
        <v>1067</v>
      </c>
      <c r="W121" s="377"/>
      <c r="X121" s="377"/>
      <c r="Y121" s="178" t="s">
        <v>1068</v>
      </c>
      <c r="Z121" s="464"/>
      <c r="AA121" s="522"/>
      <c r="AB121" s="775"/>
      <c r="AC121" s="772"/>
    </row>
    <row r="122" spans="2:29" ht="42.95">
      <c r="B122" s="633"/>
      <c r="C122" s="401">
        <v>4</v>
      </c>
      <c r="D122" s="622"/>
      <c r="E122" s="371" t="s">
        <v>478</v>
      </c>
      <c r="F122" s="371" t="s">
        <v>427</v>
      </c>
      <c r="G122" s="376">
        <v>117</v>
      </c>
      <c r="H122" s="178" t="s">
        <v>1069</v>
      </c>
      <c r="I122" s="371" t="s">
        <v>429</v>
      </c>
      <c r="J122" s="371"/>
      <c r="K122" s="371"/>
      <c r="L122" s="371"/>
      <c r="M122" s="371"/>
      <c r="N122" s="371"/>
      <c r="O122" s="371"/>
      <c r="P122" s="371"/>
      <c r="Q122" s="371"/>
      <c r="R122" s="371"/>
      <c r="S122" s="371" t="s">
        <v>161</v>
      </c>
      <c r="T122" s="371"/>
      <c r="U122" s="371"/>
      <c r="V122" s="178" t="s">
        <v>1070</v>
      </c>
      <c r="W122" s="377"/>
      <c r="X122" s="377"/>
      <c r="Y122" s="178" t="s">
        <v>1071</v>
      </c>
      <c r="Z122" s="464"/>
      <c r="AA122" s="522"/>
      <c r="AB122" s="775"/>
      <c r="AC122" s="772"/>
    </row>
    <row r="123" spans="2:29" ht="85.5" hidden="1">
      <c r="B123" s="633"/>
      <c r="C123" s="401">
        <v>4</v>
      </c>
      <c r="D123" s="34" t="s">
        <v>1072</v>
      </c>
      <c r="E123" s="371" t="s">
        <v>484</v>
      </c>
      <c r="F123" s="371" t="s">
        <v>427</v>
      </c>
      <c r="G123" s="376">
        <v>118</v>
      </c>
      <c r="H123" s="33" t="s">
        <v>1073</v>
      </c>
      <c r="I123" s="371" t="s">
        <v>429</v>
      </c>
      <c r="J123" s="371"/>
      <c r="K123" s="371"/>
      <c r="L123" s="371"/>
      <c r="M123" s="371"/>
      <c r="N123" s="371"/>
      <c r="O123" s="371"/>
      <c r="P123" s="371"/>
      <c r="Q123" s="371"/>
      <c r="R123" s="371"/>
      <c r="S123" s="371" t="s">
        <v>161</v>
      </c>
      <c r="T123" s="371"/>
      <c r="U123" s="371"/>
      <c r="V123" s="178" t="s">
        <v>1074</v>
      </c>
      <c r="W123" s="377"/>
      <c r="X123" s="178" t="s">
        <v>1075</v>
      </c>
      <c r="Y123" s="178" t="s">
        <v>1076</v>
      </c>
      <c r="Z123" s="464"/>
      <c r="AA123" s="473"/>
    </row>
    <row r="124" spans="2:29" ht="53.45">
      <c r="B124" s="633"/>
      <c r="C124" s="401">
        <v>4</v>
      </c>
      <c r="D124" s="34" t="s">
        <v>1077</v>
      </c>
      <c r="E124" s="371" t="s">
        <v>496</v>
      </c>
      <c r="F124" s="371" t="s">
        <v>683</v>
      </c>
      <c r="G124" s="376">
        <v>119</v>
      </c>
      <c r="H124" s="33" t="s">
        <v>1078</v>
      </c>
      <c r="I124" s="371" t="s">
        <v>429</v>
      </c>
      <c r="J124" s="371"/>
      <c r="K124" s="371"/>
      <c r="L124" s="371"/>
      <c r="M124" s="371"/>
      <c r="N124" s="371"/>
      <c r="O124" s="371"/>
      <c r="P124" s="371"/>
      <c r="Q124" s="371"/>
      <c r="R124" s="371"/>
      <c r="S124" s="371" t="s">
        <v>161</v>
      </c>
      <c r="T124" s="371"/>
      <c r="U124" s="371"/>
      <c r="V124" s="178" t="s">
        <v>1079</v>
      </c>
      <c r="W124" s="377"/>
      <c r="X124" s="178" t="s">
        <v>1080</v>
      </c>
      <c r="Y124" s="178" t="s">
        <v>1081</v>
      </c>
      <c r="Z124" s="464"/>
      <c r="AA124" s="522"/>
      <c r="AB124" s="775"/>
      <c r="AC124" s="772"/>
    </row>
    <row r="125" spans="2:29" ht="147.6" customHeight="1">
      <c r="B125" s="633"/>
      <c r="C125" s="401">
        <v>4</v>
      </c>
      <c r="D125" s="34" t="s">
        <v>1082</v>
      </c>
      <c r="E125" s="376" t="s">
        <v>504</v>
      </c>
      <c r="F125" s="371" t="s">
        <v>433</v>
      </c>
      <c r="G125" s="376">
        <v>120</v>
      </c>
      <c r="H125" s="33" t="s">
        <v>1083</v>
      </c>
      <c r="I125" s="371" t="s">
        <v>84</v>
      </c>
      <c r="J125" s="371"/>
      <c r="K125" s="371"/>
      <c r="L125" s="371"/>
      <c r="M125" s="371"/>
      <c r="N125" s="371"/>
      <c r="O125" s="371" t="s">
        <v>161</v>
      </c>
      <c r="P125" s="371"/>
      <c r="Q125" s="371"/>
      <c r="R125" s="371"/>
      <c r="S125" s="371"/>
      <c r="T125" s="371"/>
      <c r="U125" s="371"/>
      <c r="V125" s="178" t="s">
        <v>1084</v>
      </c>
      <c r="W125" s="178" t="s">
        <v>1085</v>
      </c>
      <c r="X125" s="178" t="s">
        <v>1086</v>
      </c>
      <c r="Y125" s="178" t="s">
        <v>1087</v>
      </c>
      <c r="Z125" s="464"/>
      <c r="AA125" s="490"/>
      <c r="AB125" s="775"/>
      <c r="AC125" s="773" t="s">
        <v>1089</v>
      </c>
    </row>
    <row r="126" spans="2:29" ht="53.45" hidden="1">
      <c r="B126" s="633"/>
      <c r="C126" s="401">
        <v>4</v>
      </c>
      <c r="D126" s="34" t="s">
        <v>1090</v>
      </c>
      <c r="E126" s="376" t="s">
        <v>517</v>
      </c>
      <c r="F126" s="371" t="s">
        <v>433</v>
      </c>
      <c r="G126" s="376">
        <v>121</v>
      </c>
      <c r="H126" s="33" t="s">
        <v>1091</v>
      </c>
      <c r="I126" s="371" t="s">
        <v>519</v>
      </c>
      <c r="J126" s="371"/>
      <c r="K126" s="371"/>
      <c r="L126" s="371"/>
      <c r="M126" s="371"/>
      <c r="N126" s="371"/>
      <c r="O126" s="371"/>
      <c r="P126" s="371"/>
      <c r="Q126" s="371"/>
      <c r="R126" s="371"/>
      <c r="S126" s="371" t="s">
        <v>487</v>
      </c>
      <c r="T126" s="371"/>
      <c r="U126" s="371"/>
      <c r="V126" s="178" t="s">
        <v>1092</v>
      </c>
      <c r="W126" s="178"/>
      <c r="X126" s="178" t="s">
        <v>1093</v>
      </c>
      <c r="Y126" s="178" t="s">
        <v>1094</v>
      </c>
      <c r="Z126" s="464"/>
      <c r="AA126" s="178"/>
    </row>
    <row r="127" spans="2:29" ht="75" hidden="1">
      <c r="B127" s="633"/>
      <c r="C127" s="401">
        <v>4</v>
      </c>
      <c r="D127" s="34" t="s">
        <v>1095</v>
      </c>
      <c r="E127" s="371" t="s">
        <v>524</v>
      </c>
      <c r="F127" s="371" t="s">
        <v>433</v>
      </c>
      <c r="G127" s="376">
        <v>122</v>
      </c>
      <c r="H127" s="33" t="s">
        <v>1096</v>
      </c>
      <c r="I127" s="371" t="s">
        <v>84</v>
      </c>
      <c r="J127" s="371"/>
      <c r="K127" s="371"/>
      <c r="L127" s="371"/>
      <c r="M127" s="371"/>
      <c r="N127" s="371"/>
      <c r="O127" s="371" t="s">
        <v>161</v>
      </c>
      <c r="P127" s="371"/>
      <c r="Q127" s="371"/>
      <c r="R127" s="371"/>
      <c r="S127" s="371"/>
      <c r="T127" s="371"/>
      <c r="U127" s="371"/>
      <c r="V127" s="178" t="s">
        <v>1097</v>
      </c>
      <c r="W127" s="178" t="s">
        <v>1098</v>
      </c>
      <c r="X127" s="178" t="s">
        <v>1099</v>
      </c>
      <c r="Y127" s="178" t="s">
        <v>1100</v>
      </c>
      <c r="Z127" s="464"/>
      <c r="AA127" s="178"/>
    </row>
    <row r="128" spans="2:29" ht="107.1" hidden="1">
      <c r="B128" s="633"/>
      <c r="C128" s="401">
        <v>4</v>
      </c>
      <c r="D128" s="34" t="s">
        <v>1101</v>
      </c>
      <c r="E128" s="371" t="s">
        <v>545</v>
      </c>
      <c r="F128" s="371" t="s">
        <v>433</v>
      </c>
      <c r="G128" s="376">
        <v>123</v>
      </c>
      <c r="H128" s="33" t="s">
        <v>1102</v>
      </c>
      <c r="I128" s="371" t="s">
        <v>731</v>
      </c>
      <c r="J128" s="371"/>
      <c r="K128" s="371"/>
      <c r="L128" s="371"/>
      <c r="M128" s="371" t="s">
        <v>487</v>
      </c>
      <c r="N128" s="371"/>
      <c r="O128" s="371"/>
      <c r="P128" s="371"/>
      <c r="Q128" s="371"/>
      <c r="R128" s="371"/>
      <c r="S128" s="371"/>
      <c r="T128" s="371"/>
      <c r="U128" s="371"/>
      <c r="V128" s="178" t="s">
        <v>1103</v>
      </c>
      <c r="W128" s="377"/>
      <c r="X128" s="178" t="s">
        <v>1104</v>
      </c>
      <c r="Y128" s="178" t="s">
        <v>1105</v>
      </c>
      <c r="Z128" s="463"/>
      <c r="AA128" s="178"/>
    </row>
    <row r="129" spans="2:80" ht="42.95" hidden="1">
      <c r="B129" s="633"/>
      <c r="C129" s="401">
        <v>4</v>
      </c>
      <c r="D129" s="34" t="s">
        <v>1106</v>
      </c>
      <c r="E129" s="371" t="s">
        <v>545</v>
      </c>
      <c r="F129" s="371" t="s">
        <v>433</v>
      </c>
      <c r="G129" s="376">
        <v>124</v>
      </c>
      <c r="H129" s="33" t="s">
        <v>1107</v>
      </c>
      <c r="I129" s="371" t="s">
        <v>1108</v>
      </c>
      <c r="J129" s="371"/>
      <c r="K129" s="371"/>
      <c r="L129" s="371"/>
      <c r="M129" s="371"/>
      <c r="N129" s="371"/>
      <c r="O129" s="371"/>
      <c r="P129" s="371" t="s">
        <v>162</v>
      </c>
      <c r="Q129" s="371"/>
      <c r="R129" s="371"/>
      <c r="S129" s="371" t="s">
        <v>162</v>
      </c>
      <c r="T129" s="371"/>
      <c r="U129" s="371"/>
      <c r="V129" s="178" t="s">
        <v>1109</v>
      </c>
      <c r="W129" s="377"/>
      <c r="X129" s="178" t="s">
        <v>1110</v>
      </c>
      <c r="Y129" s="178" t="s">
        <v>1111</v>
      </c>
      <c r="Z129" s="464"/>
      <c r="AA129" s="178"/>
    </row>
    <row r="130" spans="2:80" ht="96.6">
      <c r="B130" s="633"/>
      <c r="C130" s="401">
        <v>4</v>
      </c>
      <c r="D130" s="34" t="s">
        <v>1112</v>
      </c>
      <c r="E130" s="376" t="s">
        <v>538</v>
      </c>
      <c r="F130" s="371" t="s">
        <v>427</v>
      </c>
      <c r="G130" s="376">
        <v>125</v>
      </c>
      <c r="H130" s="178" t="s">
        <v>1113</v>
      </c>
      <c r="I130" s="371" t="s">
        <v>429</v>
      </c>
      <c r="J130" s="371"/>
      <c r="K130" s="371"/>
      <c r="L130" s="371"/>
      <c r="M130" s="371"/>
      <c r="N130" s="371"/>
      <c r="O130" s="371"/>
      <c r="P130" s="371"/>
      <c r="Q130" s="371"/>
      <c r="R130" s="371"/>
      <c r="S130" s="371" t="s">
        <v>161</v>
      </c>
      <c r="T130" s="371"/>
      <c r="U130" s="371"/>
      <c r="V130" s="178" t="s">
        <v>1114</v>
      </c>
      <c r="W130" s="377"/>
      <c r="X130" s="178" t="s">
        <v>1115</v>
      </c>
      <c r="Y130" s="178" t="s">
        <v>1116</v>
      </c>
      <c r="Z130" s="464"/>
      <c r="AA130" s="522"/>
      <c r="AB130" s="775"/>
      <c r="AC130" s="772"/>
    </row>
    <row r="131" spans="2:80" ht="172.5" customHeight="1">
      <c r="B131" s="633"/>
      <c r="C131" s="401">
        <v>4</v>
      </c>
      <c r="D131" s="34" t="s">
        <v>1117</v>
      </c>
      <c r="E131" s="371" t="s">
        <v>934</v>
      </c>
      <c r="F131" s="371" t="s">
        <v>433</v>
      </c>
      <c r="G131" s="376">
        <v>126</v>
      </c>
      <c r="H131" s="807" t="s">
        <v>1118</v>
      </c>
      <c r="I131" s="371" t="s">
        <v>429</v>
      </c>
      <c r="J131" s="371"/>
      <c r="K131" s="371"/>
      <c r="L131" s="371"/>
      <c r="M131" s="371"/>
      <c r="N131" s="371"/>
      <c r="O131" s="371"/>
      <c r="P131" s="371"/>
      <c r="Q131" s="371"/>
      <c r="R131" s="371"/>
      <c r="S131" s="371" t="s">
        <v>161</v>
      </c>
      <c r="T131" s="371"/>
      <c r="U131" s="371"/>
      <c r="V131" s="178" t="s">
        <v>1119</v>
      </c>
      <c r="W131" s="377"/>
      <c r="X131" s="178" t="s">
        <v>1120</v>
      </c>
      <c r="Y131" s="178" t="s">
        <v>1121</v>
      </c>
      <c r="Z131" s="464"/>
      <c r="AA131" s="490"/>
      <c r="AB131" s="775"/>
      <c r="AC131" s="776"/>
    </row>
    <row r="132" spans="2:80" ht="75" hidden="1">
      <c r="B132" s="633"/>
      <c r="C132" s="401">
        <v>4</v>
      </c>
      <c r="D132" s="622" t="s">
        <v>1123</v>
      </c>
      <c r="E132" s="371" t="s">
        <v>568</v>
      </c>
      <c r="F132" s="371" t="s">
        <v>433</v>
      </c>
      <c r="G132" s="376">
        <v>127</v>
      </c>
      <c r="H132" s="178" t="s">
        <v>1124</v>
      </c>
      <c r="I132" s="371" t="s">
        <v>731</v>
      </c>
      <c r="J132" s="371"/>
      <c r="K132" s="371"/>
      <c r="L132" s="371"/>
      <c r="M132" s="371" t="s">
        <v>487</v>
      </c>
      <c r="N132" s="371"/>
      <c r="O132" s="371"/>
      <c r="P132" s="371"/>
      <c r="Q132" s="371"/>
      <c r="R132" s="371"/>
      <c r="S132" s="371"/>
      <c r="T132" s="371"/>
      <c r="U132" s="371"/>
      <c r="V132" s="178" t="s">
        <v>1125</v>
      </c>
      <c r="W132" s="377"/>
      <c r="X132" s="178" t="s">
        <v>1126</v>
      </c>
      <c r="Y132" s="178" t="s">
        <v>1127</v>
      </c>
      <c r="Z132" s="463"/>
      <c r="AA132" s="178"/>
    </row>
    <row r="133" spans="2:80" ht="75" hidden="1">
      <c r="B133" s="633"/>
      <c r="C133" s="401">
        <v>4</v>
      </c>
      <c r="D133" s="622"/>
      <c r="E133" s="371" t="s">
        <v>568</v>
      </c>
      <c r="F133" s="371" t="s">
        <v>433</v>
      </c>
      <c r="G133" s="376">
        <v>128</v>
      </c>
      <c r="H133" s="178" t="s">
        <v>1128</v>
      </c>
      <c r="I133" s="371" t="s">
        <v>731</v>
      </c>
      <c r="J133" s="371"/>
      <c r="K133" s="371"/>
      <c r="L133" s="371"/>
      <c r="M133" s="371" t="s">
        <v>487</v>
      </c>
      <c r="N133" s="371"/>
      <c r="O133" s="371"/>
      <c r="P133" s="371"/>
      <c r="Q133" s="371"/>
      <c r="R133" s="371"/>
      <c r="S133" s="371"/>
      <c r="T133" s="371"/>
      <c r="U133" s="371"/>
      <c r="V133" s="178" t="s">
        <v>1129</v>
      </c>
      <c r="W133" s="377"/>
      <c r="X133" s="178" t="s">
        <v>1130</v>
      </c>
      <c r="Y133" s="178" t="s">
        <v>1131</v>
      </c>
      <c r="Z133" s="463"/>
      <c r="AA133" s="178"/>
    </row>
    <row r="134" spans="2:80" ht="75" hidden="1">
      <c r="B134" s="633"/>
      <c r="C134" s="401">
        <v>4</v>
      </c>
      <c r="D134" s="622" t="s">
        <v>1132</v>
      </c>
      <c r="E134" s="371" t="s">
        <v>575</v>
      </c>
      <c r="F134" s="371" t="s">
        <v>433</v>
      </c>
      <c r="G134" s="376">
        <v>129</v>
      </c>
      <c r="H134" s="178" t="s">
        <v>1133</v>
      </c>
      <c r="I134" s="371" t="s">
        <v>949</v>
      </c>
      <c r="J134" s="371"/>
      <c r="K134" s="371"/>
      <c r="L134" s="371" t="s">
        <v>161</v>
      </c>
      <c r="M134" s="371"/>
      <c r="N134" s="371"/>
      <c r="O134" s="371"/>
      <c r="P134" s="371"/>
      <c r="Q134" s="371"/>
      <c r="R134" s="371"/>
      <c r="S134" s="371"/>
      <c r="T134" s="371"/>
      <c r="U134" s="371"/>
      <c r="V134" s="178" t="s">
        <v>1134</v>
      </c>
      <c r="W134" s="377"/>
      <c r="X134" s="178" t="s">
        <v>1135</v>
      </c>
      <c r="Y134" s="178" t="s">
        <v>1136</v>
      </c>
      <c r="Z134" s="376"/>
      <c r="AA134" s="178"/>
    </row>
    <row r="135" spans="2:80" ht="64.5" hidden="1">
      <c r="B135" s="633"/>
      <c r="C135" s="401">
        <v>4</v>
      </c>
      <c r="D135" s="622"/>
      <c r="E135" s="371" t="s">
        <v>575</v>
      </c>
      <c r="F135" s="371" t="s">
        <v>427</v>
      </c>
      <c r="G135" s="376">
        <v>130</v>
      </c>
      <c r="H135" s="178" t="s">
        <v>1137</v>
      </c>
      <c r="I135" s="371" t="s">
        <v>429</v>
      </c>
      <c r="J135" s="371"/>
      <c r="K135" s="371"/>
      <c r="L135" s="371"/>
      <c r="M135" s="371"/>
      <c r="N135" s="371"/>
      <c r="O135" s="371"/>
      <c r="P135" s="371"/>
      <c r="Q135" s="371"/>
      <c r="R135" s="371"/>
      <c r="S135" s="371" t="s">
        <v>161</v>
      </c>
      <c r="T135" s="371"/>
      <c r="U135" s="371"/>
      <c r="V135" s="178" t="s">
        <v>1138</v>
      </c>
      <c r="W135" s="377"/>
      <c r="X135" s="178" t="s">
        <v>1139</v>
      </c>
      <c r="Y135" s="178" t="s">
        <v>1140</v>
      </c>
      <c r="Z135" s="376"/>
      <c r="AA135" s="178"/>
    </row>
    <row r="136" spans="2:80" s="1" customFormat="1" ht="107.45" hidden="1">
      <c r="B136" s="633"/>
      <c r="C136" s="401">
        <v>4</v>
      </c>
      <c r="D136" s="164" t="s">
        <v>1141</v>
      </c>
      <c r="E136" s="371" t="s">
        <v>587</v>
      </c>
      <c r="F136" s="371" t="s">
        <v>433</v>
      </c>
      <c r="G136" s="376">
        <v>131</v>
      </c>
      <c r="H136" s="178" t="s">
        <v>1142</v>
      </c>
      <c r="I136" s="371" t="s">
        <v>1143</v>
      </c>
      <c r="J136" s="371"/>
      <c r="K136" s="371"/>
      <c r="L136" s="371"/>
      <c r="M136" s="371"/>
      <c r="N136" s="371"/>
      <c r="O136" s="371"/>
      <c r="P136" s="371"/>
      <c r="Q136" s="371"/>
      <c r="R136" s="371"/>
      <c r="S136" s="371" t="s">
        <v>161</v>
      </c>
      <c r="T136" s="371"/>
      <c r="U136" s="371" t="s">
        <v>162</v>
      </c>
      <c r="V136" s="178" t="s">
        <v>1142</v>
      </c>
      <c r="W136" s="377"/>
      <c r="X136" s="178" t="s">
        <v>1144</v>
      </c>
      <c r="Y136" s="178" t="s">
        <v>1145</v>
      </c>
      <c r="Z136" s="376"/>
      <c r="AA136" s="178"/>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row>
    <row r="137" spans="2:80" s="1" customFormat="1" ht="93.75">
      <c r="B137" s="633"/>
      <c r="C137" s="401">
        <v>4</v>
      </c>
      <c r="D137" s="33" t="s">
        <v>1146</v>
      </c>
      <c r="E137" s="371" t="s">
        <v>596</v>
      </c>
      <c r="F137" s="371" t="s">
        <v>433</v>
      </c>
      <c r="G137" s="376">
        <v>132</v>
      </c>
      <c r="H137" s="483" t="s">
        <v>1147</v>
      </c>
      <c r="I137" s="371" t="s">
        <v>598</v>
      </c>
      <c r="J137" s="381"/>
      <c r="K137" s="381"/>
      <c r="L137" s="381"/>
      <c r="M137" s="381"/>
      <c r="N137" s="381"/>
      <c r="O137" s="381"/>
      <c r="P137" s="381"/>
      <c r="Q137" s="381" t="s">
        <v>162</v>
      </c>
      <c r="R137" s="381"/>
      <c r="S137" s="381"/>
      <c r="T137" s="381"/>
      <c r="U137" s="381"/>
      <c r="V137" s="33" t="s">
        <v>1148</v>
      </c>
      <c r="W137" s="392"/>
      <c r="X137" s="33" t="s">
        <v>1149</v>
      </c>
      <c r="Y137" s="33" t="s">
        <v>1150</v>
      </c>
      <c r="Z137" s="463"/>
      <c r="AA137" s="522"/>
      <c r="AB137" s="775"/>
      <c r="AC137" s="77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row>
    <row r="138" spans="2:80" s="1" customFormat="1" ht="53.45" hidden="1">
      <c r="B138" s="633"/>
      <c r="C138" s="401">
        <v>4</v>
      </c>
      <c r="D138" s="169" t="s">
        <v>1151</v>
      </c>
      <c r="E138" s="383" t="s">
        <v>603</v>
      </c>
      <c r="F138" s="370" t="s">
        <v>427</v>
      </c>
      <c r="G138" s="372">
        <v>133</v>
      </c>
      <c r="H138" s="169" t="s">
        <v>1152</v>
      </c>
      <c r="I138" s="370" t="s">
        <v>628</v>
      </c>
      <c r="J138" s="381"/>
      <c r="K138" s="381"/>
      <c r="L138" s="381"/>
      <c r="M138" s="381"/>
      <c r="N138" s="381"/>
      <c r="O138" s="381"/>
      <c r="P138" s="381"/>
      <c r="Q138" s="381"/>
      <c r="R138" s="381"/>
      <c r="S138" s="381"/>
      <c r="T138" s="381" t="s">
        <v>161</v>
      </c>
      <c r="U138" s="381"/>
      <c r="V138" s="169" t="s">
        <v>1153</v>
      </c>
      <c r="W138" s="169" t="s">
        <v>608</v>
      </c>
      <c r="X138" s="169" t="s">
        <v>1154</v>
      </c>
      <c r="Y138" s="169" t="s">
        <v>1155</v>
      </c>
      <c r="Z138" s="376"/>
      <c r="AA138" s="169"/>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39" spans="2:80" s="1" customFormat="1" ht="75">
      <c r="B139" s="633"/>
      <c r="C139" s="401">
        <v>4</v>
      </c>
      <c r="D139" s="169" t="s">
        <v>1156</v>
      </c>
      <c r="E139" s="383" t="s">
        <v>611</v>
      </c>
      <c r="F139" s="370" t="s">
        <v>656</v>
      </c>
      <c r="G139" s="372">
        <v>134</v>
      </c>
      <c r="H139" s="169" t="s">
        <v>1157</v>
      </c>
      <c r="I139" s="370" t="s">
        <v>628</v>
      </c>
      <c r="J139" s="381"/>
      <c r="K139" s="381"/>
      <c r="L139" s="381"/>
      <c r="M139" s="381"/>
      <c r="N139" s="381"/>
      <c r="O139" s="381"/>
      <c r="P139" s="381"/>
      <c r="Q139" s="381"/>
      <c r="R139" s="381"/>
      <c r="S139" s="381"/>
      <c r="T139" s="381" t="s">
        <v>161</v>
      </c>
      <c r="U139" s="381"/>
      <c r="V139" s="169" t="s">
        <v>1158</v>
      </c>
      <c r="W139" s="169" t="s">
        <v>1159</v>
      </c>
      <c r="X139" s="169" t="s">
        <v>1160</v>
      </c>
      <c r="Y139" s="169" t="s">
        <v>1161</v>
      </c>
      <c r="Z139" s="372"/>
      <c r="AA139" s="522"/>
      <c r="AB139" s="775"/>
      <c r="AC139" s="77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row>
    <row r="140" spans="2:80" s="1" customFormat="1" ht="42.95" hidden="1">
      <c r="B140" s="633"/>
      <c r="C140" s="401">
        <v>4</v>
      </c>
      <c r="D140" s="169" t="s">
        <v>1162</v>
      </c>
      <c r="E140" s="383" t="s">
        <v>790</v>
      </c>
      <c r="F140" s="370" t="s">
        <v>656</v>
      </c>
      <c r="G140" s="372">
        <v>135</v>
      </c>
      <c r="H140" s="169" t="s">
        <v>1163</v>
      </c>
      <c r="I140" s="370" t="s">
        <v>1003</v>
      </c>
      <c r="J140" s="381"/>
      <c r="K140" s="381"/>
      <c r="L140" s="381"/>
      <c r="M140" s="381"/>
      <c r="N140" s="381"/>
      <c r="O140" s="381"/>
      <c r="P140" s="381"/>
      <c r="Q140" s="381"/>
      <c r="R140" s="381"/>
      <c r="S140" s="381"/>
      <c r="T140" s="381"/>
      <c r="U140" s="381" t="s">
        <v>161</v>
      </c>
      <c r="V140" s="169" t="s">
        <v>1164</v>
      </c>
      <c r="W140" s="169" t="s">
        <v>608</v>
      </c>
      <c r="X140" s="169" t="s">
        <v>1165</v>
      </c>
      <c r="Y140" s="169" t="s">
        <v>1166</v>
      </c>
      <c r="Z140" s="372"/>
      <c r="AA140" s="169"/>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row>
    <row r="141" spans="2:80" s="1" customFormat="1" ht="63.95" hidden="1">
      <c r="B141" s="633"/>
      <c r="C141" s="401">
        <v>4</v>
      </c>
      <c r="D141" s="169" t="s">
        <v>1167</v>
      </c>
      <c r="E141" s="383" t="s">
        <v>626</v>
      </c>
      <c r="F141" s="370" t="s">
        <v>656</v>
      </c>
      <c r="G141" s="372">
        <v>136</v>
      </c>
      <c r="H141" s="169" t="s">
        <v>1168</v>
      </c>
      <c r="I141" s="370" t="s">
        <v>613</v>
      </c>
      <c r="J141" s="381"/>
      <c r="K141" s="381"/>
      <c r="L141" s="381"/>
      <c r="M141" s="384" t="s">
        <v>614</v>
      </c>
      <c r="N141" s="381" t="s">
        <v>162</v>
      </c>
      <c r="O141" s="381"/>
      <c r="P141" s="381"/>
      <c r="Q141" s="381"/>
      <c r="R141" s="381"/>
      <c r="S141" s="381"/>
      <c r="T141" s="381"/>
      <c r="U141" s="381"/>
      <c r="V141" s="169" t="s">
        <v>1169</v>
      </c>
      <c r="W141" s="169" t="s">
        <v>608</v>
      </c>
      <c r="X141" s="169" t="s">
        <v>1170</v>
      </c>
      <c r="Y141" s="169" t="s">
        <v>1171</v>
      </c>
      <c r="Z141" s="477"/>
      <c r="AA141" s="169"/>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row>
    <row r="142" spans="2:80" s="1" customFormat="1" ht="53.45">
      <c r="B142" s="633"/>
      <c r="C142" s="401">
        <v>4</v>
      </c>
      <c r="D142" s="169" t="s">
        <v>1172</v>
      </c>
      <c r="E142" s="383" t="s">
        <v>634</v>
      </c>
      <c r="F142" s="370" t="s">
        <v>656</v>
      </c>
      <c r="G142" s="372">
        <v>137</v>
      </c>
      <c r="H142" s="169" t="s">
        <v>1173</v>
      </c>
      <c r="I142" s="370" t="s">
        <v>1174</v>
      </c>
      <c r="J142" s="381"/>
      <c r="K142" s="381"/>
      <c r="L142" s="381"/>
      <c r="M142" s="384" t="s">
        <v>614</v>
      </c>
      <c r="N142" s="381" t="s">
        <v>162</v>
      </c>
      <c r="O142" s="381"/>
      <c r="P142" s="381"/>
      <c r="Q142" s="381"/>
      <c r="R142" s="381"/>
      <c r="S142" s="381"/>
      <c r="T142" s="381"/>
      <c r="U142" s="381"/>
      <c r="V142" s="169" t="s">
        <v>1175</v>
      </c>
      <c r="W142" s="169" t="s">
        <v>608</v>
      </c>
      <c r="X142" s="169" t="s">
        <v>1176</v>
      </c>
      <c r="Y142" s="169" t="s">
        <v>1177</v>
      </c>
      <c r="Z142" s="372"/>
      <c r="AA142" s="522"/>
      <c r="AB142" s="775"/>
      <c r="AC142" s="77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row>
    <row r="143" spans="2:80" s="1" customFormat="1" ht="53.1" hidden="1">
      <c r="B143" s="633"/>
      <c r="C143" s="401">
        <v>4</v>
      </c>
      <c r="D143" s="169" t="s">
        <v>1178</v>
      </c>
      <c r="E143" s="383" t="s">
        <v>642</v>
      </c>
      <c r="F143" s="370" t="s">
        <v>656</v>
      </c>
      <c r="G143" s="372">
        <v>138</v>
      </c>
      <c r="H143" s="169" t="s">
        <v>1179</v>
      </c>
      <c r="I143" s="370" t="s">
        <v>1180</v>
      </c>
      <c r="J143" s="381"/>
      <c r="K143" s="381"/>
      <c r="L143" s="381"/>
      <c r="M143" s="384" t="s">
        <v>614</v>
      </c>
      <c r="N143" s="381" t="s">
        <v>162</v>
      </c>
      <c r="O143" s="381"/>
      <c r="P143" s="381"/>
      <c r="Q143" s="381"/>
      <c r="R143" s="381"/>
      <c r="S143" s="381"/>
      <c r="T143" s="381"/>
      <c r="U143" s="381" t="s">
        <v>162</v>
      </c>
      <c r="V143" s="398" t="s">
        <v>1181</v>
      </c>
      <c r="W143" s="169" t="s">
        <v>608</v>
      </c>
      <c r="X143" s="169" t="s">
        <v>1182</v>
      </c>
      <c r="Y143" s="169" t="s">
        <v>1183</v>
      </c>
      <c r="Z143" s="372"/>
      <c r="AA143" s="169"/>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row>
    <row r="144" spans="2:80" s="1" customFormat="1" ht="53.45">
      <c r="B144" s="633"/>
      <c r="C144" s="401">
        <v>4</v>
      </c>
      <c r="D144" s="169" t="s">
        <v>1184</v>
      </c>
      <c r="E144" s="383" t="s">
        <v>648</v>
      </c>
      <c r="F144" s="370" t="s">
        <v>656</v>
      </c>
      <c r="G144" s="372">
        <v>139</v>
      </c>
      <c r="H144" s="169" t="s">
        <v>1185</v>
      </c>
      <c r="I144" s="370" t="s">
        <v>650</v>
      </c>
      <c r="J144" s="381"/>
      <c r="K144" s="381"/>
      <c r="L144" s="381"/>
      <c r="M144" s="381"/>
      <c r="N144" s="381"/>
      <c r="O144" s="381"/>
      <c r="P144" s="381" t="s">
        <v>161</v>
      </c>
      <c r="Q144" s="381"/>
      <c r="R144" s="381"/>
      <c r="S144" s="381"/>
      <c r="T144" s="381" t="s">
        <v>161</v>
      </c>
      <c r="U144" s="381"/>
      <c r="V144" s="169" t="s">
        <v>1186</v>
      </c>
      <c r="W144" s="169" t="s">
        <v>608</v>
      </c>
      <c r="X144" s="169" t="s">
        <v>1187</v>
      </c>
      <c r="Y144" s="169" t="s">
        <v>1188</v>
      </c>
      <c r="Z144" s="372"/>
      <c r="AA144" s="522"/>
      <c r="AB144" s="775"/>
      <c r="AC144" s="77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row>
    <row r="145" spans="2:29" ht="16.5" hidden="1" thickBot="1">
      <c r="B145" s="634"/>
      <c r="C145" s="403">
        <v>4</v>
      </c>
      <c r="D145" s="277"/>
      <c r="E145" s="386"/>
      <c r="F145" s="386"/>
      <c r="G145" s="387"/>
      <c r="H145" s="387"/>
      <c r="I145" s="386"/>
      <c r="J145" s="386"/>
      <c r="K145" s="386"/>
      <c r="L145" s="386"/>
      <c r="M145" s="386"/>
      <c r="N145" s="386"/>
      <c r="O145" s="386"/>
      <c r="P145" s="386"/>
      <c r="Q145" s="386"/>
      <c r="R145" s="386"/>
      <c r="S145" s="386"/>
      <c r="T145" s="386"/>
      <c r="U145" s="386"/>
      <c r="V145" s="387"/>
      <c r="W145" s="387"/>
      <c r="X145" s="387"/>
      <c r="Y145" s="387"/>
      <c r="Z145" s="387"/>
      <c r="AA145" s="387"/>
    </row>
    <row r="146" spans="2:29" ht="42.95">
      <c r="B146" s="615" t="s">
        <v>1189</v>
      </c>
      <c r="C146" s="404">
        <v>5</v>
      </c>
      <c r="D146" s="176" t="s">
        <v>1190</v>
      </c>
      <c r="E146" s="364" t="s">
        <v>426</v>
      </c>
      <c r="F146" s="365" t="s">
        <v>427</v>
      </c>
      <c r="G146" s="366">
        <v>140</v>
      </c>
      <c r="H146" s="176" t="s">
        <v>1191</v>
      </c>
      <c r="I146" s="364" t="s">
        <v>429</v>
      </c>
      <c r="J146" s="389"/>
      <c r="K146" s="389"/>
      <c r="L146" s="389"/>
      <c r="M146" s="389"/>
      <c r="N146" s="389"/>
      <c r="O146" s="389"/>
      <c r="P146" s="389"/>
      <c r="Q146" s="389"/>
      <c r="R146" s="389"/>
      <c r="S146" s="389" t="s">
        <v>162</v>
      </c>
      <c r="T146" s="389"/>
      <c r="U146" s="389"/>
      <c r="V146" s="176" t="s">
        <v>1192</v>
      </c>
      <c r="W146" s="368"/>
      <c r="X146" s="176" t="s">
        <v>824</v>
      </c>
      <c r="Y146" s="176" t="s">
        <v>1193</v>
      </c>
      <c r="Z146" s="465"/>
      <c r="AA146" s="522"/>
      <c r="AB146" s="775"/>
      <c r="AC146" s="772"/>
    </row>
    <row r="147" spans="2:29" ht="96" hidden="1">
      <c r="B147" s="616"/>
      <c r="C147" s="405">
        <v>5</v>
      </c>
      <c r="D147" s="177" t="s">
        <v>1194</v>
      </c>
      <c r="E147" s="370" t="s">
        <v>445</v>
      </c>
      <c r="F147" s="371" t="s">
        <v>427</v>
      </c>
      <c r="G147" s="372">
        <v>141</v>
      </c>
      <c r="H147" s="177" t="s">
        <v>1195</v>
      </c>
      <c r="I147" s="370" t="s">
        <v>429</v>
      </c>
      <c r="J147" s="376"/>
      <c r="K147" s="376"/>
      <c r="L147" s="376"/>
      <c r="M147" s="376"/>
      <c r="N147" s="376"/>
      <c r="O147" s="376"/>
      <c r="P147" s="376"/>
      <c r="Q147" s="376"/>
      <c r="R147" s="376"/>
      <c r="S147" s="376" t="s">
        <v>162</v>
      </c>
      <c r="T147" s="376"/>
      <c r="U147" s="376"/>
      <c r="V147" s="177" t="s">
        <v>1196</v>
      </c>
      <c r="W147" s="375"/>
      <c r="X147" s="177" t="s">
        <v>1197</v>
      </c>
      <c r="Y147" s="177" t="s">
        <v>1198</v>
      </c>
      <c r="Z147" s="465"/>
      <c r="AA147" s="472"/>
    </row>
    <row r="148" spans="2:29" ht="96.6">
      <c r="B148" s="616"/>
      <c r="C148" s="405">
        <v>5</v>
      </c>
      <c r="D148" s="33" t="s">
        <v>1199</v>
      </c>
      <c r="E148" s="371" t="s">
        <v>451</v>
      </c>
      <c r="F148" s="371" t="s">
        <v>656</v>
      </c>
      <c r="G148" s="376">
        <v>142</v>
      </c>
      <c r="H148" s="33" t="s">
        <v>1200</v>
      </c>
      <c r="I148" s="371" t="s">
        <v>454</v>
      </c>
      <c r="J148" s="371"/>
      <c r="K148" s="371"/>
      <c r="L148" s="371"/>
      <c r="M148" s="371"/>
      <c r="N148" s="371"/>
      <c r="O148" s="371"/>
      <c r="P148" s="371"/>
      <c r="Q148" s="371"/>
      <c r="R148" s="371"/>
      <c r="S148" s="371"/>
      <c r="T148" s="371"/>
      <c r="U148" s="371" t="s">
        <v>161</v>
      </c>
      <c r="V148" s="178" t="s">
        <v>1201</v>
      </c>
      <c r="W148" s="377"/>
      <c r="X148" s="320" t="s">
        <v>1202</v>
      </c>
      <c r="Y148" s="178" t="s">
        <v>1203</v>
      </c>
      <c r="Z148" s="463"/>
      <c r="AA148" s="522"/>
      <c r="AB148" s="775"/>
      <c r="AC148" s="772"/>
    </row>
    <row r="149" spans="2:29" ht="86.1">
      <c r="B149" s="616"/>
      <c r="C149" s="405">
        <v>5</v>
      </c>
      <c r="D149" s="621" t="s">
        <v>1204</v>
      </c>
      <c r="E149" s="371" t="s">
        <v>464</v>
      </c>
      <c r="F149" s="371" t="s">
        <v>427</v>
      </c>
      <c r="G149" s="376">
        <v>143</v>
      </c>
      <c r="H149" s="178" t="s">
        <v>1205</v>
      </c>
      <c r="I149" s="371" t="s">
        <v>429</v>
      </c>
      <c r="J149" s="371"/>
      <c r="K149" s="371"/>
      <c r="L149" s="371"/>
      <c r="M149" s="371"/>
      <c r="N149" s="371"/>
      <c r="O149" s="371"/>
      <c r="P149" s="371"/>
      <c r="Q149" s="371"/>
      <c r="R149" s="371"/>
      <c r="S149" s="371" t="s">
        <v>161</v>
      </c>
      <c r="T149" s="371"/>
      <c r="U149" s="371"/>
      <c r="V149" s="178" t="s">
        <v>1206</v>
      </c>
      <c r="W149" s="377"/>
      <c r="X149" s="320" t="s">
        <v>1207</v>
      </c>
      <c r="Y149" s="178" t="s">
        <v>1208</v>
      </c>
      <c r="Z149" s="463"/>
      <c r="AA149" s="522"/>
      <c r="AB149" s="775"/>
      <c r="AC149" s="772"/>
    </row>
    <row r="150" spans="2:29" ht="107.1">
      <c r="B150" s="616"/>
      <c r="C150" s="405">
        <v>5</v>
      </c>
      <c r="D150" s="621"/>
      <c r="E150" s="371" t="s">
        <v>464</v>
      </c>
      <c r="F150" s="371" t="s">
        <v>427</v>
      </c>
      <c r="G150" s="376">
        <v>144</v>
      </c>
      <c r="H150" s="178" t="s">
        <v>1209</v>
      </c>
      <c r="I150" s="371" t="s">
        <v>1210</v>
      </c>
      <c r="J150" s="371"/>
      <c r="K150" s="371"/>
      <c r="L150" s="371"/>
      <c r="M150" s="371"/>
      <c r="N150" s="371"/>
      <c r="O150" s="371" t="s">
        <v>161</v>
      </c>
      <c r="P150" s="371"/>
      <c r="Q150" s="371"/>
      <c r="R150" s="371" t="s">
        <v>162</v>
      </c>
      <c r="S150" s="371"/>
      <c r="T150" s="371"/>
      <c r="U150" s="371"/>
      <c r="V150" s="178" t="s">
        <v>1211</v>
      </c>
      <c r="W150" s="178" t="s">
        <v>1212</v>
      </c>
      <c r="X150" s="320" t="s">
        <v>1213</v>
      </c>
      <c r="Y150" s="178" t="s">
        <v>1214</v>
      </c>
      <c r="Z150" s="463"/>
      <c r="AA150" s="522"/>
      <c r="AB150" s="775"/>
      <c r="AC150" s="772"/>
    </row>
    <row r="151" spans="2:29" ht="85.5">
      <c r="B151" s="616"/>
      <c r="C151" s="405">
        <v>5</v>
      </c>
      <c r="D151" s="621" t="s">
        <v>1215</v>
      </c>
      <c r="E151" s="371" t="s">
        <v>478</v>
      </c>
      <c r="F151" s="371" t="s">
        <v>427</v>
      </c>
      <c r="G151" s="376">
        <v>145</v>
      </c>
      <c r="H151" s="178" t="s">
        <v>1216</v>
      </c>
      <c r="I151" s="371" t="s">
        <v>429</v>
      </c>
      <c r="J151" s="371"/>
      <c r="K151" s="371"/>
      <c r="L151" s="371"/>
      <c r="M151" s="371"/>
      <c r="N151" s="371"/>
      <c r="O151" s="371"/>
      <c r="P151" s="371"/>
      <c r="Q151" s="371"/>
      <c r="R151" s="371"/>
      <c r="S151" s="371" t="s">
        <v>161</v>
      </c>
      <c r="T151" s="371"/>
      <c r="U151" s="371"/>
      <c r="V151" s="178" t="s">
        <v>1217</v>
      </c>
      <c r="W151" s="377"/>
      <c r="X151" s="320" t="s">
        <v>1218</v>
      </c>
      <c r="Y151" s="178" t="s">
        <v>1219</v>
      </c>
      <c r="Z151" s="463"/>
      <c r="AA151" s="522"/>
      <c r="AB151" s="775"/>
      <c r="AC151" s="772"/>
    </row>
    <row r="152" spans="2:29" ht="117.95">
      <c r="B152" s="616"/>
      <c r="C152" s="405">
        <v>5</v>
      </c>
      <c r="D152" s="621"/>
      <c r="E152" s="371" t="s">
        <v>478</v>
      </c>
      <c r="F152" s="371" t="s">
        <v>427</v>
      </c>
      <c r="G152" s="376">
        <v>146</v>
      </c>
      <c r="H152" s="178" t="s">
        <v>1220</v>
      </c>
      <c r="I152" s="371" t="s">
        <v>1221</v>
      </c>
      <c r="J152" s="371"/>
      <c r="K152" s="371"/>
      <c r="L152" s="371"/>
      <c r="M152" s="371"/>
      <c r="N152" s="371"/>
      <c r="O152" s="371" t="s">
        <v>161</v>
      </c>
      <c r="P152" s="371"/>
      <c r="Q152" s="371"/>
      <c r="R152" s="371"/>
      <c r="S152" s="371"/>
      <c r="T152" s="371"/>
      <c r="U152" s="371"/>
      <c r="V152" s="178" t="s">
        <v>1222</v>
      </c>
      <c r="W152" s="178" t="s">
        <v>1223</v>
      </c>
      <c r="X152" s="320" t="s">
        <v>1213</v>
      </c>
      <c r="Y152" s="178" t="s">
        <v>1224</v>
      </c>
      <c r="Z152" s="463"/>
      <c r="AA152" s="522"/>
      <c r="AB152" s="775"/>
      <c r="AC152" s="772"/>
    </row>
    <row r="153" spans="2:29" ht="85.5" hidden="1">
      <c r="B153" s="616"/>
      <c r="C153" s="405">
        <v>5</v>
      </c>
      <c r="D153" s="621" t="s">
        <v>1225</v>
      </c>
      <c r="E153" s="371" t="s">
        <v>884</v>
      </c>
      <c r="F153" s="371" t="s">
        <v>427</v>
      </c>
      <c r="G153" s="376">
        <v>147</v>
      </c>
      <c r="H153" s="178" t="s">
        <v>1226</v>
      </c>
      <c r="I153" s="371" t="s">
        <v>429</v>
      </c>
      <c r="J153" s="371"/>
      <c r="K153" s="371"/>
      <c r="L153" s="371"/>
      <c r="M153" s="371"/>
      <c r="N153" s="371"/>
      <c r="O153" s="371"/>
      <c r="P153" s="371"/>
      <c r="Q153" s="371"/>
      <c r="R153" s="371"/>
      <c r="S153" s="371" t="s">
        <v>161</v>
      </c>
      <c r="T153" s="371"/>
      <c r="U153" s="371"/>
      <c r="V153" s="178" t="s">
        <v>1227</v>
      </c>
      <c r="W153" s="377"/>
      <c r="X153" s="320" t="s">
        <v>1228</v>
      </c>
      <c r="Y153" s="178" t="s">
        <v>1229</v>
      </c>
      <c r="Z153" s="463"/>
      <c r="AA153" s="473"/>
    </row>
    <row r="154" spans="2:29" ht="117.95">
      <c r="B154" s="616"/>
      <c r="C154" s="405">
        <v>5</v>
      </c>
      <c r="D154" s="621"/>
      <c r="E154" s="371" t="s">
        <v>884</v>
      </c>
      <c r="F154" s="371" t="s">
        <v>427</v>
      </c>
      <c r="G154" s="376">
        <v>148</v>
      </c>
      <c r="H154" s="178" t="s">
        <v>1230</v>
      </c>
      <c r="I154" s="371" t="s">
        <v>84</v>
      </c>
      <c r="J154" s="371"/>
      <c r="K154" s="371"/>
      <c r="L154" s="371"/>
      <c r="M154" s="371"/>
      <c r="N154" s="371"/>
      <c r="O154" s="371" t="s">
        <v>161</v>
      </c>
      <c r="P154" s="371"/>
      <c r="Q154" s="371"/>
      <c r="R154" s="371"/>
      <c r="S154" s="371"/>
      <c r="T154" s="371"/>
      <c r="U154" s="371"/>
      <c r="V154" s="178" t="s">
        <v>1231</v>
      </c>
      <c r="W154" s="178" t="s">
        <v>1232</v>
      </c>
      <c r="X154" s="320" t="s">
        <v>1213</v>
      </c>
      <c r="Y154" s="178" t="s">
        <v>1233</v>
      </c>
      <c r="Z154" s="463"/>
      <c r="AA154" s="522"/>
      <c r="AB154" s="775"/>
      <c r="AC154" s="772"/>
    </row>
    <row r="155" spans="2:29" ht="85.5">
      <c r="B155" s="616"/>
      <c r="C155" s="405">
        <v>5</v>
      </c>
      <c r="D155" s="621" t="s">
        <v>1234</v>
      </c>
      <c r="E155" s="371" t="s">
        <v>1235</v>
      </c>
      <c r="F155" s="371" t="s">
        <v>427</v>
      </c>
      <c r="G155" s="376">
        <v>149</v>
      </c>
      <c r="H155" s="178" t="s">
        <v>1236</v>
      </c>
      <c r="I155" s="371" t="s">
        <v>429</v>
      </c>
      <c r="J155" s="371"/>
      <c r="K155" s="371"/>
      <c r="L155" s="371"/>
      <c r="M155" s="371"/>
      <c r="N155" s="371"/>
      <c r="O155" s="371"/>
      <c r="P155" s="371"/>
      <c r="Q155" s="371"/>
      <c r="R155" s="371"/>
      <c r="S155" s="371" t="s">
        <v>161</v>
      </c>
      <c r="T155" s="371"/>
      <c r="U155" s="371"/>
      <c r="V155" s="178" t="s">
        <v>1237</v>
      </c>
      <c r="W155" s="377"/>
      <c r="X155" s="320" t="s">
        <v>1238</v>
      </c>
      <c r="Y155" s="178" t="s">
        <v>1239</v>
      </c>
      <c r="Z155" s="463"/>
      <c r="AA155" s="522"/>
      <c r="AB155" s="775"/>
      <c r="AC155" s="772"/>
    </row>
    <row r="156" spans="2:29" ht="117.95">
      <c r="B156" s="616"/>
      <c r="C156" s="405">
        <v>5</v>
      </c>
      <c r="D156" s="621"/>
      <c r="E156" s="371" t="s">
        <v>1235</v>
      </c>
      <c r="F156" s="371" t="s">
        <v>427</v>
      </c>
      <c r="G156" s="376">
        <v>150</v>
      </c>
      <c r="H156" s="178" t="s">
        <v>1240</v>
      </c>
      <c r="I156" s="371" t="s">
        <v>429</v>
      </c>
      <c r="J156" s="371"/>
      <c r="K156" s="371"/>
      <c r="L156" s="371"/>
      <c r="M156" s="371"/>
      <c r="N156" s="371"/>
      <c r="O156" s="371"/>
      <c r="P156" s="371"/>
      <c r="Q156" s="371"/>
      <c r="R156" s="371"/>
      <c r="S156" s="371" t="s">
        <v>161</v>
      </c>
      <c r="T156" s="371"/>
      <c r="U156" s="371"/>
      <c r="V156" s="178" t="s">
        <v>1241</v>
      </c>
      <c r="W156" s="178" t="s">
        <v>1242</v>
      </c>
      <c r="X156" s="320" t="s">
        <v>1213</v>
      </c>
      <c r="Y156" s="178" t="s">
        <v>1243</v>
      </c>
      <c r="Z156" s="463"/>
      <c r="AA156" s="522"/>
      <c r="AB156" s="775"/>
      <c r="AC156" s="772"/>
    </row>
    <row r="157" spans="2:29" ht="75">
      <c r="B157" s="616"/>
      <c r="C157" s="405">
        <v>5</v>
      </c>
      <c r="D157" s="178" t="s">
        <v>1244</v>
      </c>
      <c r="E157" s="376" t="s">
        <v>504</v>
      </c>
      <c r="F157" s="371" t="s">
        <v>427</v>
      </c>
      <c r="G157" s="376">
        <v>151</v>
      </c>
      <c r="H157" s="178" t="s">
        <v>1245</v>
      </c>
      <c r="I157" s="371" t="s">
        <v>429</v>
      </c>
      <c r="J157" s="371"/>
      <c r="K157" s="371"/>
      <c r="L157" s="371"/>
      <c r="M157" s="371"/>
      <c r="N157" s="371"/>
      <c r="O157" s="371"/>
      <c r="P157" s="371"/>
      <c r="Q157" s="371"/>
      <c r="R157" s="371"/>
      <c r="S157" s="371" t="s">
        <v>161</v>
      </c>
      <c r="T157" s="371"/>
      <c r="U157" s="371"/>
      <c r="V157" s="178" t="s">
        <v>1246</v>
      </c>
      <c r="W157" s="178" t="s">
        <v>1247</v>
      </c>
      <c r="X157" s="320" t="s">
        <v>1248</v>
      </c>
      <c r="Y157" s="178" t="s">
        <v>1249</v>
      </c>
      <c r="Z157" s="463"/>
      <c r="AA157" s="522"/>
      <c r="AB157" s="775"/>
      <c r="AC157" s="772"/>
    </row>
    <row r="158" spans="2:29" ht="86.1">
      <c r="B158" s="616"/>
      <c r="C158" s="405">
        <v>5</v>
      </c>
      <c r="D158" s="33" t="s">
        <v>1250</v>
      </c>
      <c r="E158" s="371" t="s">
        <v>524</v>
      </c>
      <c r="F158" s="371" t="s">
        <v>427</v>
      </c>
      <c r="G158" s="376">
        <v>152</v>
      </c>
      <c r="H158" s="33" t="s">
        <v>1251</v>
      </c>
      <c r="I158" s="371" t="s">
        <v>429</v>
      </c>
      <c r="J158" s="371"/>
      <c r="K158" s="371"/>
      <c r="L158" s="371"/>
      <c r="M158" s="371"/>
      <c r="N158" s="371"/>
      <c r="O158" s="371"/>
      <c r="P158" s="371"/>
      <c r="Q158" s="371"/>
      <c r="R158" s="371"/>
      <c r="S158" s="371" t="s">
        <v>161</v>
      </c>
      <c r="T158" s="371"/>
      <c r="U158" s="371"/>
      <c r="V158" s="178" t="s">
        <v>1252</v>
      </c>
      <c r="W158" s="178" t="s">
        <v>1253</v>
      </c>
      <c r="X158" s="391"/>
      <c r="Y158" s="178" t="s">
        <v>1254</v>
      </c>
      <c r="Z158" s="463"/>
      <c r="AA158" s="522"/>
      <c r="AB158" s="775"/>
      <c r="AC158" s="772"/>
    </row>
    <row r="159" spans="2:29" ht="75">
      <c r="B159" s="616"/>
      <c r="C159" s="405">
        <v>5</v>
      </c>
      <c r="D159" s="33" t="s">
        <v>1255</v>
      </c>
      <c r="E159" s="376" t="s">
        <v>538</v>
      </c>
      <c r="F159" s="371" t="s">
        <v>427</v>
      </c>
      <c r="G159" s="376">
        <v>153</v>
      </c>
      <c r="H159" s="33" t="s">
        <v>1256</v>
      </c>
      <c r="I159" s="371" t="s">
        <v>1257</v>
      </c>
      <c r="J159" s="371"/>
      <c r="K159" s="371"/>
      <c r="L159" s="371"/>
      <c r="M159" s="371"/>
      <c r="N159" s="371"/>
      <c r="O159" s="371"/>
      <c r="P159" s="371"/>
      <c r="Q159" s="371"/>
      <c r="R159" s="371"/>
      <c r="S159" s="371"/>
      <c r="T159" s="371"/>
      <c r="U159" s="371" t="s">
        <v>161</v>
      </c>
      <c r="V159" s="178" t="s">
        <v>1258</v>
      </c>
      <c r="W159" s="178" t="s">
        <v>1253</v>
      </c>
      <c r="X159" s="391"/>
      <c r="Y159" s="178" t="s">
        <v>1259</v>
      </c>
      <c r="Z159" s="463"/>
      <c r="AA159" s="522"/>
      <c r="AB159" s="775"/>
      <c r="AC159" s="772"/>
    </row>
    <row r="160" spans="2:29" ht="63.95">
      <c r="B160" s="616"/>
      <c r="C160" s="405">
        <v>5</v>
      </c>
      <c r="D160" s="33" t="s">
        <v>1260</v>
      </c>
      <c r="E160" s="371" t="s">
        <v>545</v>
      </c>
      <c r="F160" s="371" t="s">
        <v>427</v>
      </c>
      <c r="G160" s="376">
        <v>154</v>
      </c>
      <c r="H160" s="33" t="s">
        <v>1261</v>
      </c>
      <c r="I160" s="371" t="s">
        <v>429</v>
      </c>
      <c r="J160" s="371"/>
      <c r="K160" s="371"/>
      <c r="L160" s="371"/>
      <c r="M160" s="371"/>
      <c r="N160" s="371"/>
      <c r="O160" s="371"/>
      <c r="P160" s="371"/>
      <c r="Q160" s="371"/>
      <c r="R160" s="371"/>
      <c r="S160" s="371" t="s">
        <v>161</v>
      </c>
      <c r="T160" s="371"/>
      <c r="U160" s="371"/>
      <c r="V160" s="178" t="s">
        <v>1262</v>
      </c>
      <c r="W160" s="377"/>
      <c r="X160" s="320" t="s">
        <v>1263</v>
      </c>
      <c r="Y160" s="178" t="s">
        <v>1264</v>
      </c>
      <c r="Z160" s="463"/>
      <c r="AA160" s="522"/>
      <c r="AB160" s="775"/>
      <c r="AC160" s="772"/>
    </row>
    <row r="161" spans="2:102" ht="117.6" hidden="1">
      <c r="B161" s="616"/>
      <c r="C161" s="405">
        <v>5</v>
      </c>
      <c r="D161" s="33" t="s">
        <v>1265</v>
      </c>
      <c r="E161" s="371" t="s">
        <v>934</v>
      </c>
      <c r="F161" s="371" t="s">
        <v>427</v>
      </c>
      <c r="G161" s="376">
        <v>155</v>
      </c>
      <c r="H161" s="178" t="s">
        <v>1266</v>
      </c>
      <c r="I161" s="371" t="s">
        <v>429</v>
      </c>
      <c r="J161" s="371"/>
      <c r="K161" s="371"/>
      <c r="L161" s="371"/>
      <c r="M161" s="371"/>
      <c r="N161" s="371"/>
      <c r="O161" s="371"/>
      <c r="P161" s="371"/>
      <c r="Q161" s="371"/>
      <c r="R161" s="371"/>
      <c r="S161" s="371" t="s">
        <v>161</v>
      </c>
      <c r="T161" s="371"/>
      <c r="U161" s="371"/>
      <c r="V161" s="178" t="s">
        <v>1267</v>
      </c>
      <c r="W161" s="377"/>
      <c r="X161" s="178" t="s">
        <v>1268</v>
      </c>
      <c r="Y161" s="178" t="s">
        <v>1269</v>
      </c>
      <c r="Z161" s="463"/>
      <c r="AA161" s="178"/>
    </row>
    <row r="162" spans="2:102" ht="85.5" hidden="1">
      <c r="B162" s="616"/>
      <c r="C162" s="405">
        <v>5</v>
      </c>
      <c r="D162" s="178" t="s">
        <v>1270</v>
      </c>
      <c r="E162" s="371" t="s">
        <v>568</v>
      </c>
      <c r="F162" s="371" t="s">
        <v>427</v>
      </c>
      <c r="G162" s="376">
        <v>156</v>
      </c>
      <c r="H162" s="178" t="s">
        <v>1271</v>
      </c>
      <c r="I162" s="371" t="s">
        <v>429</v>
      </c>
      <c r="J162" s="371"/>
      <c r="K162" s="371"/>
      <c r="L162" s="371"/>
      <c r="M162" s="371"/>
      <c r="N162" s="371"/>
      <c r="O162" s="371"/>
      <c r="P162" s="371"/>
      <c r="Q162" s="371"/>
      <c r="R162" s="371"/>
      <c r="S162" s="371" t="s">
        <v>161</v>
      </c>
      <c r="T162" s="371"/>
      <c r="U162" s="371"/>
      <c r="V162" s="178" t="s">
        <v>1272</v>
      </c>
      <c r="W162" s="377"/>
      <c r="X162" s="178" t="s">
        <v>1273</v>
      </c>
      <c r="Y162" s="178" t="s">
        <v>1274</v>
      </c>
      <c r="Z162" s="463"/>
      <c r="AA162" s="178"/>
    </row>
    <row r="163" spans="2:102" ht="86.1">
      <c r="B163" s="616"/>
      <c r="C163" s="405">
        <v>5</v>
      </c>
      <c r="D163" s="178" t="s">
        <v>1275</v>
      </c>
      <c r="E163" s="371" t="s">
        <v>575</v>
      </c>
      <c r="F163" s="371" t="s">
        <v>427</v>
      </c>
      <c r="G163" s="376">
        <v>157</v>
      </c>
      <c r="H163" s="178" t="s">
        <v>1276</v>
      </c>
      <c r="I163" s="371" t="s">
        <v>429</v>
      </c>
      <c r="J163" s="371"/>
      <c r="K163" s="371"/>
      <c r="L163" s="371"/>
      <c r="M163" s="371"/>
      <c r="N163" s="371"/>
      <c r="O163" s="371"/>
      <c r="P163" s="371"/>
      <c r="Q163" s="371"/>
      <c r="R163" s="371"/>
      <c r="S163" s="371" t="s">
        <v>161</v>
      </c>
      <c r="T163" s="371"/>
      <c r="U163" s="371"/>
      <c r="V163" s="178" t="s">
        <v>1277</v>
      </c>
      <c r="W163" s="377"/>
      <c r="X163" s="178" t="s">
        <v>1278</v>
      </c>
      <c r="Y163" s="178" t="s">
        <v>1279</v>
      </c>
      <c r="Z163" s="478"/>
      <c r="AA163" s="522"/>
      <c r="AB163" s="775"/>
      <c r="AC163" s="772"/>
    </row>
    <row r="164" spans="2:102" s="1" customFormat="1" ht="85.5">
      <c r="B164" s="616"/>
      <c r="C164" s="405">
        <v>5</v>
      </c>
      <c r="D164" s="178" t="s">
        <v>1280</v>
      </c>
      <c r="E164" s="371" t="s">
        <v>587</v>
      </c>
      <c r="F164" s="371" t="s">
        <v>427</v>
      </c>
      <c r="G164" s="376">
        <v>158</v>
      </c>
      <c r="H164" s="178" t="s">
        <v>1281</v>
      </c>
      <c r="I164" s="371" t="s">
        <v>429</v>
      </c>
      <c r="J164" s="371"/>
      <c r="K164" s="371"/>
      <c r="L164" s="371"/>
      <c r="M164" s="371"/>
      <c r="N164" s="371"/>
      <c r="O164" s="371"/>
      <c r="P164" s="371"/>
      <c r="Q164" s="371"/>
      <c r="R164" s="371"/>
      <c r="S164" s="371" t="s">
        <v>161</v>
      </c>
      <c r="T164" s="371"/>
      <c r="U164" s="371"/>
      <c r="V164" s="178" t="s">
        <v>1282</v>
      </c>
      <c r="W164" s="377"/>
      <c r="X164" s="178" t="s">
        <v>1283</v>
      </c>
      <c r="Y164" s="178" t="s">
        <v>1284</v>
      </c>
      <c r="Z164" s="376"/>
      <c r="AA164" s="522"/>
      <c r="AB164" s="775"/>
      <c r="AC164" s="77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row>
    <row r="165" spans="2:102" s="1" customFormat="1" ht="96.6">
      <c r="B165" s="617"/>
      <c r="C165" s="406">
        <v>5</v>
      </c>
      <c r="D165" s="33" t="s">
        <v>1285</v>
      </c>
      <c r="E165" s="371" t="s">
        <v>596</v>
      </c>
      <c r="F165" s="371" t="s">
        <v>427</v>
      </c>
      <c r="G165" s="376">
        <v>159</v>
      </c>
      <c r="H165" s="33" t="s">
        <v>1286</v>
      </c>
      <c r="I165" s="371" t="s">
        <v>1287</v>
      </c>
      <c r="J165" s="381"/>
      <c r="K165" s="381"/>
      <c r="L165" s="381"/>
      <c r="M165" s="381"/>
      <c r="N165" s="381"/>
      <c r="O165" s="381"/>
      <c r="P165" s="381" t="s">
        <v>161</v>
      </c>
      <c r="Q165" s="381"/>
      <c r="R165" s="381"/>
      <c r="S165" s="381"/>
      <c r="T165" s="381"/>
      <c r="U165" s="381"/>
      <c r="V165" s="33" t="s">
        <v>1288</v>
      </c>
      <c r="W165" s="392"/>
      <c r="X165" s="392"/>
      <c r="Y165" s="33" t="s">
        <v>1289</v>
      </c>
      <c r="Z165" s="463"/>
      <c r="AA165" s="522"/>
      <c r="AB165" s="775"/>
      <c r="AC165" s="77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row>
    <row r="166" spans="2:102" s="1" customFormat="1" ht="53.45">
      <c r="B166" s="617"/>
      <c r="C166" s="406">
        <v>5</v>
      </c>
      <c r="D166" s="169" t="s">
        <v>1290</v>
      </c>
      <c r="E166" s="383" t="s">
        <v>603</v>
      </c>
      <c r="F166" s="370" t="s">
        <v>427</v>
      </c>
      <c r="G166" s="372">
        <v>160</v>
      </c>
      <c r="H166" s="169" t="s">
        <v>1291</v>
      </c>
      <c r="I166" s="370" t="s">
        <v>628</v>
      </c>
      <c r="J166" s="381"/>
      <c r="K166" s="381"/>
      <c r="L166" s="381"/>
      <c r="M166" s="381"/>
      <c r="N166" s="381"/>
      <c r="O166" s="381"/>
      <c r="P166" s="381"/>
      <c r="Q166" s="381"/>
      <c r="R166" s="381"/>
      <c r="S166" s="381"/>
      <c r="T166" s="381" t="s">
        <v>161</v>
      </c>
      <c r="U166" s="381"/>
      <c r="V166" s="169" t="s">
        <v>1292</v>
      </c>
      <c r="W166" s="169" t="s">
        <v>1293</v>
      </c>
      <c r="X166" s="169" t="s">
        <v>1294</v>
      </c>
      <c r="Y166" s="169" t="s">
        <v>1295</v>
      </c>
      <c r="Z166" s="376"/>
      <c r="AA166" s="522"/>
      <c r="AB166" s="775"/>
      <c r="AC166" s="77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row>
    <row r="167" spans="2:102" s="1" customFormat="1" ht="53.45">
      <c r="B167" s="617"/>
      <c r="C167" s="406">
        <v>5</v>
      </c>
      <c r="D167" s="169" t="s">
        <v>1296</v>
      </c>
      <c r="E167" s="383" t="s">
        <v>611</v>
      </c>
      <c r="F167" s="370" t="s">
        <v>427</v>
      </c>
      <c r="G167" s="372">
        <v>161</v>
      </c>
      <c r="H167" s="169" t="s">
        <v>1297</v>
      </c>
      <c r="I167" s="370" t="s">
        <v>628</v>
      </c>
      <c r="J167" s="381"/>
      <c r="K167" s="381"/>
      <c r="L167" s="381"/>
      <c r="M167" s="381"/>
      <c r="N167" s="381"/>
      <c r="O167" s="381"/>
      <c r="P167" s="381"/>
      <c r="Q167" s="381"/>
      <c r="R167" s="381"/>
      <c r="S167" s="381"/>
      <c r="T167" s="381" t="s">
        <v>161</v>
      </c>
      <c r="U167" s="381"/>
      <c r="V167" s="169" t="s">
        <v>1298</v>
      </c>
      <c r="W167" s="169" t="s">
        <v>1293</v>
      </c>
      <c r="X167" s="169" t="s">
        <v>1294</v>
      </c>
      <c r="Y167" s="169" t="s">
        <v>1295</v>
      </c>
      <c r="Z167" s="376"/>
      <c r="AA167" s="522"/>
      <c r="AB167" s="775"/>
      <c r="AC167" s="77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8" spans="2:102" s="1" customFormat="1" ht="53.45">
      <c r="B168" s="617"/>
      <c r="C168" s="406">
        <v>5</v>
      </c>
      <c r="D168" s="169" t="s">
        <v>1299</v>
      </c>
      <c r="E168" s="383" t="s">
        <v>790</v>
      </c>
      <c r="F168" s="370" t="s">
        <v>427</v>
      </c>
      <c r="G168" s="372">
        <v>162</v>
      </c>
      <c r="H168" s="169" t="s">
        <v>1297</v>
      </c>
      <c r="I168" s="370" t="s">
        <v>628</v>
      </c>
      <c r="J168" s="381"/>
      <c r="K168" s="381"/>
      <c r="L168" s="381"/>
      <c r="M168" s="381"/>
      <c r="N168" s="381"/>
      <c r="O168" s="381"/>
      <c r="P168" s="381"/>
      <c r="Q168" s="381"/>
      <c r="R168" s="381"/>
      <c r="S168" s="381"/>
      <c r="T168" s="381" t="s">
        <v>161</v>
      </c>
      <c r="U168" s="381"/>
      <c r="V168" s="169" t="s">
        <v>1300</v>
      </c>
      <c r="W168" s="169" t="s">
        <v>1293</v>
      </c>
      <c r="X168" s="169" t="s">
        <v>1294</v>
      </c>
      <c r="Y168" s="169" t="s">
        <v>1295</v>
      </c>
      <c r="Z168" s="376"/>
      <c r="AA168" s="522"/>
      <c r="AB168" s="775"/>
      <c r="AC168" s="77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row>
    <row r="169" spans="2:102" s="1" customFormat="1" ht="53.45">
      <c r="B169" s="617"/>
      <c r="C169" s="406">
        <v>5</v>
      </c>
      <c r="D169" s="169" t="s">
        <v>1301</v>
      </c>
      <c r="E169" s="383" t="s">
        <v>626</v>
      </c>
      <c r="F169" s="370" t="s">
        <v>427</v>
      </c>
      <c r="G169" s="372">
        <v>163</v>
      </c>
      <c r="H169" s="169" t="s">
        <v>1297</v>
      </c>
      <c r="I169" s="370" t="s">
        <v>628</v>
      </c>
      <c r="J169" s="381"/>
      <c r="K169" s="381"/>
      <c r="L169" s="381"/>
      <c r="M169" s="381"/>
      <c r="N169" s="381"/>
      <c r="O169" s="381"/>
      <c r="P169" s="381"/>
      <c r="Q169" s="381"/>
      <c r="R169" s="381"/>
      <c r="S169" s="381"/>
      <c r="T169" s="381" t="s">
        <v>161</v>
      </c>
      <c r="U169" s="381"/>
      <c r="V169" s="169" t="s">
        <v>1302</v>
      </c>
      <c r="W169" s="169" t="s">
        <v>1293</v>
      </c>
      <c r="X169" s="169" t="s">
        <v>1294</v>
      </c>
      <c r="Y169" s="169" t="s">
        <v>1295</v>
      </c>
      <c r="Z169" s="376"/>
      <c r="AA169" s="522"/>
      <c r="AB169" s="775"/>
      <c r="AC169" s="77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row>
    <row r="170" spans="2:102" s="1" customFormat="1" ht="53.45">
      <c r="B170" s="617"/>
      <c r="C170" s="406">
        <v>5</v>
      </c>
      <c r="D170" s="169" t="s">
        <v>1303</v>
      </c>
      <c r="E170" s="383" t="s">
        <v>634</v>
      </c>
      <c r="F170" s="370" t="s">
        <v>427</v>
      </c>
      <c r="G170" s="372">
        <v>164</v>
      </c>
      <c r="H170" s="169" t="s">
        <v>1297</v>
      </c>
      <c r="I170" s="370" t="s">
        <v>628</v>
      </c>
      <c r="J170" s="381"/>
      <c r="K170" s="381"/>
      <c r="L170" s="381"/>
      <c r="M170" s="381"/>
      <c r="N170" s="381"/>
      <c r="O170" s="381"/>
      <c r="P170" s="381"/>
      <c r="Q170" s="381"/>
      <c r="R170" s="381"/>
      <c r="S170" s="381"/>
      <c r="T170" s="381" t="s">
        <v>161</v>
      </c>
      <c r="U170" s="381"/>
      <c r="V170" s="169" t="s">
        <v>1304</v>
      </c>
      <c r="W170" s="169" t="s">
        <v>1293</v>
      </c>
      <c r="X170" s="169" t="s">
        <v>1305</v>
      </c>
      <c r="Y170" s="169" t="s">
        <v>1295</v>
      </c>
      <c r="Z170" s="376"/>
      <c r="AA170" s="522"/>
      <c r="AB170" s="775"/>
      <c r="AC170" s="77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row>
    <row r="171" spans="2:102" s="1" customFormat="1" ht="53.45">
      <c r="B171" s="617"/>
      <c r="C171" s="406">
        <v>5</v>
      </c>
      <c r="D171" s="169" t="s">
        <v>1306</v>
      </c>
      <c r="E171" s="383" t="s">
        <v>642</v>
      </c>
      <c r="F171" s="370" t="s">
        <v>427</v>
      </c>
      <c r="G171" s="372">
        <v>165</v>
      </c>
      <c r="H171" s="169" t="s">
        <v>1297</v>
      </c>
      <c r="I171" s="370" t="s">
        <v>628</v>
      </c>
      <c r="J171" s="381"/>
      <c r="K171" s="381"/>
      <c r="L171" s="381"/>
      <c r="M171" s="381"/>
      <c r="N171" s="381"/>
      <c r="O171" s="381"/>
      <c r="P171" s="381"/>
      <c r="Q171" s="381"/>
      <c r="R171" s="381"/>
      <c r="S171" s="381"/>
      <c r="T171" s="381" t="s">
        <v>161</v>
      </c>
      <c r="U171" s="381"/>
      <c r="V171" s="169" t="s">
        <v>1307</v>
      </c>
      <c r="W171" s="169" t="s">
        <v>608</v>
      </c>
      <c r="X171" s="169" t="s">
        <v>1308</v>
      </c>
      <c r="Y171" s="169" t="s">
        <v>1295</v>
      </c>
      <c r="Z171" s="376"/>
      <c r="AA171" s="522"/>
      <c r="AB171" s="775"/>
      <c r="AC171" s="77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row>
    <row r="172" spans="2:102" s="1" customFormat="1" ht="53.45">
      <c r="B172" s="617"/>
      <c r="C172" s="406">
        <v>5</v>
      </c>
      <c r="D172" s="169" t="s">
        <v>1309</v>
      </c>
      <c r="E172" s="383" t="s">
        <v>648</v>
      </c>
      <c r="F172" s="370" t="s">
        <v>427</v>
      </c>
      <c r="G172" s="372">
        <v>166</v>
      </c>
      <c r="H172" s="169" t="s">
        <v>1310</v>
      </c>
      <c r="I172" s="370" t="s">
        <v>650</v>
      </c>
      <c r="J172" s="381"/>
      <c r="K172" s="381"/>
      <c r="L172" s="381"/>
      <c r="M172" s="381"/>
      <c r="N172" s="381"/>
      <c r="O172" s="381"/>
      <c r="P172" s="381" t="s">
        <v>161</v>
      </c>
      <c r="Q172" s="381"/>
      <c r="R172" s="381"/>
      <c r="S172" s="381"/>
      <c r="T172" s="381" t="s">
        <v>161</v>
      </c>
      <c r="U172" s="381"/>
      <c r="V172" s="169" t="s">
        <v>1311</v>
      </c>
      <c r="W172" s="169" t="s">
        <v>608</v>
      </c>
      <c r="X172" s="169" t="s">
        <v>1308</v>
      </c>
      <c r="Y172" s="169" t="s">
        <v>1295</v>
      </c>
      <c r="Z172" s="376"/>
      <c r="AA172" s="522"/>
      <c r="AB172" s="775"/>
      <c r="AC172" s="77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row>
    <row r="173" spans="2:102" s="1" customFormat="1" ht="18.600000000000001" hidden="1" customHeight="1" thickBot="1">
      <c r="B173" s="618"/>
      <c r="C173" s="407">
        <v>5</v>
      </c>
      <c r="D173" s="36"/>
      <c r="E173" s="408"/>
      <c r="F173" s="409"/>
      <c r="G173" s="410"/>
      <c r="H173" s="410"/>
      <c r="I173" s="409"/>
      <c r="J173" s="409"/>
      <c r="K173" s="409"/>
      <c r="L173" s="409"/>
      <c r="M173" s="409"/>
      <c r="N173" s="409"/>
      <c r="O173" s="409"/>
      <c r="P173" s="409"/>
      <c r="Q173" s="409"/>
      <c r="R173" s="409"/>
      <c r="S173" s="409"/>
      <c r="T173" s="409"/>
      <c r="U173" s="409"/>
      <c r="V173" s="410"/>
      <c r="W173" s="410"/>
      <c r="X173" s="411"/>
      <c r="Y173" s="412"/>
      <c r="Z173" s="412"/>
      <c r="AA173" s="41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row>
    <row r="174" spans="2:102" s="1" customFormat="1" hidden="1">
      <c r="B174" s="29"/>
      <c r="C174" s="29"/>
      <c r="D174" s="29"/>
      <c r="E174" s="413"/>
      <c r="F174" s="30"/>
      <c r="G174" s="29"/>
      <c r="H174" s="29"/>
      <c r="I174" s="30"/>
      <c r="J174" s="30">
        <f t="shared" ref="J174:U174" si="0">COUNTA(J7:J173)</f>
        <v>0</v>
      </c>
      <c r="K174" s="30">
        <f t="shared" si="0"/>
        <v>0</v>
      </c>
      <c r="L174" s="30">
        <f t="shared" si="0"/>
        <v>4</v>
      </c>
      <c r="M174" s="30">
        <f t="shared" si="0"/>
        <v>16</v>
      </c>
      <c r="N174" s="30">
        <f t="shared" si="0"/>
        <v>25</v>
      </c>
      <c r="O174" s="30">
        <f t="shared" si="0"/>
        <v>33</v>
      </c>
      <c r="P174" s="30">
        <f t="shared" si="0"/>
        <v>7</v>
      </c>
      <c r="Q174" s="30">
        <f t="shared" si="0"/>
        <v>19</v>
      </c>
      <c r="R174" s="30">
        <f t="shared" si="0"/>
        <v>5</v>
      </c>
      <c r="S174" s="30">
        <f t="shared" si="0"/>
        <v>54</v>
      </c>
      <c r="T174" s="30">
        <f t="shared" si="0"/>
        <v>19</v>
      </c>
      <c r="U174" s="30">
        <f t="shared" si="0"/>
        <v>10</v>
      </c>
      <c r="V174" s="414"/>
      <c r="W174" s="29"/>
      <c r="X174" s="29"/>
      <c r="Y174" s="29"/>
      <c r="Z174" s="29"/>
      <c r="AA174" s="29"/>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row>
    <row r="175" spans="2:102" s="1" customFormat="1" hidden="1">
      <c r="B175" s="29"/>
      <c r="C175" s="29"/>
      <c r="D175" s="29" t="s">
        <v>1312</v>
      </c>
      <c r="E175" s="413"/>
      <c r="F175" s="30"/>
      <c r="G175" s="29"/>
      <c r="H175" s="29"/>
      <c r="I175" s="30"/>
      <c r="J175" s="30"/>
      <c r="K175" s="30"/>
      <c r="L175" s="30"/>
      <c r="M175" s="30"/>
      <c r="N175" s="30"/>
      <c r="O175" s="30"/>
      <c r="P175" s="30"/>
      <c r="Q175" s="30"/>
      <c r="R175" s="30"/>
      <c r="S175" s="30"/>
      <c r="T175" s="30"/>
      <c r="U175" s="30"/>
      <c r="V175" s="29"/>
      <c r="W175" s="29"/>
      <c r="X175" s="29"/>
      <c r="Y175" s="29"/>
      <c r="Z175" s="29"/>
      <c r="AA175" s="29"/>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row>
    <row r="176" spans="2:102" s="1" customFormat="1" hidden="1">
      <c r="B176" s="29"/>
      <c r="C176" s="29"/>
      <c r="D176" s="31" t="s">
        <v>190</v>
      </c>
      <c r="E176" s="413"/>
      <c r="F176" s="30"/>
      <c r="G176" s="29"/>
      <c r="H176" s="29"/>
      <c r="I176" s="30"/>
      <c r="J176" s="30"/>
      <c r="K176" s="30"/>
      <c r="L176" s="30"/>
      <c r="M176" s="30"/>
      <c r="N176" s="30"/>
      <c r="O176" s="30"/>
      <c r="P176" s="30"/>
      <c r="Q176" s="30"/>
      <c r="R176" s="30"/>
      <c r="S176" s="30"/>
      <c r="T176" s="30"/>
      <c r="U176" s="30"/>
      <c r="V176" s="29"/>
      <c r="W176" s="29"/>
      <c r="X176" s="29"/>
      <c r="Y176" s="29"/>
      <c r="Z176" s="29"/>
      <c r="AA176" s="29"/>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row>
    <row r="177" spans="2:102" s="1" customFormat="1" ht="33" hidden="1">
      <c r="B177" s="29"/>
      <c r="C177" s="29"/>
      <c r="D177" s="32" t="s">
        <v>1313</v>
      </c>
      <c r="E177" s="413"/>
      <c r="F177" s="30"/>
      <c r="G177" s="29"/>
      <c r="H177" s="29"/>
      <c r="I177" s="30"/>
      <c r="J177" s="30"/>
      <c r="K177" s="30"/>
      <c r="L177" s="30"/>
      <c r="M177" s="30"/>
      <c r="N177" s="30"/>
      <c r="O177" s="30"/>
      <c r="P177" s="30"/>
      <c r="Q177" s="30"/>
      <c r="R177" s="30"/>
      <c r="S177" s="30"/>
      <c r="T177" s="30"/>
      <c r="U177" s="30"/>
      <c r="V177" s="29"/>
      <c r="W177" s="29"/>
      <c r="X177" s="29"/>
      <c r="Y177" s="29"/>
      <c r="Z177" s="30"/>
      <c r="AA177" s="29"/>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row>
    <row r="178" spans="2:102" s="1" customFormat="1" ht="21" hidden="1">
      <c r="B178" s="29"/>
      <c r="C178" s="29"/>
      <c r="D178" s="32" t="s">
        <v>1314</v>
      </c>
      <c r="E178" s="413"/>
      <c r="F178" s="30"/>
      <c r="G178" s="29"/>
      <c r="H178" s="29"/>
      <c r="I178" s="30"/>
      <c r="J178" s="30"/>
      <c r="K178" s="30"/>
      <c r="L178" s="30"/>
      <c r="M178" s="30"/>
      <c r="N178" s="30"/>
      <c r="O178" s="30"/>
      <c r="P178" s="30"/>
      <c r="Q178" s="30"/>
      <c r="R178" s="30"/>
      <c r="S178" s="30"/>
      <c r="T178" s="30"/>
      <c r="U178" s="30"/>
      <c r="V178" s="29"/>
      <c r="W178" s="29"/>
      <c r="X178" s="29"/>
      <c r="Y178" s="29"/>
      <c r="Z178" s="30"/>
      <c r="AA178" s="29"/>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row>
    <row r="179" spans="2:102" s="1" customFormat="1" ht="21.95" hidden="1">
      <c r="B179" s="29"/>
      <c r="C179" s="29"/>
      <c r="D179" s="32" t="s">
        <v>1315</v>
      </c>
      <c r="E179" s="413"/>
      <c r="F179" s="30"/>
      <c r="G179" s="29"/>
      <c r="H179" s="29"/>
      <c r="I179" s="30"/>
      <c r="J179" s="30"/>
      <c r="K179" s="30"/>
      <c r="L179" s="30"/>
      <c r="M179" s="30"/>
      <c r="N179" s="30"/>
      <c r="O179" s="30"/>
      <c r="P179" s="30"/>
      <c r="Q179" s="30"/>
      <c r="R179" s="30"/>
      <c r="S179" s="30"/>
      <c r="T179" s="30"/>
      <c r="U179" s="30"/>
      <c r="V179" s="29"/>
      <c r="W179" s="29"/>
      <c r="X179" s="29"/>
      <c r="Y179" s="29"/>
      <c r="Z179" s="30"/>
      <c r="AA179" s="29"/>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row>
    <row r="180" spans="2:102" s="1" customFormat="1" ht="31.5" hidden="1">
      <c r="B180" s="29"/>
      <c r="C180" s="29"/>
      <c r="D180" s="32" t="s">
        <v>1316</v>
      </c>
      <c r="E180" s="413"/>
      <c r="F180" s="30"/>
      <c r="G180" s="29"/>
      <c r="H180" s="29"/>
      <c r="I180" s="30"/>
      <c r="J180" s="30"/>
      <c r="K180" s="30"/>
      <c r="L180" s="30"/>
      <c r="M180" s="30"/>
      <c r="N180" s="30"/>
      <c r="O180" s="30"/>
      <c r="P180" s="30"/>
      <c r="Q180" s="30"/>
      <c r="R180" s="30"/>
      <c r="S180" s="30"/>
      <c r="T180" s="30"/>
      <c r="U180" s="30"/>
      <c r="V180" s="29"/>
      <c r="W180" s="29"/>
      <c r="X180" s="29"/>
      <c r="Y180" s="29"/>
      <c r="Z180" s="30"/>
      <c r="AA180" s="29"/>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row>
    <row r="181" spans="2:102" s="1" customFormat="1" ht="21.95" hidden="1">
      <c r="B181" s="29"/>
      <c r="C181" s="29"/>
      <c r="D181" s="32" t="s">
        <v>1317</v>
      </c>
      <c r="E181" s="413"/>
      <c r="F181" s="30"/>
      <c r="G181" s="29"/>
      <c r="H181" s="29"/>
      <c r="I181" s="30"/>
      <c r="J181" s="30"/>
      <c r="K181" s="30"/>
      <c r="L181" s="30"/>
      <c r="M181" s="30"/>
      <c r="N181" s="30"/>
      <c r="O181" s="30"/>
      <c r="P181" s="30"/>
      <c r="Q181" s="30"/>
      <c r="R181" s="30"/>
      <c r="S181" s="30"/>
      <c r="T181" s="30"/>
      <c r="U181" s="30"/>
      <c r="V181" s="29"/>
      <c r="W181" s="29"/>
      <c r="X181" s="29"/>
      <c r="Y181" s="29"/>
      <c r="Z181" s="30"/>
      <c r="AA181" s="29"/>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row>
    <row r="182" spans="2:102" s="1" customFormat="1" ht="21">
      <c r="B182" s="29"/>
      <c r="C182" s="29"/>
      <c r="D182" s="32" t="s">
        <v>192</v>
      </c>
      <c r="E182" s="413"/>
      <c r="F182" s="30"/>
      <c r="G182" s="29"/>
      <c r="H182" s="29"/>
      <c r="I182" s="30"/>
      <c r="J182" s="30"/>
      <c r="K182" s="30"/>
      <c r="L182" s="30"/>
      <c r="M182" s="30"/>
      <c r="N182" s="30"/>
      <c r="O182" s="30"/>
      <c r="P182" s="30"/>
      <c r="Q182" s="30"/>
      <c r="R182" s="30"/>
      <c r="S182" s="30"/>
      <c r="T182" s="30"/>
      <c r="U182" s="30"/>
      <c r="V182" s="29"/>
      <c r="W182" s="29"/>
      <c r="X182" s="29"/>
      <c r="Y182" s="29"/>
      <c r="Z182" s="30"/>
      <c r="AA182" s="29"/>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row>
    <row r="183" spans="2:102" s="1" customFormat="1">
      <c r="B183" s="29"/>
      <c r="C183" s="29"/>
      <c r="D183" s="49" t="s">
        <v>193</v>
      </c>
      <c r="E183" s="413"/>
      <c r="F183" s="30"/>
      <c r="G183" s="29"/>
      <c r="H183" s="29"/>
      <c r="I183" s="30"/>
      <c r="J183" s="30"/>
      <c r="K183" s="30"/>
      <c r="L183" s="30"/>
      <c r="M183" s="30"/>
      <c r="N183" s="30"/>
      <c r="O183" s="30"/>
      <c r="P183" s="30"/>
      <c r="Q183" s="30"/>
      <c r="R183" s="30"/>
      <c r="S183" s="30"/>
      <c r="T183" s="30"/>
      <c r="U183" s="30"/>
      <c r="V183" s="29"/>
      <c r="W183" s="29"/>
      <c r="X183" s="29"/>
      <c r="Y183" s="29"/>
      <c r="Z183" s="30"/>
      <c r="AA183" s="29"/>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row>
    <row r="184" spans="2:102" s="1" customFormat="1">
      <c r="D184" s="29"/>
      <c r="E184" s="9"/>
      <c r="F184" s="7"/>
      <c r="I184" s="7"/>
      <c r="J184" s="7"/>
      <c r="K184" s="7"/>
      <c r="L184" s="7"/>
      <c r="M184" s="7"/>
      <c r="N184" s="7"/>
      <c r="O184" s="7"/>
      <c r="P184" s="7"/>
      <c r="Q184" s="7"/>
      <c r="R184" s="7"/>
      <c r="S184" s="7"/>
      <c r="T184" s="7"/>
      <c r="U184" s="7"/>
      <c r="Z184" s="7"/>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row>
    <row r="185" spans="2:102" s="1" customFormat="1">
      <c r="E185" s="9"/>
      <c r="F185" s="7"/>
      <c r="I185" s="7"/>
      <c r="J185" s="7"/>
      <c r="K185" s="7"/>
      <c r="L185" s="7"/>
      <c r="M185" s="7"/>
      <c r="N185" s="7"/>
      <c r="O185" s="7"/>
      <c r="P185" s="7"/>
      <c r="Q185" s="7"/>
      <c r="R185" s="7"/>
      <c r="S185" s="7"/>
      <c r="T185" s="7"/>
      <c r="U185" s="7"/>
      <c r="Z185" s="7"/>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row>
    <row r="186" spans="2:102" s="1" customFormat="1">
      <c r="E186" s="9"/>
      <c r="F186" s="7"/>
      <c r="I186" s="7"/>
      <c r="J186" s="7"/>
      <c r="K186" s="7"/>
      <c r="L186" s="7"/>
      <c r="M186" s="7"/>
      <c r="N186" s="7"/>
      <c r="O186" s="7"/>
      <c r="P186" s="7"/>
      <c r="Q186" s="7"/>
      <c r="R186" s="7"/>
      <c r="S186" s="7"/>
      <c r="T186" s="7"/>
      <c r="U186" s="7"/>
      <c r="Z186" s="7"/>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row>
    <row r="187" spans="2:102" s="1" customFormat="1">
      <c r="E187" s="9"/>
      <c r="F187" s="7"/>
      <c r="I187" s="7"/>
      <c r="J187" s="7"/>
      <c r="K187" s="7"/>
      <c r="L187" s="7"/>
      <c r="M187" s="7"/>
      <c r="N187" s="7"/>
      <c r="O187" s="7"/>
      <c r="P187" s="7"/>
      <c r="Q187" s="7"/>
      <c r="R187" s="7"/>
      <c r="S187" s="7"/>
      <c r="T187" s="7"/>
      <c r="U187" s="7"/>
      <c r="Z187" s="7"/>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row>
    <row r="188" spans="2:102" s="1" customFormat="1">
      <c r="E188" s="9"/>
      <c r="F188" s="7"/>
      <c r="I188" s="7"/>
      <c r="J188" s="7"/>
      <c r="K188" s="7"/>
      <c r="L188" s="7"/>
      <c r="M188" s="7"/>
      <c r="N188" s="7"/>
      <c r="O188" s="7"/>
      <c r="P188" s="7"/>
      <c r="Q188" s="7"/>
      <c r="R188" s="7"/>
      <c r="S188" s="7"/>
      <c r="T188" s="7"/>
      <c r="U188" s="7"/>
      <c r="Z188" s="7"/>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row>
    <row r="189" spans="2:102" s="1" customFormat="1">
      <c r="E189" s="9"/>
      <c r="F189" s="7"/>
      <c r="I189" s="7"/>
      <c r="J189" s="7"/>
      <c r="K189" s="7"/>
      <c r="L189" s="7"/>
      <c r="M189" s="7"/>
      <c r="N189" s="7"/>
      <c r="O189" s="7"/>
      <c r="P189" s="7"/>
      <c r="Q189" s="7"/>
      <c r="R189" s="7"/>
      <c r="S189" s="7"/>
      <c r="T189" s="7"/>
      <c r="U189" s="7"/>
      <c r="Z189" s="7"/>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row>
    <row r="190" spans="2:102" s="1" customFormat="1">
      <c r="E190" s="9"/>
      <c r="F190" s="7"/>
      <c r="I190" s="7"/>
      <c r="J190" s="7"/>
      <c r="K190" s="7"/>
      <c r="L190" s="7"/>
      <c r="M190" s="7"/>
      <c r="N190" s="7"/>
      <c r="O190" s="7"/>
      <c r="P190" s="7"/>
      <c r="Q190" s="7"/>
      <c r="R190" s="7"/>
      <c r="S190" s="7"/>
      <c r="T190" s="7"/>
      <c r="U190" s="7"/>
      <c r="Z190" s="7"/>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row>
    <row r="191" spans="2:102" s="1" customFormat="1">
      <c r="E191" s="9"/>
      <c r="F191" s="7"/>
      <c r="I191" s="7"/>
      <c r="J191" s="7"/>
      <c r="K191" s="7"/>
      <c r="L191" s="7"/>
      <c r="M191" s="7"/>
      <c r="N191" s="7"/>
      <c r="O191" s="7"/>
      <c r="P191" s="7"/>
      <c r="Q191" s="7"/>
      <c r="R191" s="7"/>
      <c r="S191" s="7"/>
      <c r="T191" s="7"/>
      <c r="U191" s="7"/>
      <c r="Z191" s="7"/>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row>
    <row r="192" spans="2:102" s="1" customFormat="1">
      <c r="E192" s="9"/>
      <c r="F192" s="7"/>
      <c r="I192" s="7"/>
      <c r="J192" s="7"/>
      <c r="K192" s="7"/>
      <c r="L192" s="7"/>
      <c r="M192" s="7"/>
      <c r="N192" s="7"/>
      <c r="O192" s="7"/>
      <c r="P192" s="7"/>
      <c r="Q192" s="7"/>
      <c r="R192" s="7"/>
      <c r="S192" s="7"/>
      <c r="T192" s="7"/>
      <c r="U192" s="7"/>
      <c r="Z192" s="7"/>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row>
    <row r="193" spans="4:102" s="1" customFormat="1">
      <c r="E193" s="9"/>
      <c r="F193" s="7"/>
      <c r="I193" s="7"/>
      <c r="J193" s="7"/>
      <c r="K193" s="7"/>
      <c r="L193" s="7"/>
      <c r="M193" s="7"/>
      <c r="N193" s="7"/>
      <c r="O193" s="7"/>
      <c r="P193" s="7"/>
      <c r="Q193" s="7"/>
      <c r="R193" s="7"/>
      <c r="S193" s="7"/>
      <c r="T193" s="7"/>
      <c r="U193" s="7"/>
      <c r="Z193" s="7"/>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row>
    <row r="194" spans="4:102" s="1" customFormat="1">
      <c r="E194" s="9"/>
      <c r="F194" s="7"/>
      <c r="I194" s="7"/>
      <c r="J194" s="7"/>
      <c r="K194" s="7"/>
      <c r="L194" s="7"/>
      <c r="M194" s="7"/>
      <c r="N194" s="7"/>
      <c r="O194" s="7"/>
      <c r="P194" s="7"/>
      <c r="Q194" s="7"/>
      <c r="R194" s="7"/>
      <c r="S194" s="7"/>
      <c r="T194" s="7"/>
      <c r="U194" s="7"/>
      <c r="Z194" s="7"/>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row>
    <row r="195" spans="4:102" s="1" customFormat="1">
      <c r="E195" s="9"/>
      <c r="F195" s="7"/>
      <c r="I195" s="7"/>
      <c r="J195" s="7"/>
      <c r="K195" s="7"/>
      <c r="L195" s="7"/>
      <c r="M195" s="7"/>
      <c r="N195" s="7"/>
      <c r="O195" s="7"/>
      <c r="P195" s="7"/>
      <c r="Q195" s="7"/>
      <c r="R195" s="7"/>
      <c r="S195" s="7"/>
      <c r="T195" s="7"/>
      <c r="U195" s="7"/>
      <c r="Z195" s="7"/>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row>
    <row r="196" spans="4:102" s="1" customFormat="1">
      <c r="E196" s="9"/>
      <c r="F196" s="7"/>
      <c r="I196" s="7"/>
      <c r="J196" s="7"/>
      <c r="K196" s="7"/>
      <c r="L196" s="7"/>
      <c r="M196" s="7"/>
      <c r="N196" s="7"/>
      <c r="O196" s="7"/>
      <c r="P196" s="7"/>
      <c r="Q196" s="7"/>
      <c r="R196" s="7"/>
      <c r="S196" s="7"/>
      <c r="T196" s="7"/>
      <c r="U196" s="7"/>
      <c r="Z196" s="7"/>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row>
    <row r="197" spans="4:102" s="1" customFormat="1">
      <c r="E197" s="9"/>
      <c r="F197" s="7"/>
      <c r="I197" s="7"/>
      <c r="J197" s="7"/>
      <c r="K197" s="7"/>
      <c r="L197" s="7"/>
      <c r="M197" s="7"/>
      <c r="N197" s="7"/>
      <c r="O197" s="7"/>
      <c r="P197" s="7"/>
      <c r="Q197" s="7"/>
      <c r="R197" s="7"/>
      <c r="S197" s="7"/>
      <c r="T197" s="7"/>
      <c r="U197" s="7"/>
      <c r="Z197" s="7"/>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row>
    <row r="198" spans="4:102" s="1" customFormat="1">
      <c r="E198" s="9"/>
      <c r="F198" s="7"/>
      <c r="I198" s="7"/>
      <c r="J198" s="7"/>
      <c r="K198" s="7"/>
      <c r="L198" s="7"/>
      <c r="M198" s="7"/>
      <c r="N198" s="7"/>
      <c r="O198" s="7"/>
      <c r="P198" s="7"/>
      <c r="Q198" s="7"/>
      <c r="R198" s="7"/>
      <c r="S198" s="7"/>
      <c r="T198" s="7"/>
      <c r="U198" s="7"/>
      <c r="Z198" s="7"/>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row>
    <row r="199" spans="4:102" s="1" customFormat="1">
      <c r="E199" s="9"/>
      <c r="F199" s="7"/>
      <c r="I199" s="7"/>
      <c r="J199" s="7"/>
      <c r="K199" s="7"/>
      <c r="L199" s="7"/>
      <c r="M199" s="7"/>
      <c r="N199" s="7"/>
      <c r="O199" s="7"/>
      <c r="P199" s="7"/>
      <c r="Q199" s="7"/>
      <c r="R199" s="7"/>
      <c r="S199" s="7"/>
      <c r="T199" s="7"/>
      <c r="U199" s="7"/>
      <c r="Z199" s="7"/>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row>
    <row r="200" spans="4:102" s="1" customFormat="1">
      <c r="E200" s="9"/>
      <c r="F200" s="7"/>
      <c r="I200" s="7"/>
      <c r="J200" s="7"/>
      <c r="K200" s="7"/>
      <c r="L200" s="7"/>
      <c r="M200" s="7"/>
      <c r="N200" s="7"/>
      <c r="O200" s="7"/>
      <c r="P200" s="7"/>
      <c r="Q200" s="7"/>
      <c r="R200" s="7"/>
      <c r="S200" s="7"/>
      <c r="T200" s="7"/>
      <c r="U200" s="7"/>
      <c r="Z200" s="7"/>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row>
    <row r="201" spans="4:102" s="1" customFormat="1">
      <c r="E201" s="9"/>
      <c r="F201" s="7"/>
      <c r="I201" s="7"/>
      <c r="J201" s="7"/>
      <c r="K201" s="7"/>
      <c r="L201" s="7"/>
      <c r="M201" s="7"/>
      <c r="N201" s="7"/>
      <c r="O201" s="7"/>
      <c r="P201" s="7"/>
      <c r="Q201" s="7"/>
      <c r="R201" s="7"/>
      <c r="S201" s="7"/>
      <c r="T201" s="7"/>
      <c r="U201" s="7"/>
      <c r="Z201" s="7"/>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row>
    <row r="202" spans="4:102" s="1" customFormat="1">
      <c r="E202" s="9"/>
      <c r="F202" s="7"/>
      <c r="I202" s="7"/>
      <c r="J202" s="7"/>
      <c r="K202" s="7"/>
      <c r="L202" s="7"/>
      <c r="M202" s="7"/>
      <c r="N202" s="7"/>
      <c r="O202" s="7"/>
      <c r="P202" s="7"/>
      <c r="Q202" s="7"/>
      <c r="R202" s="7"/>
      <c r="S202" s="7"/>
      <c r="T202" s="7"/>
      <c r="U202" s="7"/>
      <c r="Z202" s="7"/>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row>
    <row r="203" spans="4:102" s="1" customFormat="1">
      <c r="E203" s="9"/>
      <c r="F203" s="7"/>
      <c r="I203" s="7"/>
      <c r="J203" s="7"/>
      <c r="K203" s="7"/>
      <c r="L203" s="7"/>
      <c r="M203" s="7"/>
      <c r="N203" s="7"/>
      <c r="O203" s="7"/>
      <c r="P203" s="7"/>
      <c r="Q203" s="7"/>
      <c r="R203" s="7"/>
      <c r="S203" s="7"/>
      <c r="T203" s="7"/>
      <c r="U203" s="7"/>
      <c r="Z203" s="7"/>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row>
    <row r="204" spans="4:102" s="1" customFormat="1">
      <c r="E204" s="9"/>
      <c r="F204" s="7"/>
      <c r="I204" s="7"/>
      <c r="J204" s="7"/>
      <c r="K204" s="7"/>
      <c r="L204" s="7"/>
      <c r="M204" s="7"/>
      <c r="N204" s="7"/>
      <c r="O204" s="7"/>
      <c r="P204" s="7"/>
      <c r="Q204" s="7"/>
      <c r="R204" s="7"/>
      <c r="S204" s="7"/>
      <c r="T204" s="7"/>
      <c r="U204" s="7"/>
      <c r="Z204" s="7"/>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row>
    <row r="205" spans="4:102" s="1" customFormat="1">
      <c r="E205" s="9"/>
      <c r="F205" s="7"/>
      <c r="I205" s="7"/>
      <c r="J205" s="7"/>
      <c r="K205" s="7"/>
      <c r="L205" s="7"/>
      <c r="M205" s="7"/>
      <c r="N205" s="7"/>
      <c r="O205" s="7"/>
      <c r="P205" s="7"/>
      <c r="Q205" s="7"/>
      <c r="R205" s="7"/>
      <c r="S205" s="7"/>
      <c r="T205" s="7"/>
      <c r="U205" s="7"/>
      <c r="Z205" s="9"/>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row>
    <row r="206" spans="4:102" s="1" customFormat="1">
      <c r="E206" s="9"/>
      <c r="F206" s="7"/>
      <c r="I206" s="7"/>
      <c r="J206" s="7"/>
      <c r="K206" s="7"/>
      <c r="L206" s="7"/>
      <c r="M206" s="7"/>
      <c r="N206" s="7"/>
      <c r="O206" s="7"/>
      <c r="P206" s="7"/>
      <c r="Q206" s="7"/>
      <c r="R206" s="7"/>
      <c r="S206" s="7"/>
      <c r="T206" s="7"/>
      <c r="U206" s="7"/>
      <c r="Z206" s="9"/>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row>
    <row r="207" spans="4:102">
      <c r="D207" s="1"/>
      <c r="F207" s="7"/>
      <c r="G207" s="1"/>
      <c r="H207" s="1"/>
      <c r="AA207" s="1"/>
    </row>
  </sheetData>
  <autoFilter ref="B1:AA181" xr:uid="{4E0B7296-39CB-4801-BC1B-6CE683006B3B}">
    <filterColumn colId="24">
      <filters>
        <filter val="No"/>
      </filters>
    </filterColumn>
  </autoFilter>
  <mergeCells count="35">
    <mergeCell ref="D15:D16"/>
    <mergeCell ref="D18:D20"/>
    <mergeCell ref="D22:D23"/>
    <mergeCell ref="D25:D26"/>
    <mergeCell ref="D28:D30"/>
    <mergeCell ref="H77:H78"/>
    <mergeCell ref="D79:D81"/>
    <mergeCell ref="D84:D85"/>
    <mergeCell ref="D86:D87"/>
    <mergeCell ref="D88:D89"/>
    <mergeCell ref="D77:D78"/>
    <mergeCell ref="B3:B39"/>
    <mergeCell ref="B40:B72"/>
    <mergeCell ref="B73:B113"/>
    <mergeCell ref="D117:D118"/>
    <mergeCell ref="D121:D122"/>
    <mergeCell ref="B114:B145"/>
    <mergeCell ref="D90:D91"/>
    <mergeCell ref="D49:D50"/>
    <mergeCell ref="D51:D52"/>
    <mergeCell ref="D53:D54"/>
    <mergeCell ref="D92:D93"/>
    <mergeCell ref="D95:D96"/>
    <mergeCell ref="D99:D101"/>
    <mergeCell ref="D7:D8"/>
    <mergeCell ref="D9:D10"/>
    <mergeCell ref="D12:D13"/>
    <mergeCell ref="B146:B173"/>
    <mergeCell ref="D62:D63"/>
    <mergeCell ref="D149:D150"/>
    <mergeCell ref="D151:D152"/>
    <mergeCell ref="D153:D154"/>
    <mergeCell ref="D155:D156"/>
    <mergeCell ref="D132:D133"/>
    <mergeCell ref="D134:D135"/>
  </mergeCells>
  <phoneticPr fontId="3"/>
  <dataValidations count="1">
    <dataValidation type="list" allowBlank="1" showInputMessage="1" showErrorMessage="1" sqref="Z3:Z38 Z40:Z71 Z146:Z172 Z73:Z112 Z114:Z144" xr:uid="{26860C0D-BF77-4110-9AE8-46627E261511}">
      <formula1>"Yes, No, N/A, Not rolled out yet"</formula1>
    </dataValidation>
  </dataValidations>
  <hyperlinks>
    <hyperlink ref="AC78" r:id="rId1" xr:uid="{48042EC8-4780-42DD-9733-C08A7CD460F9}"/>
    <hyperlink ref="AC87" r:id="rId2" display="Done (refer item no. 8 of priority item F-up sheet)" xr:uid="{3FC27263-F369-4054-BA8F-E437D24DD6C7}"/>
    <hyperlink ref="AC88" r:id="rId3" display="Done (refer item no. 8 of priority item F-up sheet)" xr:uid="{7B15F9BB-9CCF-475C-A546-F5CB6D156E4B}"/>
    <hyperlink ref="AC89" r:id="rId4" display="Done (refer item no. 8 of priority item F-up sheet)" xr:uid="{E98896AC-D27D-4247-9DE1-6D6E0EA215A1}"/>
    <hyperlink ref="AC102" r:id="rId5" display="Done (refer item no. 8 of priority item F-up sheet)" xr:uid="{D23ACE4B-370D-4B67-BACC-11ED3A005EA4}"/>
    <hyperlink ref="AC103" r:id="rId6" display="Done (refer item no. 8 of priority item F-up sheet)" xr:uid="{C3A2825E-147F-4E09-9BC9-C5CD9D47D44E}"/>
    <hyperlink ref="AC125" r:id="rId7" display="Done (refer item no. 8 of priority item F-up sheet)" xr:uid="{AADEC46A-9F37-4144-A27C-0C53A16EA998}"/>
  </hyperlinks>
  <pageMargins left="0.7" right="0.7" top="0.75" bottom="0.75" header="0.3" footer="0.3"/>
  <pageSetup paperSize="9" orientation="portrait" r:id="rId8"/>
  <drawing r:id="rId9"/>
  <legacy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EC02B-114D-4B60-A59A-E690E804C348}">
  <sheetPr>
    <tabColor theme="9" tint="0.79998168889431442"/>
  </sheetPr>
  <dimension ref="B1:Q51"/>
  <sheetViews>
    <sheetView topLeftCell="A48" zoomScale="70" zoomScaleNormal="70" workbookViewId="0">
      <selection activeCell="M48" sqref="M48:O48"/>
    </sheetView>
  </sheetViews>
  <sheetFormatPr defaultRowHeight="14.45"/>
  <cols>
    <col min="1" max="2" width="2" style="37" customWidth="1"/>
    <col min="3" max="3" width="2.5703125" style="37" customWidth="1"/>
    <col min="4" max="4" width="21.7109375" style="37" customWidth="1"/>
    <col min="5" max="5" width="2.5703125" style="37" customWidth="1"/>
    <col min="6" max="6" width="10.7109375" style="37" customWidth="1"/>
    <col min="7" max="7" width="27.140625" style="37" customWidth="1"/>
    <col min="8" max="8" width="2.5703125" style="37" customWidth="1"/>
    <col min="9" max="9" width="10.7109375" style="37" customWidth="1"/>
    <col min="10" max="10" width="29.140625" style="37" customWidth="1"/>
    <col min="11" max="11" width="2.5703125" style="37" customWidth="1"/>
    <col min="12" max="12" width="17.28515625" style="37" customWidth="1"/>
    <col min="13" max="13" width="27.140625" style="37" customWidth="1"/>
    <col min="14" max="14" width="2.5703125" style="37" customWidth="1"/>
    <col min="15" max="15" width="10.7109375" style="37" customWidth="1"/>
    <col min="16" max="16" width="27.140625" style="37" customWidth="1"/>
    <col min="17" max="18" width="2" style="37" customWidth="1"/>
    <col min="19" max="81" width="9.140625" style="37" customWidth="1"/>
    <col min="82" max="82" width="8.7109375" style="37"/>
    <col min="83" max="16380" width="8.85546875" style="37" customWidth="1"/>
    <col min="16381" max="16381" width="0.140625" style="37" customWidth="1"/>
    <col min="16382" max="16384" width="8.7109375" style="37"/>
  </cols>
  <sheetData>
    <row r="1" spans="2:17" ht="15" thickBot="1"/>
    <row r="2" spans="2:17" ht="15" thickBot="1">
      <c r="B2" s="62"/>
      <c r="C2" s="63"/>
      <c r="D2" s="63"/>
      <c r="E2" s="63"/>
      <c r="F2" s="63"/>
      <c r="G2" s="63"/>
      <c r="H2" s="63"/>
      <c r="I2" s="63"/>
      <c r="J2" s="63"/>
      <c r="K2" s="63"/>
      <c r="L2" s="63"/>
      <c r="M2" s="63"/>
      <c r="N2" s="63"/>
      <c r="O2" s="63"/>
      <c r="P2" s="63"/>
      <c r="Q2" s="64"/>
    </row>
    <row r="3" spans="2:17" ht="18.95" thickBot="1">
      <c r="B3" s="65"/>
      <c r="C3" s="649" t="s">
        <v>1318</v>
      </c>
      <c r="D3" s="650"/>
      <c r="E3" s="650"/>
      <c r="F3" s="650"/>
      <c r="G3" s="650"/>
      <c r="H3" s="650"/>
      <c r="I3" s="650"/>
      <c r="J3" s="650"/>
      <c r="K3" s="650"/>
      <c r="L3" s="650"/>
      <c r="M3" s="650"/>
      <c r="N3" s="650"/>
      <c r="O3" s="650"/>
      <c r="P3" s="651"/>
      <c r="Q3" s="66"/>
    </row>
    <row r="4" spans="2:17" ht="21.6" customHeight="1">
      <c r="B4" s="65"/>
      <c r="C4" s="669" t="s">
        <v>1319</v>
      </c>
      <c r="D4" s="670"/>
      <c r="E4" s="670"/>
      <c r="F4" s="671"/>
      <c r="G4" s="672"/>
      <c r="H4" s="673" t="s">
        <v>1318</v>
      </c>
      <c r="I4" s="674"/>
      <c r="J4" s="674"/>
      <c r="K4" s="674"/>
      <c r="L4" s="674"/>
      <c r="M4" s="674"/>
      <c r="N4" s="674"/>
      <c r="O4" s="674"/>
      <c r="P4" s="675"/>
      <c r="Q4" s="66"/>
    </row>
    <row r="5" spans="2:17" ht="21.6" customHeight="1" thickBot="1">
      <c r="B5" s="65"/>
      <c r="C5" s="682" t="s">
        <v>1320</v>
      </c>
      <c r="D5" s="683"/>
      <c r="E5" s="683"/>
      <c r="F5" s="557" t="s">
        <v>10</v>
      </c>
      <c r="G5" s="558"/>
      <c r="H5" s="676"/>
      <c r="I5" s="677"/>
      <c r="J5" s="677"/>
      <c r="K5" s="677"/>
      <c r="L5" s="677"/>
      <c r="M5" s="677"/>
      <c r="N5" s="677"/>
      <c r="O5" s="677"/>
      <c r="P5" s="678"/>
      <c r="Q5" s="66"/>
    </row>
    <row r="6" spans="2:17" ht="21.6" customHeight="1" thickBot="1">
      <c r="B6" s="65"/>
      <c r="C6" s="684" t="s">
        <v>1321</v>
      </c>
      <c r="D6" s="685"/>
      <c r="E6" s="685"/>
      <c r="F6" s="686" t="s">
        <v>1322</v>
      </c>
      <c r="G6" s="686"/>
      <c r="H6" s="679"/>
      <c r="I6" s="680"/>
      <c r="J6" s="680"/>
      <c r="K6" s="680"/>
      <c r="L6" s="680"/>
      <c r="M6" s="680"/>
      <c r="N6" s="680"/>
      <c r="O6" s="680"/>
      <c r="P6" s="681"/>
      <c r="Q6" s="66"/>
    </row>
    <row r="7" spans="2:17" ht="15" thickBot="1">
      <c r="B7" s="65"/>
      <c r="C7" s="67"/>
      <c r="D7" s="67"/>
      <c r="E7" s="67"/>
      <c r="F7" s="67"/>
      <c r="G7" s="67"/>
      <c r="H7" s="67"/>
      <c r="I7" s="67"/>
      <c r="J7" s="67"/>
      <c r="K7" s="67"/>
      <c r="L7" s="67"/>
      <c r="M7" s="67"/>
      <c r="N7" s="67"/>
      <c r="O7" s="67"/>
      <c r="P7" s="67"/>
      <c r="Q7" s="66"/>
    </row>
    <row r="8" spans="2:17" ht="18.95" thickBot="1">
      <c r="B8" s="65"/>
      <c r="C8" s="649" t="s">
        <v>1323</v>
      </c>
      <c r="D8" s="650"/>
      <c r="E8" s="650"/>
      <c r="F8" s="650"/>
      <c r="G8" s="650"/>
      <c r="H8" s="650"/>
      <c r="I8" s="650"/>
      <c r="J8" s="650"/>
      <c r="K8" s="650"/>
      <c r="L8" s="650"/>
      <c r="M8" s="650"/>
      <c r="N8" s="650"/>
      <c r="O8" s="650"/>
      <c r="P8" s="651"/>
      <c r="Q8" s="66"/>
    </row>
    <row r="9" spans="2:17" ht="15" thickBot="1">
      <c r="B9" s="65"/>
      <c r="C9" s="67"/>
      <c r="D9" s="67"/>
      <c r="E9" s="67"/>
      <c r="F9" s="67"/>
      <c r="G9" s="67"/>
      <c r="H9" s="67"/>
      <c r="I9" s="67"/>
      <c r="J9" s="67"/>
      <c r="K9" s="67"/>
      <c r="L9" s="67"/>
      <c r="M9" s="67"/>
      <c r="N9" s="67"/>
      <c r="O9" s="67"/>
      <c r="P9" s="67"/>
      <c r="Q9" s="66"/>
    </row>
    <row r="10" spans="2:17" ht="19.5" customHeight="1" thickBot="1">
      <c r="B10" s="65"/>
      <c r="C10" s="649" t="s">
        <v>1324</v>
      </c>
      <c r="D10" s="651"/>
      <c r="E10" s="67"/>
      <c r="F10" s="687" t="s">
        <v>1325</v>
      </c>
      <c r="G10" s="688"/>
      <c r="H10" s="688"/>
      <c r="I10" s="688"/>
      <c r="J10" s="688"/>
      <c r="K10" s="688"/>
      <c r="L10" s="688"/>
      <c r="M10" s="688"/>
      <c r="N10" s="688"/>
      <c r="O10" s="688"/>
      <c r="P10" s="689"/>
      <c r="Q10" s="66"/>
    </row>
    <row r="11" spans="2:17" ht="15" customHeight="1" thickBot="1">
      <c r="B11" s="65"/>
      <c r="C11" s="67"/>
      <c r="D11" s="67"/>
      <c r="E11" s="67"/>
      <c r="F11" s="655">
        <f>(F15+L15)/2</f>
        <v>2.5</v>
      </c>
      <c r="G11" s="690" t="str">
        <f>IF(F11=0,"N/A",IF(F11&lt;2,"Ad-Hoc",IF(F11&lt;3,"Reactive",IF(F11&lt;4,"Standardized",IF(F11&lt;5,"Proactive",IF(F11=5,"Excellence","N/A"))))))</f>
        <v>Reactive</v>
      </c>
      <c r="H11" s="691"/>
      <c r="I11" s="691"/>
      <c r="J11" s="691"/>
      <c r="K11" s="691"/>
      <c r="L11" s="691"/>
      <c r="M11" s="691"/>
      <c r="N11" s="691"/>
      <c r="O11" s="691"/>
      <c r="P11" s="692"/>
      <c r="Q11" s="66"/>
    </row>
    <row r="12" spans="2:17" ht="15.75" customHeight="1" thickBot="1">
      <c r="B12" s="65"/>
      <c r="C12" s="68">
        <v>1</v>
      </c>
      <c r="D12" s="69" t="s">
        <v>1326</v>
      </c>
      <c r="E12" s="67"/>
      <c r="F12" s="656"/>
      <c r="G12" s="693"/>
      <c r="H12" s="694"/>
      <c r="I12" s="694"/>
      <c r="J12" s="694"/>
      <c r="K12" s="694"/>
      <c r="L12" s="694"/>
      <c r="M12" s="694"/>
      <c r="N12" s="694"/>
      <c r="O12" s="694"/>
      <c r="P12" s="695"/>
      <c r="Q12" s="66"/>
    </row>
    <row r="13" spans="2:17" ht="15" thickBot="1">
      <c r="B13" s="65"/>
      <c r="C13" s="67"/>
      <c r="D13" s="67"/>
      <c r="E13" s="67"/>
      <c r="F13" s="67"/>
      <c r="G13" s="67"/>
      <c r="H13" s="67"/>
      <c r="I13" s="67"/>
      <c r="J13" s="67"/>
      <c r="K13" s="67"/>
      <c r="L13" s="67"/>
      <c r="M13" s="67"/>
      <c r="N13" s="67"/>
      <c r="O13" s="67"/>
      <c r="P13" s="67"/>
      <c r="Q13" s="66"/>
    </row>
    <row r="14" spans="2:17" ht="18.95" thickBot="1">
      <c r="B14" s="65"/>
      <c r="C14" s="68">
        <v>2</v>
      </c>
      <c r="D14" s="70" t="s">
        <v>1327</v>
      </c>
      <c r="E14" s="67"/>
      <c r="F14" s="649" t="s">
        <v>1328</v>
      </c>
      <c r="G14" s="650"/>
      <c r="H14" s="650"/>
      <c r="I14" s="650"/>
      <c r="J14" s="651"/>
      <c r="K14" s="67"/>
      <c r="L14" s="649" t="s">
        <v>1329</v>
      </c>
      <c r="M14" s="650"/>
      <c r="N14" s="650"/>
      <c r="O14" s="650"/>
      <c r="P14" s="651"/>
      <c r="Q14" s="66"/>
    </row>
    <row r="15" spans="2:17" ht="15" customHeight="1" thickBot="1">
      <c r="B15" s="65"/>
      <c r="C15" s="67"/>
      <c r="D15" s="67"/>
      <c r="E15" s="67"/>
      <c r="F15" s="655">
        <f>(I19+F19)/2</f>
        <v>3</v>
      </c>
      <c r="G15" s="662" t="str">
        <f>IF(F15=0,"N/A",IF(F15&lt;2,"Ad-Hoc",IF(F15&lt;3,"Reactive",IF(F15&lt;4,"Standardized",IF(F15&lt;5,"Proactive",IF(F15=5,"Excellence","N/A"))))))</f>
        <v>Standardized</v>
      </c>
      <c r="H15" s="663"/>
      <c r="I15" s="663"/>
      <c r="J15" s="664"/>
      <c r="K15" s="67"/>
      <c r="L15" s="655">
        <f>(L19+O19)/2</f>
        <v>2</v>
      </c>
      <c r="M15" s="662" t="str">
        <f>IF(L15=0,"N/A",IF(L15&lt;2,"Ad-Hoc",IF(L15&lt;3,"Reactive",IF(L15&lt;4,"Standardized",IF(L15&lt;5,"Proactive",IF(L15=5,"Excellence","N/A"))))))</f>
        <v>Reactive</v>
      </c>
      <c r="N15" s="663"/>
      <c r="O15" s="663"/>
      <c r="P15" s="664"/>
      <c r="Q15" s="66"/>
    </row>
    <row r="16" spans="2:17" ht="15.75" customHeight="1" thickBot="1">
      <c r="B16" s="65"/>
      <c r="C16" s="68">
        <v>3</v>
      </c>
      <c r="D16" s="71" t="s">
        <v>112</v>
      </c>
      <c r="E16" s="67"/>
      <c r="F16" s="656"/>
      <c r="G16" s="665"/>
      <c r="H16" s="666"/>
      <c r="I16" s="666"/>
      <c r="J16" s="667"/>
      <c r="K16" s="67"/>
      <c r="L16" s="656"/>
      <c r="M16" s="665"/>
      <c r="N16" s="666"/>
      <c r="O16" s="666"/>
      <c r="P16" s="667"/>
      <c r="Q16" s="66"/>
    </row>
    <row r="17" spans="2:17" ht="15" thickBot="1">
      <c r="B17" s="65"/>
      <c r="C17" s="67"/>
      <c r="D17" s="67"/>
      <c r="E17" s="67"/>
      <c r="F17" s="67"/>
      <c r="G17" s="67"/>
      <c r="H17" s="67"/>
      <c r="I17" s="67"/>
      <c r="J17" s="67"/>
      <c r="K17" s="67"/>
      <c r="L17" s="67"/>
      <c r="M17" s="67"/>
      <c r="N17" s="67"/>
      <c r="O17" s="67"/>
      <c r="P17" s="67"/>
      <c r="Q17" s="66"/>
    </row>
    <row r="18" spans="2:17" ht="18.95" thickBot="1">
      <c r="B18" s="65"/>
      <c r="C18" s="68">
        <v>4</v>
      </c>
      <c r="D18" s="72" t="s">
        <v>137</v>
      </c>
      <c r="E18" s="67"/>
      <c r="F18" s="649" t="s">
        <v>1330</v>
      </c>
      <c r="G18" s="651"/>
      <c r="H18" s="67"/>
      <c r="I18" s="659" t="s">
        <v>1331</v>
      </c>
      <c r="J18" s="668"/>
      <c r="K18" s="67"/>
      <c r="L18" s="649" t="s">
        <v>1332</v>
      </c>
      <c r="M18" s="651"/>
      <c r="N18" s="67"/>
      <c r="O18" s="649" t="s">
        <v>1333</v>
      </c>
      <c r="P18" s="651"/>
      <c r="Q18" s="66"/>
    </row>
    <row r="19" spans="2:17" ht="15" customHeight="1" thickBot="1">
      <c r="B19" s="65"/>
      <c r="C19" s="67"/>
      <c r="D19" s="67"/>
      <c r="E19" s="67"/>
      <c r="F19" s="655">
        <f>IF(F23="Error","Error",(IF(F24="Error","Error",(IF(F25="Error","Error",MIN(F23:F25))))))</f>
        <v>4</v>
      </c>
      <c r="G19" s="657" t="str">
        <f>IF(F19=0,"N/A",IF(F19&lt;2,"Ad-Hoc",IF(F19&lt;3,"Reactive",IF(F19&lt;4,"Standardized",IF(F19&lt;5,"Proactive",IF(F19=5,"Excellence","N/A"))))))</f>
        <v>Proactive</v>
      </c>
      <c r="H19" s="67"/>
      <c r="I19" s="655">
        <f>IF(I23="Error","Error",(IF(I24="Error","Error",(IF(I25="Error","Error",MIN(I23:I25))))))</f>
        <v>2</v>
      </c>
      <c r="J19" s="657" t="str">
        <f>IF(I19=0,"N/A",IF(I19&lt;2,"Ad-Hoc",IF(I19&lt;3,"Reactive",IF(I19&lt;4,"Standardized",IF(I19&lt;5,"Proactive",IF(I19=5,"Excellence","N/A"))))))</f>
        <v>Reactive</v>
      </c>
      <c r="K19" s="67"/>
      <c r="L19" s="655">
        <f>IF(L23="Error","Error",(IF(L24="Error","Error",(IF(L25="Error","Error",MIN(L23:L25))))))</f>
        <v>2</v>
      </c>
      <c r="M19" s="657" t="str">
        <f>IF(L19=0,"N/A",IF(L19&lt;2,"Ad-Hoc",IF(L19&lt;3,"Reactive",IF(L19&lt;4,"Standardized",IF(L19&lt;5,"Proactive",IF(L19=5,"Excellence","N/A"))))))</f>
        <v>Reactive</v>
      </c>
      <c r="N19" s="67"/>
      <c r="O19" s="655">
        <f>IF(O23="Error","Error",(IF(O24="Error","Error",(IF(O25="Error","Error",MIN(O23:O25))))))</f>
        <v>2</v>
      </c>
      <c r="P19" s="657" t="str">
        <f>IF(O19=0,"N/A",IF(O19&lt;2,"Ad-Hoc",IF(O19&lt;3,"Reactive",IF(O19&lt;4,"Standardized",IF(O19&lt;5,"Proactive",IF(O19=5,"Excellence","N/A"))))))</f>
        <v>Reactive</v>
      </c>
      <c r="Q19" s="66"/>
    </row>
    <row r="20" spans="2:17" ht="15.75" customHeight="1" thickBot="1">
      <c r="B20" s="65"/>
      <c r="C20" s="68">
        <v>5</v>
      </c>
      <c r="D20" s="73" t="s">
        <v>165</v>
      </c>
      <c r="E20" s="67"/>
      <c r="F20" s="656"/>
      <c r="G20" s="658"/>
      <c r="H20" s="67"/>
      <c r="I20" s="656"/>
      <c r="J20" s="658"/>
      <c r="K20" s="67"/>
      <c r="L20" s="656"/>
      <c r="M20" s="658"/>
      <c r="N20" s="67"/>
      <c r="O20" s="656"/>
      <c r="P20" s="658"/>
      <c r="Q20" s="66"/>
    </row>
    <row r="21" spans="2:17" ht="15" thickBot="1">
      <c r="B21" s="65"/>
      <c r="C21" s="67"/>
      <c r="D21" s="67"/>
      <c r="E21" s="67"/>
      <c r="F21" s="67"/>
      <c r="G21" s="67"/>
      <c r="H21" s="67"/>
      <c r="I21" s="67"/>
      <c r="J21" s="67"/>
      <c r="K21" s="67"/>
      <c r="L21" s="67"/>
      <c r="M21" s="67"/>
      <c r="N21" s="67"/>
      <c r="O21" s="67"/>
      <c r="P21" s="67"/>
      <c r="Q21" s="66"/>
    </row>
    <row r="22" spans="2:17" ht="15.95" thickBot="1">
      <c r="B22" s="65"/>
      <c r="C22" s="67"/>
      <c r="D22" s="67"/>
      <c r="E22" s="67"/>
      <c r="F22" s="659" t="s">
        <v>1334</v>
      </c>
      <c r="G22" s="660"/>
      <c r="H22" s="67"/>
      <c r="I22" s="659" t="s">
        <v>1335</v>
      </c>
      <c r="J22" s="660"/>
      <c r="K22" s="67"/>
      <c r="L22" s="661" t="s">
        <v>1336</v>
      </c>
      <c r="M22" s="660"/>
      <c r="N22" s="67"/>
      <c r="O22" s="661" t="s">
        <v>1337</v>
      </c>
      <c r="P22" s="660"/>
      <c r="Q22" s="66"/>
    </row>
    <row r="23" spans="2:17" ht="18.95" thickBot="1">
      <c r="B23" s="65"/>
      <c r="C23" s="67"/>
      <c r="D23" s="67"/>
      <c r="E23" s="67"/>
      <c r="F23" s="74">
        <f>'2nd Cal (Leadership)'!Q10</f>
        <v>5</v>
      </c>
      <c r="G23" s="75" t="s">
        <v>1338</v>
      </c>
      <c r="H23" s="67"/>
      <c r="I23" s="74">
        <f>'2nd Cal (Teammate)'!K10</f>
        <v>2</v>
      </c>
      <c r="J23" s="480" t="s">
        <v>1339</v>
      </c>
      <c r="K23" s="67"/>
      <c r="L23" s="74">
        <f>'2nd Cal (Organization)'!K10</f>
        <v>4</v>
      </c>
      <c r="M23" s="76" t="s">
        <v>1340</v>
      </c>
      <c r="N23" s="67"/>
      <c r="O23" s="74">
        <f>'2nd Cal (System)'!L10</f>
        <v>2</v>
      </c>
      <c r="P23" s="480" t="s">
        <v>1341</v>
      </c>
      <c r="Q23" s="66"/>
    </row>
    <row r="24" spans="2:17" ht="18.95" thickBot="1">
      <c r="B24" s="65"/>
      <c r="C24" s="67"/>
      <c r="D24" s="67"/>
      <c r="E24" s="67"/>
      <c r="F24" s="74">
        <f>'2nd Cal (Leadership)'!W10</f>
        <v>4</v>
      </c>
      <c r="G24" s="76" t="s">
        <v>1342</v>
      </c>
      <c r="H24" s="67"/>
      <c r="I24" s="74">
        <f>'2nd Cal (Teammate)'!Q10</f>
        <v>3</v>
      </c>
      <c r="J24" s="76" t="s">
        <v>1343</v>
      </c>
      <c r="K24" s="67"/>
      <c r="L24" s="74">
        <f>'2nd Cal (Organization)'!Q10</f>
        <v>4</v>
      </c>
      <c r="M24" s="76" t="s">
        <v>1344</v>
      </c>
      <c r="N24" s="67"/>
      <c r="O24" s="74">
        <f>'2nd Cal (System)'!R10</f>
        <v>2</v>
      </c>
      <c r="P24" s="76" t="s">
        <v>1345</v>
      </c>
      <c r="Q24" s="66"/>
    </row>
    <row r="25" spans="2:17" ht="18.95" thickBot="1">
      <c r="B25" s="65"/>
      <c r="C25" s="67"/>
      <c r="D25" s="67"/>
      <c r="E25" s="67"/>
      <c r="F25" s="77">
        <f>'2nd Cal (Leadership)'!K10</f>
        <v>5</v>
      </c>
      <c r="G25" s="76" t="s">
        <v>1346</v>
      </c>
      <c r="H25" s="67"/>
      <c r="I25" s="77">
        <f>'2nd Cal (Teammate)'!W10</f>
        <v>5</v>
      </c>
      <c r="J25" s="480" t="s">
        <v>1347</v>
      </c>
      <c r="K25" s="67"/>
      <c r="L25" s="77">
        <f>'2nd Cal (Organization)'!W10</f>
        <v>2</v>
      </c>
      <c r="M25" s="480" t="s">
        <v>1348</v>
      </c>
      <c r="N25" s="67"/>
      <c r="O25" s="77">
        <f>'2nd Cal (System)'!X10</f>
        <v>2</v>
      </c>
      <c r="P25" s="76" t="s">
        <v>1349</v>
      </c>
      <c r="Q25" s="66"/>
    </row>
    <row r="26" spans="2:17" ht="15" thickBot="1">
      <c r="B26" s="65"/>
      <c r="C26" s="67"/>
      <c r="D26" s="67"/>
      <c r="E26" s="67"/>
      <c r="F26" s="67"/>
      <c r="G26" s="67"/>
      <c r="H26" s="67"/>
      <c r="I26" s="67"/>
      <c r="J26" s="67"/>
      <c r="K26" s="67"/>
      <c r="L26" s="67"/>
      <c r="M26" s="67"/>
      <c r="N26" s="67"/>
      <c r="O26" s="67"/>
      <c r="P26" s="67"/>
      <c r="Q26" s="66"/>
    </row>
    <row r="27" spans="2:17" ht="18.95" thickBot="1">
      <c r="B27" s="65"/>
      <c r="C27" s="649" t="s">
        <v>1350</v>
      </c>
      <c r="D27" s="650"/>
      <c r="E27" s="650"/>
      <c r="F27" s="650"/>
      <c r="G27" s="650"/>
      <c r="H27" s="650"/>
      <c r="I27" s="650"/>
      <c r="J27" s="650"/>
      <c r="K27" s="650"/>
      <c r="L27" s="650"/>
      <c r="M27" s="650"/>
      <c r="N27" s="650"/>
      <c r="O27" s="650"/>
      <c r="P27" s="651"/>
      <c r="Q27" s="66"/>
    </row>
    <row r="28" spans="2:17" ht="15" thickBot="1">
      <c r="B28" s="65"/>
      <c r="C28" s="67"/>
      <c r="D28" s="67"/>
      <c r="E28" s="67"/>
      <c r="F28" s="67"/>
      <c r="G28" s="67"/>
      <c r="H28" s="67"/>
      <c r="I28" s="67"/>
      <c r="J28" s="67"/>
      <c r="K28" s="67"/>
      <c r="L28" s="67"/>
      <c r="M28" s="67"/>
      <c r="N28" s="67"/>
      <c r="O28" s="67"/>
      <c r="P28" s="67"/>
      <c r="Q28" s="66"/>
    </row>
    <row r="29" spans="2:17" ht="18.95" thickBot="1">
      <c r="B29" s="65"/>
      <c r="C29" s="649" t="s">
        <v>1351</v>
      </c>
      <c r="D29" s="650"/>
      <c r="E29" s="650"/>
      <c r="F29" s="650"/>
      <c r="G29" s="650"/>
      <c r="H29" s="650"/>
      <c r="I29" s="650"/>
      <c r="J29" s="651"/>
      <c r="K29" s="67"/>
      <c r="L29" s="649" t="s">
        <v>1352</v>
      </c>
      <c r="M29" s="650"/>
      <c r="N29" s="650"/>
      <c r="O29" s="650"/>
      <c r="P29" s="651"/>
      <c r="Q29" s="66"/>
    </row>
    <row r="30" spans="2:17">
      <c r="B30" s="65"/>
      <c r="C30" s="67"/>
      <c r="D30" s="67"/>
      <c r="E30" s="67"/>
      <c r="F30" s="67"/>
      <c r="G30" s="67"/>
      <c r="H30" s="67"/>
      <c r="I30" s="67"/>
      <c r="J30" s="67"/>
      <c r="K30" s="67"/>
      <c r="L30" s="67"/>
      <c r="M30" s="67"/>
      <c r="N30" s="67"/>
      <c r="O30" s="67"/>
      <c r="P30" s="67"/>
      <c r="Q30" s="66"/>
    </row>
    <row r="31" spans="2:17" ht="26.25" customHeight="1" thickBot="1">
      <c r="B31" s="65"/>
      <c r="C31" s="159"/>
      <c r="D31" s="159"/>
      <c r="E31" s="159"/>
      <c r="F31" s="159"/>
      <c r="G31" s="159"/>
      <c r="H31" s="159"/>
      <c r="I31" s="159"/>
      <c r="J31" s="159"/>
      <c r="K31" s="67"/>
      <c r="L31" s="159"/>
      <c r="M31" s="159"/>
      <c r="N31" s="159"/>
      <c r="O31" s="159"/>
      <c r="P31" s="159"/>
      <c r="Q31" s="66"/>
    </row>
    <row r="32" spans="2:17" ht="26.25" customHeight="1" thickBot="1">
      <c r="B32" s="65"/>
      <c r="C32" s="159"/>
      <c r="D32" s="159"/>
      <c r="E32" s="159"/>
      <c r="F32" s="160">
        <f>F19</f>
        <v>4</v>
      </c>
      <c r="G32" s="159"/>
      <c r="H32" s="159"/>
      <c r="I32" s="160">
        <f>O19</f>
        <v>2</v>
      </c>
      <c r="J32" s="159"/>
      <c r="K32" s="67"/>
      <c r="L32" s="159"/>
      <c r="M32" s="159"/>
      <c r="N32" s="159"/>
      <c r="O32" s="159"/>
      <c r="P32" s="159"/>
      <c r="Q32" s="66"/>
    </row>
    <row r="33" spans="2:17" ht="26.25" customHeight="1">
      <c r="B33" s="65"/>
      <c r="C33" s="159"/>
      <c r="D33" s="159"/>
      <c r="E33" s="159"/>
      <c r="F33" s="159"/>
      <c r="G33" s="159"/>
      <c r="H33" s="159"/>
      <c r="I33" s="159"/>
      <c r="J33" s="159"/>
      <c r="K33" s="67"/>
      <c r="L33" s="159"/>
      <c r="M33" s="159"/>
      <c r="N33" s="159"/>
      <c r="O33" s="159"/>
      <c r="P33" s="159"/>
      <c r="Q33" s="66"/>
    </row>
    <row r="34" spans="2:17" ht="26.25" customHeight="1">
      <c r="B34" s="65"/>
      <c r="C34" s="159"/>
      <c r="D34" s="159"/>
      <c r="E34" s="159"/>
      <c r="F34" s="159"/>
      <c r="G34" s="159"/>
      <c r="H34" s="159"/>
      <c r="I34" s="159"/>
      <c r="J34" s="159"/>
      <c r="K34" s="67"/>
      <c r="L34" s="159"/>
      <c r="M34" s="159"/>
      <c r="N34" s="159"/>
      <c r="O34" s="159"/>
      <c r="P34" s="159"/>
      <c r="Q34" s="66"/>
    </row>
    <row r="35" spans="2:17" ht="26.25" customHeight="1">
      <c r="B35" s="65"/>
      <c r="C35" s="159"/>
      <c r="D35" s="159"/>
      <c r="E35" s="159"/>
      <c r="F35" s="159"/>
      <c r="G35" s="159"/>
      <c r="H35" s="159"/>
      <c r="I35" s="159"/>
      <c r="J35" s="159"/>
      <c r="K35" s="67"/>
      <c r="L35" s="159"/>
      <c r="M35" s="159"/>
      <c r="N35" s="159"/>
      <c r="O35" s="159"/>
      <c r="P35" s="159"/>
      <c r="Q35" s="66"/>
    </row>
    <row r="36" spans="2:17" ht="26.25" customHeight="1">
      <c r="B36" s="65"/>
      <c r="C36" s="159"/>
      <c r="D36" s="159"/>
      <c r="E36" s="159"/>
      <c r="F36" s="159"/>
      <c r="G36" s="159"/>
      <c r="H36" s="159"/>
      <c r="I36" s="159"/>
      <c r="J36" s="159"/>
      <c r="K36" s="67"/>
      <c r="L36" s="159"/>
      <c r="M36" s="159"/>
      <c r="N36" s="159"/>
      <c r="O36" s="159"/>
      <c r="P36" s="159"/>
      <c r="Q36" s="66"/>
    </row>
    <row r="37" spans="2:17" ht="26.25" customHeight="1">
      <c r="B37" s="65"/>
      <c r="C37" s="159"/>
      <c r="D37" s="159"/>
      <c r="E37" s="159"/>
      <c r="F37" s="159"/>
      <c r="G37" s="159"/>
      <c r="H37" s="159"/>
      <c r="I37" s="159"/>
      <c r="J37" s="159"/>
      <c r="K37" s="67"/>
      <c r="L37" s="159"/>
      <c r="M37" s="159"/>
      <c r="N37" s="159"/>
      <c r="O37" s="159"/>
      <c r="P37" s="159"/>
      <c r="Q37" s="66"/>
    </row>
    <row r="38" spans="2:17" ht="26.25" customHeight="1">
      <c r="B38" s="65"/>
      <c r="C38" s="159"/>
      <c r="D38" s="159"/>
      <c r="E38" s="159"/>
      <c r="F38" s="159"/>
      <c r="G38" s="159"/>
      <c r="H38" s="159"/>
      <c r="I38" s="159"/>
      <c r="J38" s="159"/>
      <c r="K38" s="67"/>
      <c r="L38" s="159"/>
      <c r="M38" s="159"/>
      <c r="N38" s="159"/>
      <c r="O38" s="159"/>
      <c r="P38" s="159"/>
      <c r="Q38" s="66"/>
    </row>
    <row r="39" spans="2:17" ht="26.25" customHeight="1">
      <c r="B39" s="65"/>
      <c r="C39" s="159"/>
      <c r="D39" s="159"/>
      <c r="E39" s="159"/>
      <c r="F39" s="159"/>
      <c r="G39" s="159"/>
      <c r="H39" s="159"/>
      <c r="I39" s="159"/>
      <c r="J39" s="159"/>
      <c r="K39" s="67"/>
      <c r="L39" s="159"/>
      <c r="M39" s="159"/>
      <c r="N39" s="159"/>
      <c r="O39" s="159"/>
      <c r="P39" s="159"/>
      <c r="Q39" s="66"/>
    </row>
    <row r="40" spans="2:17" ht="26.25" customHeight="1">
      <c r="B40" s="65"/>
      <c r="C40" s="159"/>
      <c r="D40" s="159"/>
      <c r="E40" s="159"/>
      <c r="F40" s="159"/>
      <c r="G40" s="159"/>
      <c r="H40" s="159"/>
      <c r="I40" s="159"/>
      <c r="J40" s="159"/>
      <c r="K40" s="67"/>
      <c r="L40" s="159"/>
      <c r="M40" s="159"/>
      <c r="N40" s="159"/>
      <c r="O40" s="159"/>
      <c r="P40" s="159"/>
      <c r="Q40" s="66"/>
    </row>
    <row r="41" spans="2:17" ht="26.25" customHeight="1">
      <c r="B41" s="65"/>
      <c r="C41" s="159"/>
      <c r="D41" s="159"/>
      <c r="E41" s="159"/>
      <c r="F41" s="159"/>
      <c r="G41" s="159"/>
      <c r="H41" s="159"/>
      <c r="I41" s="159"/>
      <c r="J41" s="159"/>
      <c r="K41" s="67"/>
      <c r="L41" s="159"/>
      <c r="M41" s="159"/>
      <c r="N41" s="159"/>
      <c r="O41" s="159"/>
      <c r="P41" s="159"/>
      <c r="Q41" s="66"/>
    </row>
    <row r="42" spans="2:17" ht="26.25" customHeight="1" thickBot="1">
      <c r="B42" s="65"/>
      <c r="C42" s="159"/>
      <c r="D42" s="159"/>
      <c r="E42" s="159"/>
      <c r="F42" s="159"/>
      <c r="G42" s="159"/>
      <c r="H42" s="159"/>
      <c r="I42" s="159"/>
      <c r="J42" s="159"/>
      <c r="K42" s="67"/>
      <c r="L42" s="159"/>
      <c r="M42" s="159"/>
      <c r="N42" s="159"/>
      <c r="O42" s="159"/>
      <c r="P42" s="159"/>
      <c r="Q42" s="66"/>
    </row>
    <row r="43" spans="2:17" ht="26.25" customHeight="1" thickBot="1">
      <c r="B43" s="65"/>
      <c r="C43" s="159"/>
      <c r="D43" s="159"/>
      <c r="E43" s="159"/>
      <c r="F43" s="160">
        <f>I19</f>
        <v>2</v>
      </c>
      <c r="G43" s="159"/>
      <c r="H43" s="159"/>
      <c r="I43" s="160">
        <f>L19</f>
        <v>2</v>
      </c>
      <c r="J43" s="159"/>
      <c r="K43" s="67"/>
      <c r="L43" s="159"/>
      <c r="M43" s="159"/>
      <c r="N43" s="159"/>
      <c r="O43" s="159"/>
      <c r="P43" s="159"/>
      <c r="Q43" s="66"/>
    </row>
    <row r="44" spans="2:17" ht="26.25" customHeight="1">
      <c r="B44" s="65"/>
      <c r="C44" s="159"/>
      <c r="D44" s="159"/>
      <c r="E44" s="159"/>
      <c r="F44" s="161"/>
      <c r="G44" s="159"/>
      <c r="H44" s="159"/>
      <c r="I44" s="161"/>
      <c r="J44" s="159"/>
      <c r="K44" s="67"/>
      <c r="L44" s="159"/>
      <c r="M44" s="159"/>
      <c r="N44" s="159"/>
      <c r="O44" s="159"/>
      <c r="P44" s="159"/>
      <c r="Q44" s="66"/>
    </row>
    <row r="45" spans="2:17" ht="15" thickBot="1">
      <c r="B45" s="65"/>
      <c r="C45" s="67"/>
      <c r="D45" s="67"/>
      <c r="E45" s="67"/>
      <c r="F45" s="67"/>
      <c r="G45" s="67"/>
      <c r="H45" s="67"/>
      <c r="I45" s="67"/>
      <c r="J45" s="67"/>
      <c r="K45" s="67"/>
      <c r="L45" s="67"/>
      <c r="M45" s="67"/>
      <c r="N45" s="67"/>
      <c r="O45" s="67"/>
      <c r="P45" s="67"/>
      <c r="Q45" s="66"/>
    </row>
    <row r="46" spans="2:17" ht="26.1" customHeight="1" thickBot="1">
      <c r="B46" s="65"/>
      <c r="C46" s="652" t="s">
        <v>1353</v>
      </c>
      <c r="D46" s="653"/>
      <c r="E46" s="652" t="s">
        <v>1354</v>
      </c>
      <c r="F46" s="653"/>
      <c r="G46" s="652" t="s">
        <v>1355</v>
      </c>
      <c r="H46" s="654"/>
      <c r="I46" s="653"/>
      <c r="J46" s="652" t="s">
        <v>1356</v>
      </c>
      <c r="K46" s="654"/>
      <c r="L46" s="653"/>
      <c r="M46" s="652" t="s">
        <v>1357</v>
      </c>
      <c r="N46" s="654"/>
      <c r="O46" s="653"/>
      <c r="P46" s="78" t="s">
        <v>1358</v>
      </c>
      <c r="Q46" s="66"/>
    </row>
    <row r="47" spans="2:17" ht="134.44999999999999" customHeight="1" thickBot="1">
      <c r="B47" s="65"/>
      <c r="C47" s="636" t="s">
        <v>1359</v>
      </c>
      <c r="D47" s="637"/>
      <c r="E47" s="638">
        <f>F19</f>
        <v>4</v>
      </c>
      <c r="F47" s="639"/>
      <c r="G47" s="643" t="s">
        <v>1360</v>
      </c>
      <c r="H47" s="644"/>
      <c r="I47" s="645"/>
      <c r="J47" s="643" t="s">
        <v>1361</v>
      </c>
      <c r="K47" s="644"/>
      <c r="L47" s="645"/>
      <c r="M47" s="646"/>
      <c r="N47" s="647"/>
      <c r="O47" s="648"/>
      <c r="P47" s="525"/>
      <c r="Q47" s="66"/>
    </row>
    <row r="48" spans="2:17" ht="171.95" customHeight="1" thickBot="1">
      <c r="B48" s="65"/>
      <c r="C48" s="636" t="s">
        <v>1362</v>
      </c>
      <c r="D48" s="637"/>
      <c r="E48" s="638">
        <f>I19</f>
        <v>2</v>
      </c>
      <c r="F48" s="639"/>
      <c r="G48" s="640" t="s">
        <v>1363</v>
      </c>
      <c r="H48" s="641"/>
      <c r="I48" s="642"/>
      <c r="J48" s="643" t="s">
        <v>1364</v>
      </c>
      <c r="K48" s="644"/>
      <c r="L48" s="645"/>
      <c r="M48" s="646"/>
      <c r="N48" s="647"/>
      <c r="O48" s="648"/>
      <c r="P48" s="525"/>
      <c r="Q48" s="66"/>
    </row>
    <row r="49" spans="2:17" ht="132" customHeight="1" thickBot="1">
      <c r="B49" s="65"/>
      <c r="C49" s="636" t="s">
        <v>1365</v>
      </c>
      <c r="D49" s="637"/>
      <c r="E49" s="638">
        <f>L19</f>
        <v>2</v>
      </c>
      <c r="F49" s="639"/>
      <c r="G49" s="640" t="s">
        <v>1366</v>
      </c>
      <c r="H49" s="641"/>
      <c r="I49" s="642"/>
      <c r="J49" s="643" t="s">
        <v>1367</v>
      </c>
      <c r="K49" s="644"/>
      <c r="L49" s="645"/>
      <c r="M49" s="646"/>
      <c r="N49" s="647"/>
      <c r="O49" s="648"/>
      <c r="P49" s="525"/>
      <c r="Q49" s="66"/>
    </row>
    <row r="50" spans="2:17" ht="93" customHeight="1" thickBot="1">
      <c r="B50" s="65"/>
      <c r="C50" s="636" t="s">
        <v>1368</v>
      </c>
      <c r="D50" s="637"/>
      <c r="E50" s="638">
        <f>O19</f>
        <v>2</v>
      </c>
      <c r="F50" s="639"/>
      <c r="G50" s="640" t="s">
        <v>1363</v>
      </c>
      <c r="H50" s="641"/>
      <c r="I50" s="642"/>
      <c r="J50" s="643" t="s">
        <v>1369</v>
      </c>
      <c r="K50" s="644"/>
      <c r="L50" s="645"/>
      <c r="M50" s="646"/>
      <c r="N50" s="647"/>
      <c r="O50" s="648"/>
      <c r="P50" s="525"/>
      <c r="Q50" s="66"/>
    </row>
    <row r="51" spans="2:17" ht="10.5" customHeight="1" thickBot="1">
      <c r="B51" s="79"/>
      <c r="C51" s="80"/>
      <c r="D51" s="80"/>
      <c r="E51" s="80"/>
      <c r="F51" s="80"/>
      <c r="G51" s="80"/>
      <c r="H51" s="80"/>
      <c r="I51" s="80"/>
      <c r="J51" s="80"/>
      <c r="K51" s="80"/>
      <c r="L51" s="80"/>
      <c r="M51" s="80"/>
      <c r="N51" s="80"/>
      <c r="O51" s="80"/>
      <c r="P51" s="80"/>
      <c r="Q51" s="81"/>
    </row>
  </sheetData>
  <mergeCells count="63">
    <mergeCell ref="F14:J14"/>
    <mergeCell ref="L14:P14"/>
    <mergeCell ref="C3:P3"/>
    <mergeCell ref="C4:E4"/>
    <mergeCell ref="F4:G4"/>
    <mergeCell ref="H4:P6"/>
    <mergeCell ref="C5:E5"/>
    <mergeCell ref="F5:G5"/>
    <mergeCell ref="C6:E6"/>
    <mergeCell ref="F6:G6"/>
    <mergeCell ref="C8:P8"/>
    <mergeCell ref="C10:D10"/>
    <mergeCell ref="F10:P10"/>
    <mergeCell ref="F11:F12"/>
    <mergeCell ref="G11:P12"/>
    <mergeCell ref="F15:F16"/>
    <mergeCell ref="G15:J16"/>
    <mergeCell ref="L15:L16"/>
    <mergeCell ref="M15:P16"/>
    <mergeCell ref="F18:G18"/>
    <mergeCell ref="I18:J18"/>
    <mergeCell ref="L18:M18"/>
    <mergeCell ref="O18:P18"/>
    <mergeCell ref="O19:O20"/>
    <mergeCell ref="P19:P20"/>
    <mergeCell ref="F22:G22"/>
    <mergeCell ref="I22:J22"/>
    <mergeCell ref="L22:M22"/>
    <mergeCell ref="O22:P22"/>
    <mergeCell ref="F19:F20"/>
    <mergeCell ref="G19:G20"/>
    <mergeCell ref="I19:I20"/>
    <mergeCell ref="J19:J20"/>
    <mergeCell ref="L19:L20"/>
    <mergeCell ref="M19:M20"/>
    <mergeCell ref="C27:P27"/>
    <mergeCell ref="C29:J29"/>
    <mergeCell ref="L29:P29"/>
    <mergeCell ref="C46:D46"/>
    <mergeCell ref="E46:F46"/>
    <mergeCell ref="G46:I46"/>
    <mergeCell ref="J46:L46"/>
    <mergeCell ref="M46:O46"/>
    <mergeCell ref="C48:D48"/>
    <mergeCell ref="E48:F48"/>
    <mergeCell ref="G48:I48"/>
    <mergeCell ref="J48:L48"/>
    <mergeCell ref="M48:O48"/>
    <mergeCell ref="C47:D47"/>
    <mergeCell ref="E47:F47"/>
    <mergeCell ref="G47:I47"/>
    <mergeCell ref="J47:L47"/>
    <mergeCell ref="M47:O47"/>
    <mergeCell ref="C50:D50"/>
    <mergeCell ref="E50:F50"/>
    <mergeCell ref="G50:I50"/>
    <mergeCell ref="J50:L50"/>
    <mergeCell ref="M50:O50"/>
    <mergeCell ref="C49:D49"/>
    <mergeCell ref="E49:F49"/>
    <mergeCell ref="G49:I49"/>
    <mergeCell ref="J49:L49"/>
    <mergeCell ref="M49:O49"/>
  </mergeCells>
  <phoneticPr fontId="3"/>
  <conditionalFormatting sqref="F23:F25 I23:I25 L23:L25 O23:O25 E47:F50">
    <cfRule type="cellIs" dxfId="133" priority="21" operator="equal">
      <formula>5</formula>
    </cfRule>
    <cfRule type="cellIs" dxfId="132" priority="22" operator="equal">
      <formula>4</formula>
    </cfRule>
    <cfRule type="cellIs" dxfId="131" priority="23" operator="equal">
      <formula>3</formula>
    </cfRule>
    <cfRule type="cellIs" dxfId="130" priority="24" operator="equal">
      <formula>2</formula>
    </cfRule>
    <cfRule type="cellIs" dxfId="129" priority="25" operator="equal">
      <formula>1</formula>
    </cfRule>
  </conditionalFormatting>
  <conditionalFormatting sqref="F32">
    <cfRule type="cellIs" dxfId="128" priority="16" operator="equal">
      <formula>5</formula>
    </cfRule>
    <cfRule type="cellIs" dxfId="127" priority="17" operator="equal">
      <formula>4</formula>
    </cfRule>
    <cfRule type="cellIs" dxfId="126" priority="18" operator="equal">
      <formula>3</formula>
    </cfRule>
    <cfRule type="cellIs" dxfId="125" priority="19" operator="equal">
      <formula>2</formula>
    </cfRule>
    <cfRule type="cellIs" dxfId="124" priority="20" operator="equal">
      <formula>1</formula>
    </cfRule>
  </conditionalFormatting>
  <conditionalFormatting sqref="F43:F44">
    <cfRule type="cellIs" dxfId="123" priority="1" operator="equal">
      <formula>5</formula>
    </cfRule>
    <cfRule type="cellIs" dxfId="122" priority="2" operator="equal">
      <formula>4</formula>
    </cfRule>
    <cfRule type="cellIs" dxfId="121" priority="3" operator="equal">
      <formula>3</formula>
    </cfRule>
    <cfRule type="cellIs" dxfId="120" priority="4" operator="equal">
      <formula>2</formula>
    </cfRule>
    <cfRule type="cellIs" dxfId="119" priority="5" operator="equal">
      <formula>1</formula>
    </cfRule>
  </conditionalFormatting>
  <conditionalFormatting sqref="G11:P12 G15 M15 G19 J19 M19 P19">
    <cfRule type="containsText" dxfId="118" priority="26" operator="containsText" text="Excellence">
      <formula>NOT(ISERROR(SEARCH("Excellence",G11)))</formula>
    </cfRule>
    <cfRule type="containsText" dxfId="117" priority="27" operator="containsText" text="Proactive">
      <formula>NOT(ISERROR(SEARCH("Proactive",G11)))</formula>
    </cfRule>
    <cfRule type="containsText" dxfId="116" priority="28" operator="containsText" text="Standardized">
      <formula>NOT(ISERROR(SEARCH("Standardized",G11)))</formula>
    </cfRule>
    <cfRule type="containsText" dxfId="115" priority="29" operator="containsText" text="Reactive">
      <formula>NOT(ISERROR(SEARCH("Reactive",G11)))</formula>
    </cfRule>
    <cfRule type="containsText" dxfId="114" priority="30" operator="containsText" text="Ad-hoc">
      <formula>NOT(ISERROR(SEARCH("Ad-hoc",G11)))</formula>
    </cfRule>
    <cfRule type="containsText" dxfId="113" priority="31" operator="containsText" text="N/A">
      <formula>NOT(ISERROR(SEARCH("N/A",G11)))</formula>
    </cfRule>
  </conditionalFormatting>
  <conditionalFormatting sqref="I32">
    <cfRule type="cellIs" dxfId="112" priority="11" operator="equal">
      <formula>5</formula>
    </cfRule>
    <cfRule type="cellIs" dxfId="111" priority="12" operator="equal">
      <formula>4</formula>
    </cfRule>
    <cfRule type="cellIs" dxfId="110" priority="13" operator="equal">
      <formula>3</formula>
    </cfRule>
    <cfRule type="cellIs" dxfId="109" priority="14" operator="equal">
      <formula>2</formula>
    </cfRule>
    <cfRule type="cellIs" dxfId="108" priority="15" operator="equal">
      <formula>1</formula>
    </cfRule>
  </conditionalFormatting>
  <conditionalFormatting sqref="I43:I44">
    <cfRule type="cellIs" dxfId="107" priority="6" operator="equal">
      <formula>5</formula>
    </cfRule>
    <cfRule type="cellIs" dxfId="106" priority="7" operator="equal">
      <formula>4</formula>
    </cfRule>
    <cfRule type="cellIs" dxfId="105" priority="8" operator="equal">
      <formula>3</formula>
    </cfRule>
    <cfRule type="cellIs" dxfId="104" priority="9" operator="equal">
      <formula>2</formula>
    </cfRule>
    <cfRule type="cellIs" dxfId="103" priority="10" operator="equal">
      <formula>1</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7EA0-2CBC-44C4-A9CB-D19C2E7A36F2}">
  <sheetPr>
    <tabColor theme="9" tint="0.79998168889431442"/>
  </sheetPr>
  <dimension ref="B1:T73"/>
  <sheetViews>
    <sheetView topLeftCell="A70" zoomScale="77" zoomScaleNormal="77" workbookViewId="0">
      <selection activeCell="J70" sqref="J70:N70"/>
    </sheetView>
  </sheetViews>
  <sheetFormatPr defaultRowHeight="14.1"/>
  <cols>
    <col min="1" max="2" width="2" style="416" customWidth="1"/>
    <col min="3" max="3" width="2.5703125" style="416" customWidth="1"/>
    <col min="4" max="4" width="21.7109375" style="416" customWidth="1"/>
    <col min="5" max="5" width="2.5703125" style="416" customWidth="1"/>
    <col min="6" max="6" width="10.7109375" style="416" customWidth="1"/>
    <col min="7" max="7" width="28.42578125" style="416" customWidth="1"/>
    <col min="8" max="8" width="2.5703125" style="416" customWidth="1"/>
    <col min="9" max="9" width="10.7109375" style="416" customWidth="1"/>
    <col min="10" max="10" width="2.42578125" style="416" customWidth="1"/>
    <col min="11" max="11" width="12.140625" style="416" customWidth="1"/>
    <col min="12" max="12" width="12.28515625" style="416" customWidth="1"/>
    <col min="13" max="13" width="2.5703125" style="416" customWidth="1"/>
    <col min="14" max="14" width="10.7109375" style="416" customWidth="1"/>
    <col min="15" max="15" width="27.140625" style="416" customWidth="1"/>
    <col min="16" max="16" width="2.5703125" style="416" customWidth="1"/>
    <col min="17" max="18" width="10.7109375" style="416" customWidth="1"/>
    <col min="19" max="19" width="16.42578125" style="416" customWidth="1"/>
    <col min="20" max="21" width="2" style="416" customWidth="1"/>
    <col min="22" max="84" width="9.140625" style="416" customWidth="1"/>
    <col min="85" max="85" width="8.7109375" style="416"/>
    <col min="86" max="16383" width="8.85546875" style="416" customWidth="1"/>
    <col min="16384" max="16384" width="0.140625" style="416" customWidth="1"/>
  </cols>
  <sheetData>
    <row r="1" spans="2:20" ht="14.45" thickBot="1"/>
    <row r="2" spans="2:20" ht="14.45" thickBot="1">
      <c r="B2" s="417"/>
      <c r="C2" s="418"/>
      <c r="D2" s="418"/>
      <c r="E2" s="418"/>
      <c r="F2" s="418"/>
      <c r="G2" s="418"/>
      <c r="H2" s="418"/>
      <c r="I2" s="418"/>
      <c r="J2" s="418"/>
      <c r="K2" s="418"/>
      <c r="L2" s="418"/>
      <c r="M2" s="418"/>
      <c r="N2" s="418"/>
      <c r="O2" s="418"/>
      <c r="P2" s="418"/>
      <c r="Q2" s="418"/>
      <c r="R2" s="418"/>
      <c r="S2" s="418"/>
      <c r="T2" s="419"/>
    </row>
    <row r="3" spans="2:20" ht="20.100000000000001" thickBot="1">
      <c r="B3" s="420"/>
      <c r="C3" s="710" t="s">
        <v>1370</v>
      </c>
      <c r="D3" s="711"/>
      <c r="E3" s="711"/>
      <c r="F3" s="711"/>
      <c r="G3" s="711"/>
      <c r="H3" s="711"/>
      <c r="I3" s="711"/>
      <c r="J3" s="711"/>
      <c r="K3" s="711"/>
      <c r="L3" s="711"/>
      <c r="M3" s="711"/>
      <c r="N3" s="711"/>
      <c r="O3" s="711"/>
      <c r="P3" s="711"/>
      <c r="Q3" s="711"/>
      <c r="R3" s="711"/>
      <c r="S3" s="712"/>
      <c r="T3" s="421"/>
    </row>
    <row r="4" spans="2:20" ht="21.6" customHeight="1">
      <c r="B4" s="420"/>
      <c r="C4" s="726" t="s">
        <v>1319</v>
      </c>
      <c r="D4" s="727"/>
      <c r="E4" s="727"/>
      <c r="F4" s="671"/>
      <c r="G4" s="672"/>
      <c r="H4" s="728" t="s">
        <v>1370</v>
      </c>
      <c r="I4" s="729"/>
      <c r="J4" s="729"/>
      <c r="K4" s="729"/>
      <c r="L4" s="729"/>
      <c r="M4" s="729"/>
      <c r="N4" s="729"/>
      <c r="O4" s="729"/>
      <c r="P4" s="729"/>
      <c r="Q4" s="729"/>
      <c r="R4" s="729"/>
      <c r="S4" s="730"/>
      <c r="T4" s="421"/>
    </row>
    <row r="5" spans="2:20" ht="21.6" customHeight="1" thickBot="1">
      <c r="B5" s="420"/>
      <c r="C5" s="737" t="s">
        <v>1320</v>
      </c>
      <c r="D5" s="738"/>
      <c r="E5" s="738"/>
      <c r="F5" s="557" t="s">
        <v>10</v>
      </c>
      <c r="G5" s="558"/>
      <c r="H5" s="731"/>
      <c r="I5" s="732"/>
      <c r="J5" s="732"/>
      <c r="K5" s="732"/>
      <c r="L5" s="732"/>
      <c r="M5" s="732"/>
      <c r="N5" s="732"/>
      <c r="O5" s="732"/>
      <c r="P5" s="732"/>
      <c r="Q5" s="732"/>
      <c r="R5" s="732"/>
      <c r="S5" s="733"/>
      <c r="T5" s="421"/>
    </row>
    <row r="6" spans="2:20" ht="21.6" customHeight="1" thickBot="1">
      <c r="B6" s="420"/>
      <c r="C6" s="739" t="s">
        <v>1371</v>
      </c>
      <c r="D6" s="740"/>
      <c r="E6" s="740"/>
      <c r="F6" s="741" t="s">
        <v>1372</v>
      </c>
      <c r="G6" s="741"/>
      <c r="H6" s="734"/>
      <c r="I6" s="735"/>
      <c r="J6" s="735"/>
      <c r="K6" s="735"/>
      <c r="L6" s="735"/>
      <c r="M6" s="735"/>
      <c r="N6" s="735"/>
      <c r="O6" s="735"/>
      <c r="P6" s="735"/>
      <c r="Q6" s="735"/>
      <c r="R6" s="735"/>
      <c r="S6" s="736"/>
      <c r="T6" s="421"/>
    </row>
    <row r="7" spans="2:20" ht="14.45" thickBot="1">
      <c r="B7" s="420"/>
      <c r="C7" s="422"/>
      <c r="D7" s="422"/>
      <c r="E7" s="422"/>
      <c r="F7" s="422"/>
      <c r="G7" s="422"/>
      <c r="H7" s="422"/>
      <c r="I7" s="422"/>
      <c r="J7" s="422"/>
      <c r="K7" s="422"/>
      <c r="L7" s="422"/>
      <c r="M7" s="422"/>
      <c r="N7" s="422"/>
      <c r="O7" s="422"/>
      <c r="P7" s="422"/>
      <c r="Q7" s="422"/>
      <c r="R7" s="422"/>
      <c r="S7" s="422"/>
      <c r="T7" s="421"/>
    </row>
    <row r="8" spans="2:20" ht="20.100000000000001" thickBot="1">
      <c r="B8" s="420"/>
      <c r="C8" s="710" t="s">
        <v>1373</v>
      </c>
      <c r="D8" s="711"/>
      <c r="E8" s="711"/>
      <c r="F8" s="711"/>
      <c r="G8" s="711"/>
      <c r="H8" s="711"/>
      <c r="I8" s="711"/>
      <c r="J8" s="711"/>
      <c r="K8" s="711"/>
      <c r="L8" s="711"/>
      <c r="M8" s="711"/>
      <c r="N8" s="711"/>
      <c r="O8" s="711"/>
      <c r="P8" s="711"/>
      <c r="Q8" s="711"/>
      <c r="R8" s="711"/>
      <c r="S8" s="712"/>
      <c r="T8" s="421"/>
    </row>
    <row r="9" spans="2:20" ht="14.45" thickBot="1">
      <c r="B9" s="420"/>
      <c r="C9" s="422"/>
      <c r="D9" s="422"/>
      <c r="E9" s="422"/>
      <c r="F9" s="422"/>
      <c r="G9" s="422"/>
      <c r="H9" s="422"/>
      <c r="I9" s="422"/>
      <c r="J9" s="422"/>
      <c r="K9" s="422"/>
      <c r="L9" s="422"/>
      <c r="M9" s="422"/>
      <c r="N9" s="422"/>
      <c r="O9" s="422"/>
      <c r="P9" s="422"/>
      <c r="Q9" s="422"/>
      <c r="R9" s="422"/>
      <c r="S9" s="422"/>
      <c r="T9" s="421"/>
    </row>
    <row r="10" spans="2:20" ht="19.5" customHeight="1" thickBot="1">
      <c r="B10" s="420"/>
      <c r="C10" s="710" t="s">
        <v>1324</v>
      </c>
      <c r="D10" s="712"/>
      <c r="E10" s="422"/>
      <c r="F10" s="742" t="s">
        <v>1374</v>
      </c>
      <c r="G10" s="743"/>
      <c r="H10" s="743"/>
      <c r="I10" s="743"/>
      <c r="J10" s="743"/>
      <c r="K10" s="743"/>
      <c r="L10" s="743"/>
      <c r="M10" s="743"/>
      <c r="N10" s="743"/>
      <c r="O10" s="743"/>
      <c r="P10" s="743"/>
      <c r="Q10" s="743"/>
      <c r="R10" s="743"/>
      <c r="S10" s="744"/>
      <c r="T10" s="421"/>
    </row>
    <row r="11" spans="2:20" ht="15" customHeight="1" thickBot="1">
      <c r="B11" s="420"/>
      <c r="C11" s="422"/>
      <c r="D11" s="422"/>
      <c r="E11" s="422"/>
      <c r="F11" s="724">
        <f>(F15+N15)/2</f>
        <v>2.5</v>
      </c>
      <c r="G11" s="745" t="str">
        <f>IF(F11=0,"N/A",IF(F11&lt;2,"Ad-Hoc",IF(F11&lt;3,"Reactive",IF(F11&lt;4,"Standardized",IF(F11&lt;5,"Proactive",IF(F11=5,"Excellence","N/A"))))))</f>
        <v>Reactive</v>
      </c>
      <c r="H11" s="746"/>
      <c r="I11" s="746"/>
      <c r="J11" s="746"/>
      <c r="K11" s="746"/>
      <c r="L11" s="746"/>
      <c r="M11" s="746"/>
      <c r="N11" s="746"/>
      <c r="O11" s="746"/>
      <c r="P11" s="746"/>
      <c r="Q11" s="746"/>
      <c r="R11" s="746"/>
      <c r="S11" s="747"/>
      <c r="T11" s="421"/>
    </row>
    <row r="12" spans="2:20" ht="15.75" customHeight="1" thickBot="1">
      <c r="B12" s="420"/>
      <c r="C12" s="423">
        <v>1</v>
      </c>
      <c r="D12" s="424" t="s">
        <v>1326</v>
      </c>
      <c r="E12" s="422"/>
      <c r="F12" s="725"/>
      <c r="G12" s="748"/>
      <c r="H12" s="749"/>
      <c r="I12" s="749"/>
      <c r="J12" s="749"/>
      <c r="K12" s="749"/>
      <c r="L12" s="749"/>
      <c r="M12" s="749"/>
      <c r="N12" s="749"/>
      <c r="O12" s="749"/>
      <c r="P12" s="749"/>
      <c r="Q12" s="749"/>
      <c r="R12" s="749"/>
      <c r="S12" s="750"/>
      <c r="T12" s="421"/>
    </row>
    <row r="13" spans="2:20" ht="14.45" thickBot="1">
      <c r="B13" s="420"/>
      <c r="C13" s="422"/>
      <c r="D13" s="422"/>
      <c r="E13" s="422"/>
      <c r="F13" s="422"/>
      <c r="G13" s="422"/>
      <c r="H13" s="422"/>
      <c r="I13" s="422"/>
      <c r="J13" s="422"/>
      <c r="K13" s="422"/>
      <c r="L13" s="422"/>
      <c r="M13" s="422"/>
      <c r="N13" s="422"/>
      <c r="O13" s="422"/>
      <c r="P13" s="422"/>
      <c r="Q13" s="422"/>
      <c r="R13" s="422"/>
      <c r="S13" s="422"/>
      <c r="T13" s="421"/>
    </row>
    <row r="14" spans="2:20" ht="20.100000000000001" thickBot="1">
      <c r="B14" s="420"/>
      <c r="C14" s="423">
        <v>2</v>
      </c>
      <c r="D14" s="425" t="s">
        <v>1327</v>
      </c>
      <c r="E14" s="422"/>
      <c r="F14" s="710" t="s">
        <v>1375</v>
      </c>
      <c r="G14" s="711"/>
      <c r="H14" s="711"/>
      <c r="I14" s="711"/>
      <c r="J14" s="711"/>
      <c r="K14" s="711"/>
      <c r="L14" s="712"/>
      <c r="M14" s="422"/>
      <c r="N14" s="710" t="s">
        <v>1376</v>
      </c>
      <c r="O14" s="711"/>
      <c r="P14" s="711"/>
      <c r="Q14" s="711"/>
      <c r="R14" s="711"/>
      <c r="S14" s="712"/>
      <c r="T14" s="421"/>
    </row>
    <row r="15" spans="2:20" ht="15" customHeight="1" thickBot="1">
      <c r="B15" s="420"/>
      <c r="C15" s="422"/>
      <c r="D15" s="422"/>
      <c r="E15" s="422"/>
      <c r="F15" s="724">
        <f>(I19+F19)/2</f>
        <v>3</v>
      </c>
      <c r="G15" s="718" t="str">
        <f>IF(F15=0,"N/A",IF(F15&lt;2,"Ad-Hoc",IF(F15&lt;3,"Reactive",IF(F15&lt;4,"Standardized",IF(F15&lt;5,"Proactive",IF(F15=5,"Excellence","N/A"))))))</f>
        <v>Standardized</v>
      </c>
      <c r="H15" s="719"/>
      <c r="I15" s="719"/>
      <c r="J15" s="719"/>
      <c r="K15" s="719"/>
      <c r="L15" s="720"/>
      <c r="M15" s="422"/>
      <c r="N15" s="724">
        <f>(N19+Q19)/2</f>
        <v>2</v>
      </c>
      <c r="O15" s="718" t="str">
        <f>IF(N15=0,"N/A",IF(N15&lt;2,"Ad-Hoc",IF(N15&lt;3,"Reactive",IF(N15&lt;4,"Standardized",IF(N15&lt;5,"Proactive",IF(N15=5,"Excellence","N/A"))))))</f>
        <v>Reactive</v>
      </c>
      <c r="P15" s="719"/>
      <c r="Q15" s="719"/>
      <c r="R15" s="719"/>
      <c r="S15" s="720"/>
      <c r="T15" s="421"/>
    </row>
    <row r="16" spans="2:20" ht="15.75" customHeight="1" thickBot="1">
      <c r="B16" s="420"/>
      <c r="C16" s="423">
        <v>3</v>
      </c>
      <c r="D16" s="426" t="s">
        <v>112</v>
      </c>
      <c r="E16" s="422"/>
      <c r="F16" s="725"/>
      <c r="G16" s="721"/>
      <c r="H16" s="722"/>
      <c r="I16" s="722"/>
      <c r="J16" s="722"/>
      <c r="K16" s="722"/>
      <c r="L16" s="723"/>
      <c r="M16" s="422"/>
      <c r="N16" s="725"/>
      <c r="O16" s="721"/>
      <c r="P16" s="722"/>
      <c r="Q16" s="722"/>
      <c r="R16" s="722"/>
      <c r="S16" s="723"/>
      <c r="T16" s="421"/>
    </row>
    <row r="17" spans="2:20" ht="14.45" thickBot="1">
      <c r="B17" s="420"/>
      <c r="C17" s="422"/>
      <c r="D17" s="422"/>
      <c r="E17" s="422"/>
      <c r="F17" s="422"/>
      <c r="G17" s="422"/>
      <c r="H17" s="422"/>
      <c r="I17" s="422"/>
      <c r="J17" s="422"/>
      <c r="K17" s="422"/>
      <c r="L17" s="422"/>
      <c r="M17" s="422"/>
      <c r="N17" s="422"/>
      <c r="O17" s="422"/>
      <c r="P17" s="422"/>
      <c r="Q17" s="422"/>
      <c r="R17" s="422"/>
      <c r="S17" s="422"/>
      <c r="T17" s="421"/>
    </row>
    <row r="18" spans="2:20" ht="20.100000000000001" thickBot="1">
      <c r="B18" s="420"/>
      <c r="C18" s="423">
        <v>4</v>
      </c>
      <c r="D18" s="427" t="s">
        <v>137</v>
      </c>
      <c r="E18" s="422"/>
      <c r="F18" s="710" t="s">
        <v>1377</v>
      </c>
      <c r="G18" s="712"/>
      <c r="H18" s="422"/>
      <c r="I18" s="713" t="s">
        <v>1378</v>
      </c>
      <c r="J18" s="715"/>
      <c r="K18" s="715"/>
      <c r="L18" s="714"/>
      <c r="M18" s="422"/>
      <c r="N18" s="710" t="s">
        <v>1379</v>
      </c>
      <c r="O18" s="712"/>
      <c r="P18" s="422"/>
      <c r="Q18" s="710" t="s">
        <v>1380</v>
      </c>
      <c r="R18" s="711"/>
      <c r="S18" s="712"/>
      <c r="T18" s="421"/>
    </row>
    <row r="19" spans="2:20" ht="15" customHeight="1" thickBot="1">
      <c r="B19" s="420"/>
      <c r="C19" s="422"/>
      <c r="D19" s="422"/>
      <c r="E19" s="422"/>
      <c r="F19" s="655">
        <f>IF(F23="Error","Error",(IF(F24="Error","Error",(IF(F25="Error","Error",MIN(F23:F25))))))</f>
        <v>4</v>
      </c>
      <c r="G19" s="716" t="str">
        <f>IF(F19=0,"N/A",IF(F19&lt;2,"Ad-Hoc",IF(F19&lt;3,"Reactive",IF(F19&lt;4,"Standardized",IF(F19&lt;5,"Proactive",IF(F19=5,"Excellence","N/A"))))))</f>
        <v>Proactive</v>
      </c>
      <c r="H19" s="422"/>
      <c r="I19" s="655">
        <f>IF(I23="Error","Error",(IF(I24="Error","Error",(IF(I25="Error","Error",MIN(I23:I25))))))</f>
        <v>2</v>
      </c>
      <c r="J19" s="718" t="str">
        <f>IF(I19=0,"N/A",IF(I19&lt;2,"Ad-Hoc",IF(I19&lt;3,"Reactive",IF(I19&lt;4,"Standardized",IF(I19&lt;5,"Proactive",IF(I19=5,"Excellence","N/A"))))))</f>
        <v>Reactive</v>
      </c>
      <c r="K19" s="719"/>
      <c r="L19" s="720"/>
      <c r="M19" s="422"/>
      <c r="N19" s="655">
        <f>IF(N23="Error","Error",(IF(N24="Error","Error",(IF(N25="Error","Error",MIN(N23:N25))))))</f>
        <v>2</v>
      </c>
      <c r="O19" s="716" t="str">
        <f>IF(N19=0,"N/A",IF(N19&lt;2,"Ad-Hoc",IF(N19&lt;3,"Reactive",IF(N19&lt;4,"Standardized",IF(N19&lt;5,"Proactive",IF(N19=5,"Excellence","N/A"))))))</f>
        <v>Reactive</v>
      </c>
      <c r="P19" s="422"/>
      <c r="Q19" s="655">
        <f>IF(Q23="Error","Error",(IF(Q24="Error","Error",(IF(Q25="Error","Error",MIN(Q23:Q25))))))</f>
        <v>2</v>
      </c>
      <c r="R19" s="718" t="str">
        <f>IF(Q19=0,"N/A",IF(Q19&lt;2,"Ad-Hoc",IF(Q19&lt;3,"Reactive",IF(Q19&lt;4,"Standardized",IF(Q19&lt;5,"Proactive",IF(Q19=5,"Excellence","N/A"))))))</f>
        <v>Reactive</v>
      </c>
      <c r="S19" s="720"/>
      <c r="T19" s="421"/>
    </row>
    <row r="20" spans="2:20" ht="15.75" customHeight="1" thickBot="1">
      <c r="B20" s="420"/>
      <c r="C20" s="423">
        <v>5</v>
      </c>
      <c r="D20" s="428" t="s">
        <v>165</v>
      </c>
      <c r="E20" s="422"/>
      <c r="F20" s="656"/>
      <c r="G20" s="717"/>
      <c r="H20" s="422"/>
      <c r="I20" s="656"/>
      <c r="J20" s="721"/>
      <c r="K20" s="722"/>
      <c r="L20" s="723"/>
      <c r="M20" s="422"/>
      <c r="N20" s="656"/>
      <c r="O20" s="717"/>
      <c r="P20" s="422"/>
      <c r="Q20" s="656"/>
      <c r="R20" s="721"/>
      <c r="S20" s="723"/>
      <c r="T20" s="421"/>
    </row>
    <row r="21" spans="2:20" ht="14.45" thickBot="1">
      <c r="B21" s="420"/>
      <c r="C21" s="422"/>
      <c r="D21" s="422"/>
      <c r="E21" s="422"/>
      <c r="F21" s="422"/>
      <c r="G21" s="422"/>
      <c r="H21" s="422"/>
      <c r="I21" s="422"/>
      <c r="J21" s="422"/>
      <c r="K21" s="422"/>
      <c r="L21" s="422"/>
      <c r="M21" s="422"/>
      <c r="N21" s="422"/>
      <c r="O21" s="422"/>
      <c r="P21" s="422"/>
      <c r="Q21" s="422"/>
      <c r="R21" s="422"/>
      <c r="S21" s="422"/>
      <c r="T21" s="421"/>
    </row>
    <row r="22" spans="2:20" ht="15.95" thickBot="1">
      <c r="B22" s="420"/>
      <c r="C22" s="422"/>
      <c r="D22" s="422"/>
      <c r="E22" s="422"/>
      <c r="F22" s="713" t="s">
        <v>1334</v>
      </c>
      <c r="G22" s="714"/>
      <c r="H22" s="422"/>
      <c r="I22" s="713" t="s">
        <v>1335</v>
      </c>
      <c r="J22" s="715"/>
      <c r="K22" s="715"/>
      <c r="L22" s="714"/>
      <c r="M22" s="422"/>
      <c r="N22" s="713" t="s">
        <v>1336</v>
      </c>
      <c r="O22" s="714"/>
      <c r="P22" s="422"/>
      <c r="Q22" s="713" t="s">
        <v>1337</v>
      </c>
      <c r="R22" s="715"/>
      <c r="S22" s="714"/>
      <c r="T22" s="421"/>
    </row>
    <row r="23" spans="2:20" ht="21" customHeight="1" thickBot="1">
      <c r="B23" s="420"/>
      <c r="C23" s="422"/>
      <c r="D23" s="422"/>
      <c r="E23" s="422"/>
      <c r="F23" s="429">
        <f>'2nd Cal (Leadership)'!Q10</f>
        <v>5</v>
      </c>
      <c r="G23" s="430" t="s">
        <v>1381</v>
      </c>
      <c r="H23" s="422"/>
      <c r="I23" s="429">
        <f>'2nd Cal (Teammate)'!K10</f>
        <v>2</v>
      </c>
      <c r="J23" s="710" t="s">
        <v>1382</v>
      </c>
      <c r="K23" s="711"/>
      <c r="L23" s="712"/>
      <c r="M23" s="422"/>
      <c r="N23" s="429">
        <f>'2nd Cal (Organization)'!K10</f>
        <v>4</v>
      </c>
      <c r="O23" s="431" t="s">
        <v>1383</v>
      </c>
      <c r="P23" s="422"/>
      <c r="Q23" s="429">
        <f>'2nd Cal (System)'!L10</f>
        <v>2</v>
      </c>
      <c r="R23" s="710" t="s">
        <v>1384</v>
      </c>
      <c r="S23" s="712"/>
      <c r="T23" s="421"/>
    </row>
    <row r="24" spans="2:20" ht="21" customHeight="1" thickBot="1">
      <c r="B24" s="420"/>
      <c r="C24" s="422"/>
      <c r="D24" s="422"/>
      <c r="E24" s="422"/>
      <c r="F24" s="429">
        <f>'2nd Cal (Leadership)'!W10</f>
        <v>4</v>
      </c>
      <c r="G24" s="431" t="s">
        <v>1385</v>
      </c>
      <c r="H24" s="422"/>
      <c r="I24" s="429">
        <f>'2nd Cal (Teammate)'!Q10</f>
        <v>3</v>
      </c>
      <c r="J24" s="710" t="s">
        <v>1386</v>
      </c>
      <c r="K24" s="711"/>
      <c r="L24" s="712"/>
      <c r="M24" s="422"/>
      <c r="N24" s="429">
        <f>'2nd Cal (Organization)'!Q10</f>
        <v>4</v>
      </c>
      <c r="O24" s="431" t="s">
        <v>1387</v>
      </c>
      <c r="P24" s="422"/>
      <c r="Q24" s="429">
        <f>'2nd Cal (System)'!R10</f>
        <v>2</v>
      </c>
      <c r="R24" s="710" t="s">
        <v>1388</v>
      </c>
      <c r="S24" s="712"/>
      <c r="T24" s="421"/>
    </row>
    <row r="25" spans="2:20" ht="21" customHeight="1" thickBot="1">
      <c r="B25" s="420"/>
      <c r="C25" s="422"/>
      <c r="D25" s="422"/>
      <c r="E25" s="422"/>
      <c r="F25" s="432">
        <f>'2nd Cal (Leadership)'!K10</f>
        <v>5</v>
      </c>
      <c r="G25" s="431" t="s">
        <v>1389</v>
      </c>
      <c r="H25" s="422"/>
      <c r="I25" s="432">
        <f>'2nd Cal (Teammate)'!W10</f>
        <v>5</v>
      </c>
      <c r="J25" s="710" t="s">
        <v>1390</v>
      </c>
      <c r="K25" s="711"/>
      <c r="L25" s="712"/>
      <c r="M25" s="422"/>
      <c r="N25" s="432">
        <f>'2nd Cal (Organization)'!W10</f>
        <v>2</v>
      </c>
      <c r="O25" s="431" t="s">
        <v>1348</v>
      </c>
      <c r="P25" s="422"/>
      <c r="Q25" s="432">
        <f>'2nd Cal (System)'!X10</f>
        <v>2</v>
      </c>
      <c r="R25" s="710" t="s">
        <v>1349</v>
      </c>
      <c r="S25" s="712"/>
      <c r="T25" s="421"/>
    </row>
    <row r="26" spans="2:20" ht="14.45" thickBot="1">
      <c r="B26" s="420"/>
      <c r="C26" s="422"/>
      <c r="D26" s="422"/>
      <c r="E26" s="422"/>
      <c r="F26" s="422"/>
      <c r="G26" s="422"/>
      <c r="H26" s="422"/>
      <c r="I26" s="422"/>
      <c r="J26" s="422"/>
      <c r="K26" s="422"/>
      <c r="L26" s="422"/>
      <c r="M26" s="422"/>
      <c r="N26" s="422"/>
      <c r="O26" s="422"/>
      <c r="P26" s="422"/>
      <c r="Q26" s="422"/>
      <c r="R26" s="422"/>
      <c r="S26" s="422"/>
      <c r="T26" s="421"/>
    </row>
    <row r="27" spans="2:20" ht="20.100000000000001" thickBot="1">
      <c r="B27" s="420"/>
      <c r="C27" s="710" t="s">
        <v>1391</v>
      </c>
      <c r="D27" s="711"/>
      <c r="E27" s="711"/>
      <c r="F27" s="711"/>
      <c r="G27" s="711"/>
      <c r="H27" s="711"/>
      <c r="I27" s="711"/>
      <c r="J27" s="711"/>
      <c r="K27" s="711"/>
      <c r="L27" s="711"/>
      <c r="M27" s="711"/>
      <c r="N27" s="711"/>
      <c r="O27" s="711"/>
      <c r="P27" s="711"/>
      <c r="Q27" s="711"/>
      <c r="R27" s="711"/>
      <c r="S27" s="712"/>
      <c r="T27" s="421"/>
    </row>
    <row r="28" spans="2:20" ht="8.1" customHeight="1" thickBot="1">
      <c r="B28" s="420"/>
      <c r="C28" s="422"/>
      <c r="D28" s="422"/>
      <c r="E28" s="422"/>
      <c r="F28" s="422"/>
      <c r="G28" s="422"/>
      <c r="H28" s="422"/>
      <c r="I28" s="422"/>
      <c r="J28" s="422"/>
      <c r="K28" s="422"/>
      <c r="L28" s="422"/>
      <c r="M28" s="422"/>
      <c r="N28" s="422"/>
      <c r="O28" s="422"/>
      <c r="P28" s="422"/>
      <c r="Q28" s="422"/>
      <c r="R28" s="422"/>
      <c r="S28" s="422"/>
      <c r="T28" s="421"/>
    </row>
    <row r="29" spans="2:20" ht="20.100000000000001" thickBot="1">
      <c r="B29" s="420"/>
      <c r="C29" s="710" t="s">
        <v>1392</v>
      </c>
      <c r="D29" s="711"/>
      <c r="E29" s="711"/>
      <c r="F29" s="711"/>
      <c r="G29" s="711"/>
      <c r="H29" s="711"/>
      <c r="I29" s="711"/>
      <c r="J29" s="711"/>
      <c r="K29" s="711"/>
      <c r="L29" s="711"/>
      <c r="M29" s="711"/>
      <c r="N29" s="711"/>
      <c r="O29" s="711"/>
      <c r="P29" s="711"/>
      <c r="Q29" s="711"/>
      <c r="R29" s="711"/>
      <c r="S29" s="712"/>
      <c r="T29" s="421"/>
    </row>
    <row r="30" spans="2:20">
      <c r="B30" s="420"/>
      <c r="C30" s="422"/>
      <c r="D30" s="422"/>
      <c r="E30" s="422"/>
      <c r="F30" s="422"/>
      <c r="G30" s="422"/>
      <c r="H30" s="422"/>
      <c r="I30" s="422"/>
      <c r="J30" s="422"/>
      <c r="K30" s="422"/>
      <c r="L30" s="422"/>
      <c r="M30" s="422"/>
      <c r="N30" s="422"/>
      <c r="O30" s="422"/>
      <c r="P30" s="422"/>
      <c r="Q30" s="422"/>
      <c r="R30" s="422"/>
      <c r="S30" s="422"/>
      <c r="T30" s="421"/>
    </row>
    <row r="31" spans="2:20" ht="26.25" customHeight="1" thickBot="1">
      <c r="B31" s="420"/>
      <c r="C31" s="433"/>
      <c r="D31" s="433"/>
      <c r="E31" s="433"/>
      <c r="G31" s="433"/>
      <c r="H31" s="433"/>
      <c r="I31" s="433"/>
      <c r="J31" s="433"/>
      <c r="K31" s="433"/>
      <c r="L31" s="433"/>
      <c r="M31" s="433"/>
      <c r="N31" s="433"/>
      <c r="O31" s="433"/>
      <c r="P31" s="433"/>
      <c r="Q31" s="433"/>
      <c r="R31" s="433"/>
      <c r="S31" s="433"/>
      <c r="T31" s="421"/>
    </row>
    <row r="32" spans="2:20" ht="26.25" customHeight="1" thickBot="1">
      <c r="B32" s="420"/>
      <c r="C32" s="433"/>
      <c r="D32" s="433"/>
      <c r="E32" s="433"/>
      <c r="F32" s="434">
        <f>F19</f>
        <v>4</v>
      </c>
      <c r="G32" s="433"/>
      <c r="H32" s="433"/>
      <c r="I32" s="433"/>
      <c r="J32" s="433"/>
      <c r="K32" s="433"/>
      <c r="L32" s="433"/>
      <c r="M32" s="433"/>
      <c r="N32" s="433"/>
      <c r="O32" s="433"/>
      <c r="P32" s="433"/>
      <c r="Q32" s="434">
        <f>Q19</f>
        <v>2</v>
      </c>
      <c r="R32" s="435"/>
      <c r="S32" s="433"/>
      <c r="T32" s="421"/>
    </row>
    <row r="33" spans="2:20" ht="26.25" customHeight="1" thickBot="1">
      <c r="B33" s="420"/>
      <c r="C33" s="433"/>
      <c r="D33" s="433"/>
      <c r="E33" s="433"/>
      <c r="F33" s="433"/>
      <c r="G33" s="433"/>
      <c r="H33" s="433"/>
      <c r="I33" s="433"/>
      <c r="J33" s="433"/>
      <c r="K33" s="433"/>
      <c r="L33" s="433"/>
      <c r="M33" s="433"/>
      <c r="N33" s="433"/>
      <c r="O33" s="433"/>
      <c r="P33" s="433"/>
      <c r="Q33" s="433"/>
      <c r="S33" s="433"/>
      <c r="T33" s="421"/>
    </row>
    <row r="34" spans="2:20" ht="26.25" customHeight="1" thickBot="1">
      <c r="B34" s="420"/>
      <c r="C34" s="433"/>
      <c r="D34" s="433"/>
      <c r="E34" s="433"/>
      <c r="F34" s="433"/>
      <c r="G34" s="433"/>
      <c r="H34" s="433"/>
      <c r="I34" s="433"/>
      <c r="J34" s="433"/>
      <c r="K34" s="433"/>
      <c r="L34" s="433"/>
      <c r="M34" s="433"/>
      <c r="N34" s="433"/>
      <c r="O34" s="433"/>
      <c r="P34" s="433"/>
      <c r="Q34" s="433"/>
      <c r="R34" s="484">
        <f>MIN('2nd Cal (System)'!L21,'2nd Cal (System)'!R21,'2nd Cal (System)'!X21)</f>
        <v>2</v>
      </c>
      <c r="S34" s="433"/>
      <c r="T34" s="421"/>
    </row>
    <row r="35" spans="2:20" ht="26.25" customHeight="1" thickBot="1">
      <c r="B35" s="420"/>
      <c r="C35" s="433"/>
      <c r="D35" s="433"/>
      <c r="E35" s="433"/>
      <c r="F35" s="433"/>
      <c r="G35" s="433"/>
      <c r="H35" s="433"/>
      <c r="I35" s="433"/>
      <c r="J35" s="433"/>
      <c r="K35" s="433"/>
      <c r="L35" s="433"/>
      <c r="M35" s="433"/>
      <c r="N35" s="433"/>
      <c r="O35" s="433"/>
      <c r="P35" s="433"/>
      <c r="Q35" s="433"/>
      <c r="R35" s="433"/>
      <c r="S35" s="433"/>
      <c r="T35" s="421"/>
    </row>
    <row r="36" spans="2:20" ht="26.25" customHeight="1" thickBot="1">
      <c r="B36" s="420"/>
      <c r="C36" s="433"/>
      <c r="D36" s="433"/>
      <c r="E36" s="433"/>
      <c r="F36" s="433"/>
      <c r="G36" s="433"/>
      <c r="H36" s="433"/>
      <c r="I36" s="433"/>
      <c r="J36" s="433"/>
      <c r="K36" s="433"/>
      <c r="L36" s="433"/>
      <c r="M36" s="433"/>
      <c r="N36" s="433"/>
      <c r="O36" s="433"/>
      <c r="P36" s="433"/>
      <c r="Q36" s="433"/>
      <c r="R36" s="484">
        <f>MIN('2nd Cal (System)'!L31,'2nd Cal (System)'!R31,'2nd Cal (System)'!X31)</f>
        <v>2</v>
      </c>
      <c r="S36" s="433"/>
      <c r="T36" s="421"/>
    </row>
    <row r="37" spans="2:20" ht="26.25" customHeight="1">
      <c r="B37" s="420"/>
      <c r="C37" s="433"/>
      <c r="D37" s="433"/>
      <c r="E37" s="433"/>
      <c r="F37" s="433"/>
      <c r="G37" s="433"/>
      <c r="H37" s="433"/>
      <c r="I37" s="433"/>
      <c r="J37" s="433"/>
      <c r="K37" s="433"/>
      <c r="L37" s="433"/>
      <c r="M37" s="433"/>
      <c r="N37" s="433"/>
      <c r="O37" s="433"/>
      <c r="P37" s="433"/>
      <c r="Q37" s="433"/>
      <c r="R37" s="433"/>
      <c r="S37" s="433"/>
      <c r="T37" s="421"/>
    </row>
    <row r="38" spans="2:20" ht="26.25" customHeight="1">
      <c r="B38" s="420"/>
      <c r="C38" s="433"/>
      <c r="D38" s="433"/>
      <c r="E38" s="433"/>
      <c r="F38" s="433"/>
      <c r="G38" s="433"/>
      <c r="H38" s="433"/>
      <c r="I38" s="433"/>
      <c r="J38" s="433"/>
      <c r="K38" s="433"/>
      <c r="L38" s="433"/>
      <c r="M38" s="433"/>
      <c r="N38" s="433"/>
      <c r="O38" s="433"/>
      <c r="P38" s="433"/>
      <c r="Q38" s="433"/>
      <c r="R38" s="433"/>
      <c r="S38" s="433"/>
      <c r="T38" s="421"/>
    </row>
    <row r="39" spans="2:20" ht="26.25" customHeight="1">
      <c r="B39" s="420"/>
      <c r="C39" s="433"/>
      <c r="D39" s="433"/>
      <c r="E39" s="433"/>
      <c r="F39" s="433"/>
      <c r="G39" s="433"/>
      <c r="H39" s="433"/>
      <c r="I39" s="433"/>
      <c r="J39" s="433"/>
      <c r="K39" s="433"/>
      <c r="L39" s="433"/>
      <c r="M39" s="433"/>
      <c r="N39" s="433"/>
      <c r="O39" s="433"/>
      <c r="P39" s="433"/>
      <c r="Q39" s="433"/>
      <c r="R39" s="433"/>
      <c r="S39" s="433"/>
      <c r="T39" s="421"/>
    </row>
    <row r="40" spans="2:20" ht="26.25" customHeight="1">
      <c r="B40" s="420"/>
      <c r="C40" s="433"/>
      <c r="D40" s="433"/>
      <c r="E40" s="433"/>
      <c r="F40" s="433"/>
      <c r="G40" s="433"/>
      <c r="H40" s="433"/>
      <c r="I40" s="433"/>
      <c r="J40" s="433"/>
      <c r="K40" s="433"/>
      <c r="L40" s="433"/>
      <c r="M40" s="433"/>
      <c r="N40" s="433"/>
      <c r="O40" s="433"/>
      <c r="P40" s="433"/>
      <c r="Q40" s="433"/>
      <c r="R40" s="433"/>
      <c r="S40" s="433"/>
      <c r="T40" s="421"/>
    </row>
    <row r="41" spans="2:20" ht="26.25" customHeight="1">
      <c r="B41" s="420"/>
      <c r="C41" s="433"/>
      <c r="D41" s="433"/>
      <c r="E41" s="433"/>
      <c r="F41" s="433"/>
      <c r="G41" s="433"/>
      <c r="H41" s="433"/>
      <c r="I41" s="433"/>
      <c r="J41" s="433"/>
      <c r="K41" s="433"/>
      <c r="L41" s="433"/>
      <c r="M41" s="433"/>
      <c r="N41" s="433"/>
      <c r="O41" s="433"/>
      <c r="P41" s="433"/>
      <c r="Q41" s="433"/>
      <c r="R41" s="433"/>
      <c r="S41" s="433"/>
      <c r="T41" s="421"/>
    </row>
    <row r="42" spans="2:20" ht="26.25" customHeight="1" thickBot="1">
      <c r="B42" s="420"/>
      <c r="C42" s="433"/>
      <c r="D42" s="433"/>
      <c r="E42" s="433"/>
      <c r="F42" s="433"/>
      <c r="G42" s="433"/>
      <c r="H42" s="433"/>
      <c r="I42" s="433"/>
      <c r="J42" s="433"/>
      <c r="K42" s="433"/>
      <c r="L42" s="433"/>
      <c r="M42" s="433"/>
      <c r="N42" s="433"/>
      <c r="O42" s="433"/>
      <c r="P42" s="433"/>
      <c r="Q42" s="433"/>
      <c r="R42" s="433"/>
      <c r="S42" s="433"/>
      <c r="T42" s="421"/>
    </row>
    <row r="43" spans="2:20" ht="26.25" customHeight="1" thickBot="1">
      <c r="B43" s="420"/>
      <c r="C43" s="433"/>
      <c r="D43" s="433"/>
      <c r="E43" s="433"/>
      <c r="F43" s="434">
        <f>I19</f>
        <v>2</v>
      </c>
      <c r="G43" s="433"/>
      <c r="H43" s="433"/>
      <c r="I43" s="433"/>
      <c r="J43" s="433"/>
      <c r="K43" s="433"/>
      <c r="L43" s="433"/>
      <c r="M43" s="433"/>
      <c r="N43" s="433"/>
      <c r="O43" s="433"/>
      <c r="P43" s="433"/>
      <c r="Q43" s="434">
        <f>N19</f>
        <v>2</v>
      </c>
      <c r="R43" s="435"/>
      <c r="S43" s="433"/>
      <c r="T43" s="421"/>
    </row>
    <row r="44" spans="2:20" ht="26.25" customHeight="1">
      <c r="B44" s="420"/>
      <c r="C44" s="433"/>
      <c r="D44" s="433"/>
      <c r="E44" s="433"/>
      <c r="F44" s="435"/>
      <c r="G44" s="433"/>
      <c r="H44" s="433"/>
      <c r="I44" s="435"/>
      <c r="J44" s="435"/>
      <c r="K44" s="435"/>
      <c r="L44" s="433"/>
      <c r="M44" s="433"/>
      <c r="N44" s="433"/>
      <c r="O44" s="433"/>
      <c r="P44" s="433"/>
      <c r="Q44" s="433"/>
      <c r="R44" s="433"/>
      <c r="S44" s="433"/>
      <c r="T44" s="421"/>
    </row>
    <row r="45" spans="2:20" ht="8.1" customHeight="1" thickBot="1">
      <c r="B45" s="420"/>
      <c r="C45" s="422"/>
      <c r="D45" s="422"/>
      <c r="E45" s="422"/>
      <c r="F45" s="436"/>
      <c r="G45" s="422"/>
      <c r="H45" s="422"/>
      <c r="I45" s="436"/>
      <c r="J45" s="436"/>
      <c r="K45" s="436"/>
      <c r="L45" s="422"/>
      <c r="M45" s="422"/>
      <c r="N45" s="422"/>
      <c r="O45" s="422"/>
      <c r="P45" s="422"/>
      <c r="Q45" s="422"/>
      <c r="R45" s="422"/>
      <c r="S45" s="422"/>
      <c r="T45" s="421"/>
    </row>
    <row r="46" spans="2:20" ht="26.25" customHeight="1" thickBot="1">
      <c r="B46" s="420"/>
      <c r="C46" s="710" t="s">
        <v>1393</v>
      </c>
      <c r="D46" s="711"/>
      <c r="E46" s="711"/>
      <c r="F46" s="711"/>
      <c r="G46" s="711"/>
      <c r="H46" s="711"/>
      <c r="I46" s="711"/>
      <c r="J46" s="711"/>
      <c r="K46" s="711"/>
      <c r="L46" s="711"/>
      <c r="M46" s="711"/>
      <c r="N46" s="711"/>
      <c r="O46" s="711"/>
      <c r="P46" s="711"/>
      <c r="Q46" s="711"/>
      <c r="R46" s="711"/>
      <c r="S46" s="712"/>
      <c r="T46" s="421"/>
    </row>
    <row r="47" spans="2:20" ht="7.5" customHeight="1" thickBot="1">
      <c r="B47" s="420"/>
      <c r="C47" s="422"/>
      <c r="D47" s="422"/>
      <c r="E47" s="422"/>
      <c r="F47" s="436"/>
      <c r="G47" s="422"/>
      <c r="H47" s="422"/>
      <c r="I47" s="436"/>
      <c r="J47" s="436"/>
      <c r="K47" s="436"/>
      <c r="L47" s="422"/>
      <c r="M47" s="422"/>
      <c r="N47" s="422"/>
      <c r="O47" s="422"/>
      <c r="P47" s="422"/>
      <c r="Q47" s="422"/>
      <c r="R47" s="422"/>
      <c r="S47" s="422"/>
      <c r="T47" s="421"/>
    </row>
    <row r="48" spans="2:20" ht="18.600000000000001" customHeight="1" thickBot="1">
      <c r="B48" s="420"/>
      <c r="C48" s="710" t="s">
        <v>1394</v>
      </c>
      <c r="D48" s="711"/>
      <c r="E48" s="711"/>
      <c r="F48" s="711"/>
      <c r="G48" s="711"/>
      <c r="H48" s="711"/>
      <c r="I48" s="711"/>
      <c r="J48" s="711"/>
      <c r="K48" s="712"/>
      <c r="L48" s="710" t="s">
        <v>1395</v>
      </c>
      <c r="M48" s="711"/>
      <c r="N48" s="711"/>
      <c r="O48" s="711"/>
      <c r="P48" s="711"/>
      <c r="Q48" s="711"/>
      <c r="R48" s="711"/>
      <c r="S48" s="712"/>
      <c r="T48" s="421"/>
    </row>
    <row r="49" spans="2:20" ht="18.95" customHeight="1">
      <c r="B49" s="420"/>
      <c r="C49" s="440"/>
      <c r="D49" s="441"/>
      <c r="E49" s="441"/>
      <c r="F49" s="441"/>
      <c r="G49" s="441"/>
      <c r="H49" s="441"/>
      <c r="I49" s="441"/>
      <c r="J49" s="441"/>
      <c r="K49" s="442"/>
      <c r="L49" s="450"/>
      <c r="M49" s="451"/>
      <c r="N49" s="441"/>
      <c r="O49" s="441"/>
      <c r="P49" s="441"/>
      <c r="Q49" s="441"/>
      <c r="R49" s="441"/>
      <c r="S49" s="442"/>
      <c r="T49" s="421"/>
    </row>
    <row r="50" spans="2:20" ht="18.95" customHeight="1">
      <c r="B50" s="420"/>
      <c r="C50" s="443"/>
      <c r="D50" s="444"/>
      <c r="E50" s="444"/>
      <c r="F50" s="444"/>
      <c r="G50" s="444"/>
      <c r="H50" s="444"/>
      <c r="I50" s="444"/>
      <c r="J50" s="444"/>
      <c r="K50" s="445"/>
      <c r="L50" s="452"/>
      <c r="M50" s="433"/>
      <c r="N50" s="444"/>
      <c r="O50" s="444"/>
      <c r="P50" s="444"/>
      <c r="Q50" s="444"/>
      <c r="R50" s="444"/>
      <c r="S50" s="445"/>
      <c r="T50" s="421"/>
    </row>
    <row r="51" spans="2:20" ht="18.95" customHeight="1">
      <c r="B51" s="420"/>
      <c r="C51" s="443"/>
      <c r="D51" s="444"/>
      <c r="E51" s="444"/>
      <c r="F51" s="444"/>
      <c r="G51" s="444"/>
      <c r="H51" s="444"/>
      <c r="I51" s="444"/>
      <c r="J51" s="444"/>
      <c r="K51" s="445"/>
      <c r="L51" s="452"/>
      <c r="M51" s="433"/>
      <c r="N51" s="444"/>
      <c r="O51" s="444"/>
      <c r="P51" s="444"/>
      <c r="Q51" s="444"/>
      <c r="R51" s="444"/>
      <c r="S51" s="445"/>
      <c r="T51" s="421"/>
    </row>
    <row r="52" spans="2:20" ht="18.95" customHeight="1">
      <c r="B52" s="420"/>
      <c r="C52" s="443"/>
      <c r="D52" s="444"/>
      <c r="E52" s="444"/>
      <c r="F52" s="444"/>
      <c r="G52" s="444"/>
      <c r="H52" s="444"/>
      <c r="I52" s="444"/>
      <c r="J52" s="444"/>
      <c r="K52" s="445"/>
      <c r="L52" s="452"/>
      <c r="M52" s="433"/>
      <c r="N52" s="444"/>
      <c r="O52" s="444"/>
      <c r="P52" s="444"/>
      <c r="Q52" s="444"/>
      <c r="R52" s="444"/>
      <c r="S52" s="445"/>
      <c r="T52" s="421"/>
    </row>
    <row r="53" spans="2:20" ht="18.95" customHeight="1">
      <c r="B53" s="420"/>
      <c r="C53" s="443"/>
      <c r="D53" s="444"/>
      <c r="E53" s="444"/>
      <c r="F53" s="444"/>
      <c r="G53" s="444"/>
      <c r="H53" s="444"/>
      <c r="I53" s="444"/>
      <c r="J53" s="444"/>
      <c r="K53" s="445"/>
      <c r="L53" s="452"/>
      <c r="M53" s="433"/>
      <c r="N53" s="444"/>
      <c r="O53" s="444"/>
      <c r="P53" s="444"/>
      <c r="Q53" s="444"/>
      <c r="R53" s="444"/>
      <c r="S53" s="445"/>
      <c r="T53" s="421"/>
    </row>
    <row r="54" spans="2:20" ht="18.95" customHeight="1">
      <c r="B54" s="420"/>
      <c r="C54" s="443"/>
      <c r="D54" s="444"/>
      <c r="E54" s="444"/>
      <c r="F54" s="444"/>
      <c r="G54" s="444"/>
      <c r="H54" s="444"/>
      <c r="I54" s="444"/>
      <c r="J54" s="444"/>
      <c r="K54" s="445"/>
      <c r="L54" s="452"/>
      <c r="M54" s="433"/>
      <c r="N54" s="444"/>
      <c r="O54" s="444"/>
      <c r="P54" s="444"/>
      <c r="Q54" s="444"/>
      <c r="R54" s="444"/>
      <c r="S54" s="445"/>
      <c r="T54" s="421"/>
    </row>
    <row r="55" spans="2:20" ht="18.95" customHeight="1">
      <c r="B55" s="420"/>
      <c r="C55" s="443"/>
      <c r="D55" s="444"/>
      <c r="E55" s="444"/>
      <c r="F55" s="444"/>
      <c r="G55" s="444"/>
      <c r="H55" s="444"/>
      <c r="I55" s="444"/>
      <c r="J55" s="444"/>
      <c r="K55" s="445"/>
      <c r="L55" s="452"/>
      <c r="M55" s="433"/>
      <c r="N55" s="444"/>
      <c r="O55" s="444"/>
      <c r="P55" s="444"/>
      <c r="Q55" s="444"/>
      <c r="R55" s="444"/>
      <c r="S55" s="445"/>
      <c r="T55" s="421"/>
    </row>
    <row r="56" spans="2:20" ht="18.95" customHeight="1">
      <c r="B56" s="420"/>
      <c r="C56" s="443"/>
      <c r="D56" s="444"/>
      <c r="E56" s="444"/>
      <c r="F56" s="444"/>
      <c r="G56" s="444"/>
      <c r="H56" s="444"/>
      <c r="I56" s="444"/>
      <c r="J56" s="444"/>
      <c r="K56" s="445"/>
      <c r="L56" s="452"/>
      <c r="M56" s="433"/>
      <c r="N56" s="444"/>
      <c r="O56" s="444"/>
      <c r="P56" s="444"/>
      <c r="Q56" s="444"/>
      <c r="R56" s="444"/>
      <c r="S56" s="445"/>
      <c r="T56" s="421"/>
    </row>
    <row r="57" spans="2:20" ht="18.95" customHeight="1">
      <c r="B57" s="420"/>
      <c r="C57" s="443"/>
      <c r="D57" s="444"/>
      <c r="E57" s="444"/>
      <c r="F57" s="444"/>
      <c r="G57" s="444"/>
      <c r="H57" s="444"/>
      <c r="I57" s="444"/>
      <c r="J57" s="444"/>
      <c r="K57" s="445"/>
      <c r="L57" s="452"/>
      <c r="M57" s="433"/>
      <c r="N57" s="444"/>
      <c r="O57" s="444"/>
      <c r="P57" s="444"/>
      <c r="Q57" s="444"/>
      <c r="R57" s="444"/>
      <c r="S57" s="445"/>
      <c r="T57" s="421"/>
    </row>
    <row r="58" spans="2:20" ht="18.95" customHeight="1">
      <c r="B58" s="420"/>
      <c r="C58" s="443"/>
      <c r="D58" s="444"/>
      <c r="E58" s="444"/>
      <c r="F58" s="444"/>
      <c r="G58" s="444"/>
      <c r="H58" s="444"/>
      <c r="I58" s="444"/>
      <c r="J58" s="444"/>
      <c r="K58" s="445"/>
      <c r="L58" s="452"/>
      <c r="M58" s="433"/>
      <c r="N58" s="444"/>
      <c r="O58" s="444"/>
      <c r="P58" s="444"/>
      <c r="Q58" s="444"/>
      <c r="R58" s="444"/>
      <c r="S58" s="445"/>
      <c r="T58" s="421"/>
    </row>
    <row r="59" spans="2:20" ht="18.95" customHeight="1">
      <c r="B59" s="420"/>
      <c r="C59" s="443"/>
      <c r="D59" s="444"/>
      <c r="E59" s="444"/>
      <c r="F59" s="444"/>
      <c r="G59" s="444"/>
      <c r="H59" s="444"/>
      <c r="I59" s="444"/>
      <c r="J59" s="444"/>
      <c r="K59" s="445"/>
      <c r="L59" s="452"/>
      <c r="M59" s="433"/>
      <c r="N59" s="444"/>
      <c r="O59" s="444"/>
      <c r="P59" s="444"/>
      <c r="Q59" s="444"/>
      <c r="R59" s="444"/>
      <c r="S59" s="445"/>
      <c r="T59" s="421"/>
    </row>
    <row r="60" spans="2:20" ht="18.95" customHeight="1">
      <c r="B60" s="420"/>
      <c r="C60" s="443"/>
      <c r="D60" s="444"/>
      <c r="E60" s="444"/>
      <c r="F60" s="444"/>
      <c r="G60" s="444"/>
      <c r="H60" s="444"/>
      <c r="I60" s="444"/>
      <c r="J60" s="444"/>
      <c r="K60" s="445"/>
      <c r="L60" s="452"/>
      <c r="M60" s="433"/>
      <c r="N60" s="444"/>
      <c r="O60" s="444"/>
      <c r="P60" s="444"/>
      <c r="Q60" s="444"/>
      <c r="R60" s="444"/>
      <c r="S60" s="445"/>
      <c r="T60" s="421"/>
    </row>
    <row r="61" spans="2:20" ht="18.95" customHeight="1">
      <c r="B61" s="420"/>
      <c r="C61" s="443"/>
      <c r="D61" s="444"/>
      <c r="E61" s="444"/>
      <c r="F61" s="444"/>
      <c r="G61" s="444"/>
      <c r="H61" s="444"/>
      <c r="I61" s="444"/>
      <c r="J61" s="444"/>
      <c r="K61" s="445"/>
      <c r="L61" s="452"/>
      <c r="M61" s="433"/>
      <c r="N61" s="444"/>
      <c r="O61" s="444"/>
      <c r="P61" s="444"/>
      <c r="Q61" s="444"/>
      <c r="R61" s="444"/>
      <c r="S61" s="445"/>
      <c r="T61" s="421"/>
    </row>
    <row r="62" spans="2:20" ht="18.95" customHeight="1">
      <c r="B62" s="420"/>
      <c r="C62" s="443"/>
      <c r="D62" s="444"/>
      <c r="E62" s="444"/>
      <c r="F62" s="444"/>
      <c r="G62" s="444"/>
      <c r="H62" s="444"/>
      <c r="I62" s="444"/>
      <c r="J62" s="444"/>
      <c r="K62" s="445"/>
      <c r="L62" s="452"/>
      <c r="M62" s="433"/>
      <c r="N62" s="444"/>
      <c r="O62" s="444"/>
      <c r="P62" s="444"/>
      <c r="Q62" s="444"/>
      <c r="R62" s="444"/>
      <c r="S62" s="445"/>
      <c r="T62" s="421"/>
    </row>
    <row r="63" spans="2:20" ht="18.95" customHeight="1">
      <c r="B63" s="420"/>
      <c r="C63" s="443"/>
      <c r="D63" s="444"/>
      <c r="E63" s="444"/>
      <c r="F63" s="444"/>
      <c r="G63" s="444"/>
      <c r="H63" s="444"/>
      <c r="I63" s="444"/>
      <c r="J63" s="444"/>
      <c r="K63" s="445"/>
      <c r="L63" s="452"/>
      <c r="M63" s="433"/>
      <c r="N63" s="444"/>
      <c r="O63" s="444"/>
      <c r="P63" s="444"/>
      <c r="Q63" s="444"/>
      <c r="R63" s="444"/>
      <c r="S63" s="445"/>
      <c r="T63" s="421"/>
    </row>
    <row r="64" spans="2:20" ht="18.95" customHeight="1">
      <c r="B64" s="420"/>
      <c r="C64" s="443"/>
      <c r="D64" s="444"/>
      <c r="E64" s="444"/>
      <c r="F64" s="444"/>
      <c r="G64" s="444"/>
      <c r="H64" s="444"/>
      <c r="I64" s="444"/>
      <c r="J64" s="444"/>
      <c r="K64" s="445"/>
      <c r="L64" s="452"/>
      <c r="M64" s="433"/>
      <c r="N64" s="444"/>
      <c r="O64" s="444"/>
      <c r="P64" s="444"/>
      <c r="Q64" s="444"/>
      <c r="R64" s="444"/>
      <c r="S64" s="445"/>
      <c r="T64" s="421"/>
    </row>
    <row r="65" spans="2:20" ht="18.95" customHeight="1">
      <c r="B65" s="420"/>
      <c r="C65" s="443"/>
      <c r="D65" s="444"/>
      <c r="E65" s="444"/>
      <c r="F65" s="444"/>
      <c r="G65" s="444"/>
      <c r="H65" s="444"/>
      <c r="I65" s="444"/>
      <c r="J65" s="444"/>
      <c r="K65" s="445"/>
      <c r="L65" s="452"/>
      <c r="M65" s="433"/>
      <c r="N65" s="444"/>
      <c r="O65" s="444"/>
      <c r="P65" s="444"/>
      <c r="Q65" s="444"/>
      <c r="R65" s="444"/>
      <c r="S65" s="445"/>
      <c r="T65" s="421"/>
    </row>
    <row r="66" spans="2:20" ht="18.95" customHeight="1" thickBot="1">
      <c r="B66" s="420"/>
      <c r="C66" s="446"/>
      <c r="D66" s="447"/>
      <c r="E66" s="447"/>
      <c r="F66" s="448"/>
      <c r="G66" s="447"/>
      <c r="H66" s="447"/>
      <c r="I66" s="448"/>
      <c r="J66" s="448"/>
      <c r="K66" s="449"/>
      <c r="L66" s="446"/>
      <c r="M66" s="447"/>
      <c r="N66" s="447"/>
      <c r="O66" s="447"/>
      <c r="P66" s="447"/>
      <c r="Q66" s="447"/>
      <c r="R66" s="447"/>
      <c r="S66" s="453"/>
      <c r="T66" s="421"/>
    </row>
    <row r="67" spans="2:20" ht="14.45" thickBot="1">
      <c r="B67" s="420"/>
      <c r="C67" s="422"/>
      <c r="D67" s="422"/>
      <c r="E67" s="422"/>
      <c r="F67" s="422"/>
      <c r="G67" s="422"/>
      <c r="H67" s="422"/>
      <c r="I67" s="422"/>
      <c r="J67" s="422"/>
      <c r="K67" s="422"/>
      <c r="L67" s="422"/>
      <c r="M67" s="422"/>
      <c r="N67" s="422"/>
      <c r="O67" s="422"/>
      <c r="P67" s="422"/>
      <c r="Q67" s="422"/>
      <c r="R67" s="422"/>
      <c r="S67" s="422"/>
      <c r="T67" s="421"/>
    </row>
    <row r="68" spans="2:20" ht="15.75" customHeight="1" thickBot="1">
      <c r="B68" s="420"/>
      <c r="C68" s="707" t="s">
        <v>1353</v>
      </c>
      <c r="D68" s="709"/>
      <c r="E68" s="707" t="s">
        <v>1354</v>
      </c>
      <c r="F68" s="709"/>
      <c r="G68" s="707" t="s">
        <v>1396</v>
      </c>
      <c r="H68" s="708"/>
      <c r="I68" s="709"/>
      <c r="J68" s="707" t="s">
        <v>1397</v>
      </c>
      <c r="K68" s="708"/>
      <c r="L68" s="708"/>
      <c r="M68" s="708"/>
      <c r="N68" s="709"/>
      <c r="O68" s="707" t="s">
        <v>1398</v>
      </c>
      <c r="P68" s="708"/>
      <c r="Q68" s="709"/>
      <c r="R68" s="707" t="s">
        <v>1399</v>
      </c>
      <c r="S68" s="709"/>
      <c r="T68" s="421"/>
    </row>
    <row r="69" spans="2:20" ht="117.95" customHeight="1" thickBot="1">
      <c r="B69" s="420"/>
      <c r="C69" s="696" t="s">
        <v>1400</v>
      </c>
      <c r="D69" s="697"/>
      <c r="E69" s="698">
        <f>F19</f>
        <v>4</v>
      </c>
      <c r="F69" s="699"/>
      <c r="G69" s="643" t="s">
        <v>1360</v>
      </c>
      <c r="H69" s="644"/>
      <c r="I69" s="645"/>
      <c r="J69" s="703" t="s">
        <v>1401</v>
      </c>
      <c r="K69" s="704"/>
      <c r="L69" s="704"/>
      <c r="M69" s="704"/>
      <c r="N69" s="705"/>
      <c r="O69" s="700"/>
      <c r="P69" s="701"/>
      <c r="Q69" s="702"/>
      <c r="R69" s="700"/>
      <c r="S69" s="702"/>
      <c r="T69" s="421"/>
    </row>
    <row r="70" spans="2:20" ht="121.5" customHeight="1" thickBot="1">
      <c r="B70" s="420"/>
      <c r="C70" s="696" t="s">
        <v>1402</v>
      </c>
      <c r="D70" s="697"/>
      <c r="E70" s="698">
        <f>I19</f>
        <v>2</v>
      </c>
      <c r="F70" s="699"/>
      <c r="G70" s="700"/>
      <c r="H70" s="701"/>
      <c r="I70" s="702"/>
      <c r="J70" s="706" t="s">
        <v>1403</v>
      </c>
      <c r="K70" s="704"/>
      <c r="L70" s="704"/>
      <c r="M70" s="704"/>
      <c r="N70" s="705"/>
      <c r="O70" s="700"/>
      <c r="P70" s="701"/>
      <c r="Q70" s="702"/>
      <c r="R70" s="700"/>
      <c r="S70" s="702"/>
      <c r="T70" s="421"/>
    </row>
    <row r="71" spans="2:20" ht="72" customHeight="1" thickBot="1">
      <c r="B71" s="420"/>
      <c r="C71" s="696" t="s">
        <v>1404</v>
      </c>
      <c r="D71" s="697"/>
      <c r="E71" s="698">
        <f>N19</f>
        <v>2</v>
      </c>
      <c r="F71" s="699"/>
      <c r="G71" s="700"/>
      <c r="H71" s="701"/>
      <c r="I71" s="702"/>
      <c r="J71" s="700"/>
      <c r="K71" s="701"/>
      <c r="L71" s="701"/>
      <c r="M71" s="701"/>
      <c r="N71" s="702"/>
      <c r="O71" s="700"/>
      <c r="P71" s="701"/>
      <c r="Q71" s="702"/>
      <c r="R71" s="700"/>
      <c r="S71" s="702"/>
      <c r="T71" s="421"/>
    </row>
    <row r="72" spans="2:20" ht="72" customHeight="1" thickBot="1">
      <c r="B72" s="420"/>
      <c r="C72" s="696" t="s">
        <v>1405</v>
      </c>
      <c r="D72" s="697"/>
      <c r="E72" s="698">
        <f>Q19</f>
        <v>2</v>
      </c>
      <c r="F72" s="699"/>
      <c r="G72" s="700"/>
      <c r="H72" s="701"/>
      <c r="I72" s="702"/>
      <c r="J72" s="703" t="s">
        <v>1406</v>
      </c>
      <c r="K72" s="704"/>
      <c r="L72" s="704"/>
      <c r="M72" s="704"/>
      <c r="N72" s="705"/>
      <c r="O72" s="700"/>
      <c r="P72" s="701"/>
      <c r="Q72" s="702"/>
      <c r="R72" s="700"/>
      <c r="S72" s="702"/>
      <c r="T72" s="421"/>
    </row>
    <row r="73" spans="2:20" ht="10.5" customHeight="1" thickBot="1">
      <c r="B73" s="437"/>
      <c r="C73" s="438"/>
      <c r="D73" s="438"/>
      <c r="E73" s="438"/>
      <c r="F73" s="438"/>
      <c r="G73" s="438"/>
      <c r="H73" s="438"/>
      <c r="I73" s="438"/>
      <c r="J73" s="438"/>
      <c r="K73" s="438"/>
      <c r="L73" s="438"/>
      <c r="M73" s="438"/>
      <c r="N73" s="438"/>
      <c r="O73" s="438"/>
      <c r="P73" s="438"/>
      <c r="Q73" s="438"/>
      <c r="R73" s="438"/>
      <c r="S73" s="438"/>
      <c r="T73" s="439"/>
    </row>
  </sheetData>
  <mergeCells count="76">
    <mergeCell ref="R69:S69"/>
    <mergeCell ref="R70:S70"/>
    <mergeCell ref="R71:S71"/>
    <mergeCell ref="R72:S72"/>
    <mergeCell ref="J23:L23"/>
    <mergeCell ref="J24:L24"/>
    <mergeCell ref="J25:L25"/>
    <mergeCell ref="C48:K48"/>
    <mergeCell ref="L48:S48"/>
    <mergeCell ref="C27:S27"/>
    <mergeCell ref="R23:S23"/>
    <mergeCell ref="R24:S24"/>
    <mergeCell ref="R25:S25"/>
    <mergeCell ref="C68:D68"/>
    <mergeCell ref="E68:F68"/>
    <mergeCell ref="G68:I68"/>
    <mergeCell ref="F14:L14"/>
    <mergeCell ref="N14:S14"/>
    <mergeCell ref="C3:S3"/>
    <mergeCell ref="C4:E4"/>
    <mergeCell ref="F4:G4"/>
    <mergeCell ref="H4:S6"/>
    <mergeCell ref="C5:E5"/>
    <mergeCell ref="F5:G5"/>
    <mergeCell ref="C6:E6"/>
    <mergeCell ref="F6:G6"/>
    <mergeCell ref="C8:S8"/>
    <mergeCell ref="C10:D10"/>
    <mergeCell ref="F10:S10"/>
    <mergeCell ref="F11:F12"/>
    <mergeCell ref="G11:S12"/>
    <mergeCell ref="F15:F16"/>
    <mergeCell ref="G15:L16"/>
    <mergeCell ref="N15:N16"/>
    <mergeCell ref="O15:S16"/>
    <mergeCell ref="F18:G18"/>
    <mergeCell ref="I18:L18"/>
    <mergeCell ref="N18:O18"/>
    <mergeCell ref="Q18:S18"/>
    <mergeCell ref="Q19:Q20"/>
    <mergeCell ref="F22:G22"/>
    <mergeCell ref="I22:L22"/>
    <mergeCell ref="N22:O22"/>
    <mergeCell ref="Q22:S22"/>
    <mergeCell ref="F19:F20"/>
    <mergeCell ref="G19:G20"/>
    <mergeCell ref="I19:I20"/>
    <mergeCell ref="N19:N20"/>
    <mergeCell ref="O19:O20"/>
    <mergeCell ref="J19:L20"/>
    <mergeCell ref="R19:S20"/>
    <mergeCell ref="O68:Q68"/>
    <mergeCell ref="C29:S29"/>
    <mergeCell ref="C46:S46"/>
    <mergeCell ref="J68:N68"/>
    <mergeCell ref="R68:S68"/>
    <mergeCell ref="C70:D70"/>
    <mergeCell ref="E70:F70"/>
    <mergeCell ref="G70:I70"/>
    <mergeCell ref="O70:Q70"/>
    <mergeCell ref="J70:N70"/>
    <mergeCell ref="C69:D69"/>
    <mergeCell ref="E69:F69"/>
    <mergeCell ref="G69:I69"/>
    <mergeCell ref="O69:Q69"/>
    <mergeCell ref="J69:N69"/>
    <mergeCell ref="C72:D72"/>
    <mergeCell ref="E72:F72"/>
    <mergeCell ref="G72:I72"/>
    <mergeCell ref="O72:Q72"/>
    <mergeCell ref="J72:N72"/>
    <mergeCell ref="C71:D71"/>
    <mergeCell ref="E71:F71"/>
    <mergeCell ref="G71:I71"/>
    <mergeCell ref="O71:Q71"/>
    <mergeCell ref="J71:N71"/>
  </mergeCells>
  <phoneticPr fontId="3"/>
  <conditionalFormatting sqref="F23:F25 I23:I25 N23:N25 Q23:Q25 Q43:R43 F43:F45 I44:K45 F47 I47:K47 F66 I66:K66 E69:F72">
    <cfRule type="cellIs" dxfId="102" priority="21" operator="equal">
      <formula>5</formula>
    </cfRule>
    <cfRule type="cellIs" dxfId="101" priority="22" operator="equal">
      <formula>4</formula>
    </cfRule>
    <cfRule type="cellIs" dxfId="100" priority="23" operator="equal">
      <formula>3</formula>
    </cfRule>
    <cfRule type="cellIs" dxfId="99" priority="24" operator="equal">
      <formula>2</formula>
    </cfRule>
    <cfRule type="cellIs" dxfId="98" priority="25" operator="equal">
      <formula>1</formula>
    </cfRule>
  </conditionalFormatting>
  <conditionalFormatting sqref="F32">
    <cfRule type="cellIs" dxfId="97" priority="16" operator="equal">
      <formula>5</formula>
    </cfRule>
    <cfRule type="cellIs" dxfId="96" priority="17" operator="equal">
      <formula>4</formula>
    </cfRule>
    <cfRule type="cellIs" dxfId="95" priority="18" operator="equal">
      <formula>3</formula>
    </cfRule>
    <cfRule type="cellIs" dxfId="94" priority="19" operator="equal">
      <formula>2</formula>
    </cfRule>
    <cfRule type="cellIs" dxfId="93" priority="20" operator="equal">
      <formula>1</formula>
    </cfRule>
  </conditionalFormatting>
  <conditionalFormatting sqref="G11:S12 G15 O15 G19 J19:K19 O19 R19">
    <cfRule type="containsText" dxfId="92" priority="26" operator="containsText" text="Excellence">
      <formula>NOT(ISERROR(SEARCH("Excellence",G11)))</formula>
    </cfRule>
    <cfRule type="containsText" dxfId="91" priority="27" operator="containsText" text="Proactive">
      <formula>NOT(ISERROR(SEARCH("Proactive",G11)))</formula>
    </cfRule>
    <cfRule type="containsText" dxfId="90" priority="28" operator="containsText" text="Standardized">
      <formula>NOT(ISERROR(SEARCH("Standardized",G11)))</formula>
    </cfRule>
    <cfRule type="containsText" dxfId="89" priority="29" operator="containsText" text="Reactive">
      <formula>NOT(ISERROR(SEARCH("Reactive",G11)))</formula>
    </cfRule>
    <cfRule type="containsText" dxfId="88" priority="30" operator="containsText" text="Ad-hoc">
      <formula>NOT(ISERROR(SEARCH("Ad-hoc",G11)))</formula>
    </cfRule>
    <cfRule type="containsText" dxfId="87" priority="31" operator="containsText" text="N/A">
      <formula>NOT(ISERROR(SEARCH("N/A",G11)))</formula>
    </cfRule>
  </conditionalFormatting>
  <conditionalFormatting sqref="Q32:R32">
    <cfRule type="cellIs" dxfId="86" priority="11" operator="equal">
      <formula>5</formula>
    </cfRule>
    <cfRule type="cellIs" dxfId="85" priority="12" operator="equal">
      <formula>4</formula>
    </cfRule>
    <cfRule type="cellIs" dxfId="84" priority="13" operator="equal">
      <formula>3</formula>
    </cfRule>
    <cfRule type="cellIs" dxfId="83" priority="14" operator="equal">
      <formula>2</formula>
    </cfRule>
    <cfRule type="cellIs" dxfId="82" priority="15" operator="equal">
      <formula>1</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4397F-AB3C-4A0D-8180-E140D8B2BCCA}">
  <sheetPr>
    <tabColor rgb="FF00B0F0"/>
  </sheetPr>
  <dimension ref="B3:E44"/>
  <sheetViews>
    <sheetView topLeftCell="C18" zoomScale="85" zoomScaleNormal="85" workbookViewId="0">
      <selection activeCell="H34" sqref="H34"/>
    </sheetView>
  </sheetViews>
  <sheetFormatPr defaultRowHeight="14.45"/>
  <cols>
    <col min="2" max="2" width="31.7109375" bestFit="1" customWidth="1"/>
    <col min="3" max="3" width="53" bestFit="1" customWidth="1"/>
  </cols>
  <sheetData>
    <row r="3" spans="2:4" ht="22.5" customHeight="1">
      <c r="B3" s="751" t="s">
        <v>1407</v>
      </c>
      <c r="C3" s="152" t="s">
        <v>1408</v>
      </c>
      <c r="D3" s="149">
        <f>IF('2nd Cal (System)'!$L$10="error",0,'2nd Cal (System)'!$L$10)</f>
        <v>2</v>
      </c>
    </row>
    <row r="4" spans="2:4" ht="18.600000000000001">
      <c r="B4" s="752"/>
      <c r="C4" s="152" t="s">
        <v>1409</v>
      </c>
      <c r="D4" s="149">
        <f>IF('2nd Cal (System)'!$R$10="error",0,'2nd Cal (System)'!$R$10)</f>
        <v>2</v>
      </c>
    </row>
    <row r="5" spans="2:4" ht="18.600000000000001">
      <c r="B5" s="752"/>
      <c r="C5" s="152" t="s">
        <v>1349</v>
      </c>
      <c r="D5" s="149">
        <f>IF('2nd Cal (System)'!$X$10="error",0,'2nd Cal (System)'!$X$10)</f>
        <v>2</v>
      </c>
    </row>
    <row r="6" spans="2:4" ht="18.600000000000001">
      <c r="B6" s="153"/>
      <c r="C6" s="150"/>
    </row>
    <row r="7" spans="2:4" ht="18.600000000000001">
      <c r="B7" s="751" t="s">
        <v>1410</v>
      </c>
      <c r="C7" s="152" t="s">
        <v>1411</v>
      </c>
      <c r="D7" s="149">
        <f>IF('2nd Cal (Organization)'!$K$10="error",0,'2nd Cal (Organization)'!$K$10)</f>
        <v>4</v>
      </c>
    </row>
    <row r="8" spans="2:4" ht="18.600000000000001">
      <c r="B8" s="752"/>
      <c r="C8" s="152" t="s">
        <v>1412</v>
      </c>
      <c r="D8" s="149">
        <f>IF('2nd Cal (Organization)'!$Q$10="error",0,'2nd Cal (Organization)'!$Q$10)</f>
        <v>4</v>
      </c>
    </row>
    <row r="9" spans="2:4" ht="18.600000000000001">
      <c r="B9" s="752"/>
      <c r="C9" s="152" t="s">
        <v>1348</v>
      </c>
      <c r="D9" s="149">
        <f>IF('2nd Cal (Organization)'!$W$10="error",0,'2nd Cal (Organization)'!$W$10)</f>
        <v>2</v>
      </c>
    </row>
    <row r="10" spans="2:4" ht="18.600000000000001">
      <c r="B10" s="154"/>
      <c r="C10" s="154"/>
    </row>
    <row r="11" spans="2:4" ht="18.600000000000001">
      <c r="B11" s="751" t="s">
        <v>1413</v>
      </c>
      <c r="C11" s="152" t="s">
        <v>1414</v>
      </c>
      <c r="D11" s="149">
        <f>IF('2nd Cal (Teammate)'!$K$10="error",0,'2nd Cal (Teammate)'!$K$10)</f>
        <v>2</v>
      </c>
    </row>
    <row r="12" spans="2:4" ht="18.600000000000001">
      <c r="B12" s="752"/>
      <c r="C12" s="152" t="s">
        <v>1415</v>
      </c>
      <c r="D12" s="149">
        <f>IF('2nd Cal (Teammate)'!$Q$10="error",0,'2nd Cal (Teammate)'!$Q$10)</f>
        <v>3</v>
      </c>
    </row>
    <row r="13" spans="2:4" ht="18.600000000000001">
      <c r="B13" s="752"/>
      <c r="C13" s="152" t="s">
        <v>1416</v>
      </c>
      <c r="D13" s="149">
        <f>IF('2nd Cal (Teammate)'!$W$10="error",0,'2nd Cal (Teammate)'!$W$10)</f>
        <v>5</v>
      </c>
    </row>
    <row r="14" spans="2:4" ht="18.600000000000001">
      <c r="B14" s="153"/>
      <c r="C14" s="150"/>
    </row>
    <row r="15" spans="2:4" ht="18.600000000000001">
      <c r="B15" s="751" t="s">
        <v>1417</v>
      </c>
      <c r="C15" s="152" t="s">
        <v>1418</v>
      </c>
      <c r="D15" s="149">
        <f>IF('2nd Cal (Leadership)'!$K$10="error",0,'2nd Cal (Leadership)'!$K$10)</f>
        <v>5</v>
      </c>
    </row>
    <row r="16" spans="2:4" ht="18.600000000000001">
      <c r="B16" s="752"/>
      <c r="C16" s="152" t="s">
        <v>1419</v>
      </c>
      <c r="D16" s="149">
        <f>IF('2nd Cal (Leadership)'!$Q$10="error",0,'2nd Cal (Leadership)'!$Q$10)</f>
        <v>5</v>
      </c>
    </row>
    <row r="17" spans="2:5" ht="18.600000000000001">
      <c r="B17" s="752"/>
      <c r="C17" s="152" t="s">
        <v>1420</v>
      </c>
      <c r="D17" s="149">
        <f>IF('2nd Cal (Leadership)'!$W$10="error",0,'2nd Cal (Leadership)'!$W$10)</f>
        <v>4</v>
      </c>
    </row>
    <row r="19" spans="2:5">
      <c r="D19" s="118" t="s">
        <v>1421</v>
      </c>
      <c r="E19" s="118" t="s">
        <v>1422</v>
      </c>
    </row>
    <row r="20" spans="2:5" ht="18.600000000000001">
      <c r="B20" s="753" t="s">
        <v>1423</v>
      </c>
      <c r="C20" s="151" t="s">
        <v>1424</v>
      </c>
      <c r="D20" s="118">
        <f ca="1">'2nd Cal (System)'!Z13</f>
        <v>3</v>
      </c>
      <c r="E20" s="486">
        <f ca="1">'2nd Cal (System)'!AD13</f>
        <v>0.77777777777777779</v>
      </c>
    </row>
    <row r="21" spans="2:5" ht="18.600000000000001">
      <c r="B21" s="753"/>
      <c r="C21" s="151" t="s">
        <v>1425</v>
      </c>
      <c r="D21" s="118">
        <f ca="1">'2nd Cal (System)'!Z14</f>
        <v>5</v>
      </c>
      <c r="E21" s="486">
        <f ca="1">'2nd Cal (System)'!AD14</f>
        <v>1</v>
      </c>
    </row>
    <row r="22" spans="2:5" ht="18.600000000000001">
      <c r="B22" s="753"/>
      <c r="C22" s="151" t="s">
        <v>1426</v>
      </c>
      <c r="D22" s="118">
        <f ca="1">'2nd Cal (System)'!Z15</f>
        <v>2</v>
      </c>
      <c r="E22" s="486">
        <f ca="1">'2nd Cal (System)'!AD15</f>
        <v>0.5</v>
      </c>
    </row>
    <row r="23" spans="2:5" ht="18.600000000000001">
      <c r="B23" s="753"/>
      <c r="C23" s="151" t="s">
        <v>1427</v>
      </c>
      <c r="D23" s="118">
        <f ca="1">'2nd Cal (System)'!Z16</f>
        <v>2</v>
      </c>
      <c r="E23" s="486">
        <f ca="1">'2nd Cal (System)'!AD16</f>
        <v>0.72727272727272729</v>
      </c>
    </row>
    <row r="24" spans="2:5" ht="18.600000000000001">
      <c r="B24" s="753"/>
      <c r="C24" s="151" t="s">
        <v>1428</v>
      </c>
      <c r="D24" s="118">
        <f ca="1">'2nd Cal (System)'!Z17</f>
        <v>3</v>
      </c>
      <c r="E24" s="486">
        <f ca="1">'2nd Cal (System)'!AD17</f>
        <v>0.42857142857142855</v>
      </c>
    </row>
    <row r="25" spans="2:5" ht="18.600000000000001">
      <c r="B25" s="753"/>
      <c r="C25" s="151" t="s">
        <v>1429</v>
      </c>
      <c r="D25" s="118">
        <f ca="1">'2nd Cal (System)'!Z18</f>
        <v>4</v>
      </c>
      <c r="E25" s="486">
        <f ca="1">'2nd Cal (System)'!AD18</f>
        <v>0.875</v>
      </c>
    </row>
    <row r="26" spans="2:5" ht="18.600000000000001">
      <c r="B26" s="753"/>
      <c r="C26" s="151" t="s">
        <v>1430</v>
      </c>
      <c r="D26" s="118">
        <f ca="1">'2nd Cal (System)'!Z19</f>
        <v>2</v>
      </c>
      <c r="E26" s="486">
        <f ca="1">'2nd Cal (System)'!AD19</f>
        <v>0.42857142857142855</v>
      </c>
    </row>
    <row r="27" spans="2:5" ht="18.600000000000001">
      <c r="B27" s="753"/>
      <c r="C27" s="151" t="s">
        <v>504</v>
      </c>
      <c r="D27" s="118">
        <f ca="1">'2nd Cal (System)'!Z20</f>
        <v>2</v>
      </c>
      <c r="E27" s="486">
        <f ca="1">'2nd Cal (System)'!AD20</f>
        <v>0.6</v>
      </c>
    </row>
    <row r="28" spans="2:5" ht="18.600000000000001">
      <c r="B28" s="753"/>
      <c r="C28" s="151" t="s">
        <v>1431</v>
      </c>
      <c r="D28" s="118">
        <f ca="1">'2nd Cal (System)'!Z21</f>
        <v>2</v>
      </c>
      <c r="E28" s="486">
        <f ca="1">'2nd Cal (System)'!AD21</f>
        <v>0.77777777777777779</v>
      </c>
    </row>
    <row r="29" spans="2:5" ht="18.600000000000001">
      <c r="B29" s="753"/>
      <c r="C29" s="151" t="s">
        <v>1432</v>
      </c>
      <c r="D29" s="118">
        <f ca="1">'2nd Cal (System)'!Z22</f>
        <v>3</v>
      </c>
      <c r="E29" s="486">
        <f ca="1">'2nd Cal (System)'!AD22</f>
        <v>0.66666666666666663</v>
      </c>
    </row>
    <row r="30" spans="2:5" ht="18.600000000000001">
      <c r="B30" s="753"/>
      <c r="C30" s="151" t="s">
        <v>1433</v>
      </c>
      <c r="D30" s="118">
        <f ca="1">'2nd Cal (System)'!Z23</f>
        <v>4</v>
      </c>
      <c r="E30" s="486">
        <f ca="1">'2nd Cal (System)'!AD23</f>
        <v>0.875</v>
      </c>
    </row>
    <row r="31" spans="2:5" ht="18.600000000000001">
      <c r="B31" s="753"/>
      <c r="C31" s="151" t="s">
        <v>1434</v>
      </c>
      <c r="D31" s="118">
        <f ca="1">'2nd Cal (System)'!Z24</f>
        <v>3</v>
      </c>
      <c r="E31" s="486">
        <f ca="1">'2nd Cal (System)'!AD24</f>
        <v>0.8571428571428571</v>
      </c>
    </row>
    <row r="32" spans="2:5" ht="18.600000000000001">
      <c r="B32" s="753"/>
      <c r="C32" s="151" t="s">
        <v>1435</v>
      </c>
      <c r="D32" s="118">
        <f ca="1">'2nd Cal (System)'!Z25</f>
        <v>1</v>
      </c>
      <c r="E32" s="486" t="e">
        <f ca="1">'2nd Cal (System)'!AD25</f>
        <v>#DIV/0!</v>
      </c>
    </row>
    <row r="33" spans="2:5" ht="18.600000000000001">
      <c r="B33" s="753"/>
      <c r="C33" s="151" t="s">
        <v>1436</v>
      </c>
      <c r="D33" s="118">
        <f ca="1">'2nd Cal (System)'!Z26</f>
        <v>4</v>
      </c>
      <c r="E33" s="486">
        <f ca="1">'2nd Cal (System)'!AD26</f>
        <v>0.83333333333333337</v>
      </c>
    </row>
    <row r="34" spans="2:5" ht="18.600000000000001">
      <c r="B34" s="753"/>
      <c r="C34" s="151" t="s">
        <v>1437</v>
      </c>
      <c r="D34" s="118">
        <f ca="1">'2nd Cal (System)'!Z27</f>
        <v>4</v>
      </c>
      <c r="E34" s="486">
        <f ca="1">'2nd Cal (System)'!AD27</f>
        <v>0.88888888888888884</v>
      </c>
    </row>
    <row r="35" spans="2:5" ht="18.600000000000001">
      <c r="B35" s="753"/>
      <c r="C35" s="151" t="s">
        <v>1438</v>
      </c>
      <c r="D35" s="118">
        <f ca="1">'2nd Cal (System)'!Z28</f>
        <v>2</v>
      </c>
      <c r="E35" s="486">
        <f ca="1">'2nd Cal (System)'!AD28</f>
        <v>0.55555555555555558</v>
      </c>
    </row>
    <row r="36" spans="2:5" ht="18.600000000000001">
      <c r="B36" s="753"/>
      <c r="C36" s="151" t="s">
        <v>1439</v>
      </c>
      <c r="D36" s="118">
        <f ca="1">'2nd Cal (System)'!Z29</f>
        <v>4</v>
      </c>
      <c r="E36" s="486">
        <f ca="1">'2nd Cal (System)'!AD29</f>
        <v>0.8</v>
      </c>
    </row>
    <row r="37" spans="2:5" ht="18.600000000000001">
      <c r="B37" s="753"/>
      <c r="C37" s="151" t="s">
        <v>1440</v>
      </c>
      <c r="D37" s="118">
        <f ca="1">'2nd Cal (System)'!Z30</f>
        <v>2</v>
      </c>
      <c r="E37" s="486">
        <f ca="1">'2nd Cal (System)'!AD30</f>
        <v>0.4</v>
      </c>
    </row>
    <row r="38" spans="2:5" ht="18.600000000000001">
      <c r="B38" s="753"/>
      <c r="C38" s="151" t="s">
        <v>1441</v>
      </c>
      <c r="D38" s="118">
        <f ca="1">'2nd Cal (System)'!Z31</f>
        <v>4</v>
      </c>
      <c r="E38" s="486">
        <f ca="1">'2nd Cal (System)'!AD31</f>
        <v>0.8571428571428571</v>
      </c>
    </row>
    <row r="39" spans="2:5" ht="18.600000000000001">
      <c r="B39" s="753"/>
      <c r="C39" s="151" t="s">
        <v>1442</v>
      </c>
      <c r="D39" s="118">
        <f ca="1">'2nd Cal (System)'!Z32</f>
        <v>4</v>
      </c>
      <c r="E39" s="486">
        <f ca="1">'2nd Cal (System)'!AD32</f>
        <v>0.8</v>
      </c>
    </row>
    <row r="40" spans="2:5" ht="18.600000000000001">
      <c r="B40" s="753"/>
      <c r="C40" s="151" t="s">
        <v>1443</v>
      </c>
      <c r="D40" s="118">
        <f ca="1">'2nd Cal (System)'!Z33</f>
        <v>2</v>
      </c>
      <c r="E40" s="486">
        <f ca="1">'2nd Cal (System)'!AD33</f>
        <v>0.4</v>
      </c>
    </row>
    <row r="41" spans="2:5" ht="18.600000000000001">
      <c r="B41" s="753"/>
      <c r="C41" s="151" t="s">
        <v>1444</v>
      </c>
      <c r="D41" s="118">
        <f ca="1">'2nd Cal (System)'!Z34</f>
        <v>4</v>
      </c>
      <c r="E41" s="486">
        <f ca="1">'2nd Cal (System)'!AD34</f>
        <v>0.8</v>
      </c>
    </row>
    <row r="42" spans="2:5" ht="18.600000000000001">
      <c r="B42" s="753"/>
      <c r="C42" s="151" t="s">
        <v>1445</v>
      </c>
      <c r="D42" s="118">
        <f ca="1">'2nd Cal (System)'!Z35</f>
        <v>3</v>
      </c>
      <c r="E42" s="486">
        <f ca="1">'2nd Cal (System)'!AD35</f>
        <v>0.6</v>
      </c>
    </row>
    <row r="43" spans="2:5">
      <c r="E43" s="487"/>
    </row>
    <row r="44" spans="2:5">
      <c r="E44" s="487"/>
    </row>
  </sheetData>
  <mergeCells count="5">
    <mergeCell ref="B15:B17"/>
    <mergeCell ref="B11:B13"/>
    <mergeCell ref="B7:B9"/>
    <mergeCell ref="B3:B5"/>
    <mergeCell ref="B20:B42"/>
  </mergeCells>
  <phoneticPr fontId="3"/>
  <conditionalFormatting sqref="D3:D5">
    <cfRule type="cellIs" dxfId="81" priority="1" operator="equal">
      <formula>5</formula>
    </cfRule>
    <cfRule type="cellIs" dxfId="80" priority="2" operator="equal">
      <formula>4</formula>
    </cfRule>
    <cfRule type="cellIs" dxfId="79" priority="3" operator="equal">
      <formula>3</formula>
    </cfRule>
    <cfRule type="cellIs" dxfId="78" priority="4" operator="equal">
      <formula>2</formula>
    </cfRule>
    <cfRule type="cellIs" dxfId="77" priority="5" operator="equal">
      <formula>1</formula>
    </cfRule>
  </conditionalFormatting>
  <conditionalFormatting sqref="D7:D9">
    <cfRule type="cellIs" dxfId="76" priority="6" operator="equal">
      <formula>5</formula>
    </cfRule>
    <cfRule type="cellIs" dxfId="75" priority="7" operator="equal">
      <formula>4</formula>
    </cfRule>
    <cfRule type="cellIs" dxfId="74" priority="8" operator="equal">
      <formula>3</formula>
    </cfRule>
    <cfRule type="cellIs" dxfId="73" priority="9" operator="equal">
      <formula>2</formula>
    </cfRule>
    <cfRule type="cellIs" dxfId="72" priority="10" operator="equal">
      <formula>1</formula>
    </cfRule>
  </conditionalFormatting>
  <conditionalFormatting sqref="D11:D13">
    <cfRule type="cellIs" dxfId="71" priority="11" operator="equal">
      <formula>5</formula>
    </cfRule>
    <cfRule type="cellIs" dxfId="70" priority="12" operator="equal">
      <formula>4</formula>
    </cfRule>
    <cfRule type="cellIs" dxfId="69" priority="13" operator="equal">
      <formula>3</formula>
    </cfRule>
    <cfRule type="cellIs" dxfId="68" priority="14" operator="equal">
      <formula>2</formula>
    </cfRule>
    <cfRule type="cellIs" dxfId="67" priority="15" operator="equal">
      <formula>1</formula>
    </cfRule>
  </conditionalFormatting>
  <conditionalFormatting sqref="D15:D17">
    <cfRule type="cellIs" dxfId="66" priority="21" operator="equal">
      <formula>5</formula>
    </cfRule>
    <cfRule type="cellIs" dxfId="65" priority="22" operator="equal">
      <formula>4</formula>
    </cfRule>
    <cfRule type="cellIs" dxfId="64" priority="23" operator="equal">
      <formula>3</formula>
    </cfRule>
    <cfRule type="cellIs" dxfId="63" priority="24" operator="equal">
      <formula>2</formula>
    </cfRule>
    <cfRule type="cellIs" dxfId="62" priority="25" operator="equal">
      <formula>1</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E700A-40FE-4338-9AEA-60C08452B83A}">
  <sheetPr>
    <tabColor rgb="FF00B0F0"/>
  </sheetPr>
  <dimension ref="A1:W200"/>
  <sheetViews>
    <sheetView zoomScale="55" zoomScaleNormal="55" workbookViewId="0">
      <selection activeCell="W5" sqref="W5:W9"/>
    </sheetView>
  </sheetViews>
  <sheetFormatPr defaultRowHeight="14.45"/>
  <cols>
    <col min="2" max="2" width="20" bestFit="1" customWidth="1"/>
    <col min="3" max="3" width="4" bestFit="1" customWidth="1"/>
    <col min="4" max="4" width="16.140625" bestFit="1" customWidth="1"/>
    <col min="6" max="6" width="6.28515625" bestFit="1" customWidth="1"/>
    <col min="7" max="10" width="12.140625" bestFit="1" customWidth="1"/>
    <col min="11" max="11" width="12.140625" customWidth="1"/>
    <col min="12" max="12" width="6.28515625" bestFit="1" customWidth="1"/>
    <col min="13" max="15" width="12.140625" bestFit="1" customWidth="1"/>
    <col min="16" max="17" width="12.140625" customWidth="1"/>
    <col min="18" max="18" width="6.28515625" bestFit="1" customWidth="1"/>
    <col min="19" max="21" width="12.140625" bestFit="1" customWidth="1"/>
    <col min="22" max="22" width="12.140625" customWidth="1"/>
    <col min="23" max="23" width="12" customWidth="1"/>
  </cols>
  <sheetData>
    <row r="1" spans="1:23" ht="15" thickBot="1"/>
    <row r="2" spans="1:23" ht="15" thickBot="1">
      <c r="F2" s="754" t="s">
        <v>1446</v>
      </c>
      <c r="G2" s="755"/>
      <c r="H2" s="755"/>
      <c r="I2" s="755"/>
      <c r="J2" s="755"/>
      <c r="K2" s="755"/>
      <c r="L2" s="755"/>
      <c r="M2" s="755"/>
      <c r="N2" s="755"/>
      <c r="O2" s="755"/>
      <c r="P2" s="755"/>
      <c r="Q2" s="755"/>
      <c r="R2" s="755"/>
      <c r="S2" s="755"/>
      <c r="T2" s="755"/>
      <c r="U2" s="755"/>
      <c r="V2" s="755"/>
      <c r="W2" s="756"/>
    </row>
    <row r="3" spans="1:23" ht="29.1">
      <c r="A3" t="s">
        <v>21</v>
      </c>
      <c r="F3" s="119"/>
      <c r="G3" s="124" t="s">
        <v>1447</v>
      </c>
      <c r="H3" s="124" t="s">
        <v>1447</v>
      </c>
      <c r="I3" s="124" t="s">
        <v>1447</v>
      </c>
      <c r="J3" s="124" t="s">
        <v>1447</v>
      </c>
      <c r="K3" s="125" t="s">
        <v>1447</v>
      </c>
      <c r="L3" s="119"/>
      <c r="M3" s="124" t="s">
        <v>1448</v>
      </c>
      <c r="N3" s="124" t="s">
        <v>1448</v>
      </c>
      <c r="O3" s="124" t="s">
        <v>1448</v>
      </c>
      <c r="P3" s="124" t="s">
        <v>1448</v>
      </c>
      <c r="Q3" s="125" t="s">
        <v>1448</v>
      </c>
      <c r="R3" s="119"/>
      <c r="S3" s="124" t="s">
        <v>1449</v>
      </c>
      <c r="T3" s="124" t="s">
        <v>1449</v>
      </c>
      <c r="U3" s="124" t="s">
        <v>1449</v>
      </c>
      <c r="V3" s="146" t="s">
        <v>1449</v>
      </c>
      <c r="W3" s="125" t="s">
        <v>1449</v>
      </c>
    </row>
    <row r="4" spans="1:23">
      <c r="A4" t="s">
        <v>33</v>
      </c>
      <c r="B4" t="s">
        <v>1450</v>
      </c>
      <c r="C4" t="s">
        <v>1451</v>
      </c>
      <c r="D4" t="s">
        <v>1452</v>
      </c>
      <c r="F4" s="122" t="s">
        <v>33</v>
      </c>
      <c r="G4" s="118" t="s">
        <v>1453</v>
      </c>
      <c r="H4" s="118" t="s">
        <v>1454</v>
      </c>
      <c r="I4" s="118" t="s">
        <v>1455</v>
      </c>
      <c r="J4" s="126" t="s">
        <v>1456</v>
      </c>
      <c r="K4" s="137" t="s">
        <v>1452</v>
      </c>
      <c r="L4" s="122" t="s">
        <v>33</v>
      </c>
      <c r="M4" s="118" t="s">
        <v>1453</v>
      </c>
      <c r="N4" s="118" t="s">
        <v>1454</v>
      </c>
      <c r="O4" s="118" t="s">
        <v>1455</v>
      </c>
      <c r="P4" s="126" t="s">
        <v>1456</v>
      </c>
      <c r="Q4" s="137" t="s">
        <v>1452</v>
      </c>
      <c r="R4" s="122" t="s">
        <v>33</v>
      </c>
      <c r="S4" s="118" t="s">
        <v>1453</v>
      </c>
      <c r="T4" s="118" t="s">
        <v>1454</v>
      </c>
      <c r="U4" s="118" t="s">
        <v>1455</v>
      </c>
      <c r="V4" s="133" t="s">
        <v>1456</v>
      </c>
      <c r="W4" s="137" t="s">
        <v>1452</v>
      </c>
    </row>
    <row r="5" spans="1:23">
      <c r="A5">
        <f>'Leadership Checklist'!C3</f>
        <v>1</v>
      </c>
      <c r="B5" t="str">
        <f>'Leadership Checklist'!E3</f>
        <v>Support
支援</v>
      </c>
      <c r="C5">
        <f>'Leadership Checklist'!F3</f>
        <v>1</v>
      </c>
      <c r="D5" t="str">
        <f>'Leadership Checklist'!Y3</f>
        <v>Yes</v>
      </c>
      <c r="F5" s="122">
        <v>1</v>
      </c>
      <c r="G5" s="118">
        <f t="shared" ref="G5:J9" si="0">COUNTIFS($A$5:$A$200,$F5,$B$5:$B$200,G$3,$D$5:$D$200,G$4)</f>
        <v>2</v>
      </c>
      <c r="H5" s="118">
        <f t="shared" si="0"/>
        <v>0</v>
      </c>
      <c r="I5" s="118">
        <f t="shared" si="0"/>
        <v>0</v>
      </c>
      <c r="J5" s="118">
        <f t="shared" si="0"/>
        <v>0</v>
      </c>
      <c r="K5" s="123" t="str">
        <f>IF(SUM(G5:J5)=0,"",IF(H5&gt;0,F5,""))</f>
        <v/>
      </c>
      <c r="L5" s="122">
        <v>1</v>
      </c>
      <c r="M5" s="118">
        <f t="shared" ref="M5:P9" si="1">COUNTIFS($A$5:$A$200,$F5,$B$5:$B$200,M$3,$D$5:$D$200,M$4)</f>
        <v>1</v>
      </c>
      <c r="N5" s="118">
        <f t="shared" si="1"/>
        <v>0</v>
      </c>
      <c r="O5" s="118">
        <f t="shared" si="1"/>
        <v>0</v>
      </c>
      <c r="P5" s="118">
        <f t="shared" si="1"/>
        <v>0</v>
      </c>
      <c r="Q5" s="123" t="str">
        <f>IF(SUM(M5:P5)=0,"",IF(N5&gt;0,L5,""))</f>
        <v/>
      </c>
      <c r="R5" s="122">
        <v>1</v>
      </c>
      <c r="S5" s="118">
        <f t="shared" ref="S5:V9" si="2">COUNTIFS($A$5:$A$200,$F5,$B$5:$B$200,S$3,$D$5:$D$200,S$4)</f>
        <v>2</v>
      </c>
      <c r="T5" s="118">
        <f t="shared" si="2"/>
        <v>0</v>
      </c>
      <c r="U5" s="118">
        <f t="shared" si="2"/>
        <v>0</v>
      </c>
      <c r="V5" s="134">
        <f t="shared" si="2"/>
        <v>0</v>
      </c>
      <c r="W5" s="123" t="str">
        <f>IF(SUM(S5:V5)=0,"",IF(T5&gt;0,R5,""))</f>
        <v/>
      </c>
    </row>
    <row r="6" spans="1:23">
      <c r="A6">
        <f>'Leadership Checklist'!C4</f>
        <v>1</v>
      </c>
      <c r="B6" t="str">
        <f>'Leadership Checklist'!E4</f>
        <v>Prioritization
優先付け</v>
      </c>
      <c r="C6">
        <f>'Leadership Checklist'!F4</f>
        <v>2</v>
      </c>
      <c r="D6" t="str">
        <f>'Leadership Checklist'!Y4</f>
        <v>Yes</v>
      </c>
      <c r="F6" s="122">
        <v>2</v>
      </c>
      <c r="G6" s="118">
        <f t="shared" si="0"/>
        <v>3</v>
      </c>
      <c r="H6" s="118">
        <f t="shared" si="0"/>
        <v>0</v>
      </c>
      <c r="I6" s="118">
        <f t="shared" si="0"/>
        <v>0</v>
      </c>
      <c r="J6" s="118">
        <f t="shared" si="0"/>
        <v>0</v>
      </c>
      <c r="K6" s="123" t="str">
        <f>IF(SUM(G6:J6)=0,"",IF(SUM(H5)&gt;0,"",IF(H6&gt;0,F6-1,IF(SUM(G7:J9)&gt;0,"",F6))))</f>
        <v/>
      </c>
      <c r="L6" s="122">
        <v>2</v>
      </c>
      <c r="M6" s="118">
        <f t="shared" si="1"/>
        <v>1</v>
      </c>
      <c r="N6" s="118">
        <f t="shared" si="1"/>
        <v>0</v>
      </c>
      <c r="O6" s="118">
        <f t="shared" si="1"/>
        <v>0</v>
      </c>
      <c r="P6" s="118">
        <f t="shared" si="1"/>
        <v>0</v>
      </c>
      <c r="Q6" s="123" t="str">
        <f>IF(SUM(M6:P6)=0,"",IF(SUM(N5)&gt;0,"",IF(N6&gt;0,L6-1,IF(SUM(M7:P9)&gt;0,"",L6))))</f>
        <v/>
      </c>
      <c r="R6" s="122">
        <v>2</v>
      </c>
      <c r="S6" s="118">
        <f t="shared" si="2"/>
        <v>1</v>
      </c>
      <c r="T6" s="118">
        <f t="shared" si="2"/>
        <v>0</v>
      </c>
      <c r="U6" s="118">
        <f t="shared" si="2"/>
        <v>0</v>
      </c>
      <c r="V6" s="134">
        <f t="shared" si="2"/>
        <v>0</v>
      </c>
      <c r="W6" s="123" t="str">
        <f>IF(SUM(S6:V6)=0,"",IF(SUM(T5)&gt;0,"",IF(T6&gt;0,R6-1,IF(SUM(S7:V9)&gt;0,"",R6))))</f>
        <v/>
      </c>
    </row>
    <row r="7" spans="1:23">
      <c r="A7">
        <f>'Leadership Checklist'!C5</f>
        <v>1</v>
      </c>
      <c r="B7" t="str">
        <f>'Leadership Checklist'!E5</f>
        <v>Prioritization
優先付け</v>
      </c>
      <c r="C7">
        <f>'Leadership Checklist'!F5</f>
        <v>3</v>
      </c>
      <c r="D7" t="str">
        <f>'Leadership Checklist'!Y5</f>
        <v>Yes</v>
      </c>
      <c r="F7" s="122">
        <v>3</v>
      </c>
      <c r="G7" s="118">
        <f t="shared" si="0"/>
        <v>1</v>
      </c>
      <c r="H7" s="118">
        <f t="shared" si="0"/>
        <v>0</v>
      </c>
      <c r="I7" s="118">
        <f t="shared" si="0"/>
        <v>0</v>
      </c>
      <c r="J7" s="118">
        <f t="shared" si="0"/>
        <v>0</v>
      </c>
      <c r="K7" s="123" t="str">
        <f>IF(SUM(G7:J7)=0,"",IF(SUM(H5:H6)&gt;0,"",IF(H7&gt;0,F7-1,IF(SUM(G8:J9)&gt;0,"",F7))))</f>
        <v/>
      </c>
      <c r="L7" s="122">
        <v>3</v>
      </c>
      <c r="M7" s="118">
        <f t="shared" si="1"/>
        <v>2</v>
      </c>
      <c r="N7" s="118">
        <f t="shared" si="1"/>
        <v>0</v>
      </c>
      <c r="O7" s="118">
        <f t="shared" si="1"/>
        <v>0</v>
      </c>
      <c r="P7" s="118">
        <f t="shared" si="1"/>
        <v>0</v>
      </c>
      <c r="Q7" s="123" t="str">
        <f>IF(SUM(M7:P7)=0,"",IF(SUM(N5:N6)&gt;0,"",IF(N7&gt;0,L7-1,IF(SUM(M8:P9)&gt;0,"",L7))))</f>
        <v/>
      </c>
      <c r="R7" s="122">
        <v>3</v>
      </c>
      <c r="S7" s="118">
        <f t="shared" si="2"/>
        <v>2</v>
      </c>
      <c r="T7" s="118">
        <f t="shared" si="2"/>
        <v>0</v>
      </c>
      <c r="U7" s="118">
        <f t="shared" si="2"/>
        <v>0</v>
      </c>
      <c r="V7" s="134">
        <f t="shared" si="2"/>
        <v>0</v>
      </c>
      <c r="W7" s="123" t="str">
        <f>IF(SUM(S7:V7)=0,"",IF(SUM(T5:T6)&gt;0,"",IF(T7&gt;0,R7-1,IF(SUM(S8:V9)&gt;0,"",R7))))</f>
        <v/>
      </c>
    </row>
    <row r="8" spans="1:23">
      <c r="A8">
        <f>'Leadership Checklist'!C6</f>
        <v>1</v>
      </c>
      <c r="B8" t="str">
        <f>'Leadership Checklist'!E6</f>
        <v>Decisions
意思決定</v>
      </c>
      <c r="C8">
        <f>'Leadership Checklist'!F6</f>
        <v>4</v>
      </c>
      <c r="D8" t="str">
        <f>'Leadership Checklist'!Y6</f>
        <v>Yes</v>
      </c>
      <c r="F8" s="122">
        <v>4</v>
      </c>
      <c r="G8" s="118">
        <f t="shared" si="0"/>
        <v>3</v>
      </c>
      <c r="H8" s="118">
        <f t="shared" si="0"/>
        <v>0</v>
      </c>
      <c r="I8" s="118">
        <f t="shared" si="0"/>
        <v>0</v>
      </c>
      <c r="J8" s="118">
        <f t="shared" si="0"/>
        <v>0</v>
      </c>
      <c r="K8" s="123" t="str">
        <f>IF(SUM(G8:J8)=0,"",IF(SUM(H5:H7)&gt;0,"",IF(H8&gt;0,F8-1,IF(SUM(G9:J9)&gt;0,"",F8))))</f>
        <v/>
      </c>
      <c r="L8" s="122">
        <v>4</v>
      </c>
      <c r="M8" s="118">
        <f t="shared" si="1"/>
        <v>1</v>
      </c>
      <c r="N8" s="118">
        <f t="shared" si="1"/>
        <v>0</v>
      </c>
      <c r="O8" s="118">
        <f t="shared" si="1"/>
        <v>0</v>
      </c>
      <c r="P8" s="118">
        <f t="shared" si="1"/>
        <v>0</v>
      </c>
      <c r="Q8" s="123" t="str">
        <f>IF(SUM(M8:P8)=0,"",IF(SUM(N5:N7)&gt;0,"",IF(N8&gt;0,L8-1,IF(SUM(M9:P9)&gt;0,"",L8))))</f>
        <v/>
      </c>
      <c r="R8" s="122">
        <v>4</v>
      </c>
      <c r="S8" s="118">
        <f t="shared" si="2"/>
        <v>2</v>
      </c>
      <c r="T8" s="118">
        <f t="shared" si="2"/>
        <v>0</v>
      </c>
      <c r="U8" s="118">
        <f t="shared" si="2"/>
        <v>0</v>
      </c>
      <c r="V8" s="134">
        <f t="shared" si="2"/>
        <v>0</v>
      </c>
      <c r="W8" s="123" t="str">
        <f>IF(SUM(S8:V8)=0,"",IF(SUM(T5:T7)&gt;0,"",IF(T8&gt;0,R8-1,IF(SUM(S9:V9)&gt;0,"",R8))))</f>
        <v/>
      </c>
    </row>
    <row r="9" spans="1:23" ht="15" thickBot="1">
      <c r="A9">
        <f>'Leadership Checklist'!C7</f>
        <v>1</v>
      </c>
      <c r="B9" t="str">
        <f>'Leadership Checklist'!E7</f>
        <v>Support
支援</v>
      </c>
      <c r="C9">
        <f>'Leadership Checklist'!F7</f>
        <v>5</v>
      </c>
      <c r="D9" t="str">
        <f>'Leadership Checklist'!Y7</f>
        <v>Yes</v>
      </c>
      <c r="F9" s="130">
        <v>5</v>
      </c>
      <c r="G9" s="131">
        <f t="shared" si="0"/>
        <v>1</v>
      </c>
      <c r="H9" s="131">
        <f t="shared" si="0"/>
        <v>0</v>
      </c>
      <c r="I9" s="131">
        <f t="shared" si="0"/>
        <v>0</v>
      </c>
      <c r="J9" s="131">
        <f t="shared" si="0"/>
        <v>0</v>
      </c>
      <c r="K9" s="132">
        <f>IF(SUM(G9:J9)=0,"",IF(SUM(H5:H8)&gt;0,"",IF(H9&gt;0,IF(SUM(G8:J8)=0,IF(SUM(G7:J7)=0,IF(SUM(G6:J6)=0,IF(SUM(G5:J5)=0,F5),F6),F7),F8),F9)))</f>
        <v>5</v>
      </c>
      <c r="L9" s="130">
        <v>5</v>
      </c>
      <c r="M9" s="131">
        <f t="shared" si="1"/>
        <v>1</v>
      </c>
      <c r="N9" s="131">
        <f t="shared" si="1"/>
        <v>0</v>
      </c>
      <c r="O9" s="131">
        <f t="shared" si="1"/>
        <v>0</v>
      </c>
      <c r="P9" s="131">
        <f t="shared" si="1"/>
        <v>0</v>
      </c>
      <c r="Q9" s="132">
        <f>IF(SUM(M9:P9)=0,"",IF(SUM(N5:N8)&gt;0,"",IF(N9&gt;0,IF(SUM(M8:P8)=0,IF(SUM(M7:P7)=0,IF(SUM(M6:P6)=0,IF(SUM(M5:P5)=0,L5),L6),L7),L8),L9)))</f>
        <v>5</v>
      </c>
      <c r="R9" s="130">
        <v>5</v>
      </c>
      <c r="S9" s="131">
        <f t="shared" si="2"/>
        <v>1</v>
      </c>
      <c r="T9" s="131">
        <f t="shared" si="2"/>
        <v>2</v>
      </c>
      <c r="U9" s="131">
        <f t="shared" si="2"/>
        <v>0</v>
      </c>
      <c r="V9" s="135">
        <f t="shared" si="2"/>
        <v>0</v>
      </c>
      <c r="W9" s="132">
        <f>IF(SUM(S9:V9)=0,"",IF(SUM(T5:T8)&gt;0,"",IF(T9&gt;0,IF(SUM(S8:V8)=0,IF(SUM(S7:V7)=0,IF(SUM(S6:V6)=0,IF(SUM(S5:V5)=0,R5),R6),R7),R8),R9)))</f>
        <v>4</v>
      </c>
    </row>
    <row r="10" spans="1:23" ht="15.6" thickTop="1" thickBot="1">
      <c r="A10">
        <f>'Leadership Checklist'!C8</f>
        <v>1</v>
      </c>
      <c r="B10">
        <f>'Leadership Checklist'!E8</f>
        <v>0</v>
      </c>
      <c r="C10">
        <f>'Leadership Checklist'!F8</f>
        <v>0</v>
      </c>
      <c r="D10">
        <f>'Leadership Checklist'!Y8</f>
        <v>0</v>
      </c>
      <c r="F10" s="127" t="s">
        <v>1457</v>
      </c>
      <c r="G10" s="128">
        <f>SUM(G5:G9)</f>
        <v>10</v>
      </c>
      <c r="H10" s="128">
        <f t="shared" ref="H10:V10" si="3">SUM(H5:H9)</f>
        <v>0</v>
      </c>
      <c r="I10" s="128">
        <f t="shared" si="3"/>
        <v>0</v>
      </c>
      <c r="J10" s="128">
        <f t="shared" si="3"/>
        <v>0</v>
      </c>
      <c r="K10" s="129">
        <f>IF(COUNTIF($B5:$B200,K$3)=SUM(G10:J10),MIN(K5:K9),"Error")</f>
        <v>5</v>
      </c>
      <c r="L10" s="127" t="s">
        <v>1457</v>
      </c>
      <c r="M10" s="128">
        <f t="shared" si="3"/>
        <v>6</v>
      </c>
      <c r="N10" s="128">
        <f t="shared" si="3"/>
        <v>0</v>
      </c>
      <c r="O10" s="128">
        <f t="shared" si="3"/>
        <v>0</v>
      </c>
      <c r="P10" s="128">
        <f t="shared" si="3"/>
        <v>0</v>
      </c>
      <c r="Q10" s="129">
        <f>IF(COUNTIF($B5:$B200,Q$3)=SUM(M10:P10),MIN(Q5:Q9),"Error")</f>
        <v>5</v>
      </c>
      <c r="R10" s="127" t="s">
        <v>1457</v>
      </c>
      <c r="S10" s="128">
        <f t="shared" si="3"/>
        <v>8</v>
      </c>
      <c r="T10" s="128">
        <f t="shared" si="3"/>
        <v>2</v>
      </c>
      <c r="U10" s="128">
        <f t="shared" si="3"/>
        <v>0</v>
      </c>
      <c r="V10" s="136">
        <f t="shared" si="3"/>
        <v>0</v>
      </c>
      <c r="W10" s="129">
        <f>IF(COUNTIF($B5:$B200,W$3)=SUM(S10:V10),MIN(W5:W9),"Error")</f>
        <v>4</v>
      </c>
    </row>
    <row r="11" spans="1:23">
      <c r="A11">
        <f>'Leadership Checklist'!C9</f>
        <v>2</v>
      </c>
      <c r="B11" t="str">
        <f>'Leadership Checklist'!E9</f>
        <v>Support
支援</v>
      </c>
      <c r="C11">
        <f>'Leadership Checklist'!F9</f>
        <v>6</v>
      </c>
      <c r="D11" t="str">
        <f>'Leadership Checklist'!Y9</f>
        <v>Yes</v>
      </c>
    </row>
    <row r="12" spans="1:23">
      <c r="A12">
        <f>'Leadership Checklist'!C10</f>
        <v>2</v>
      </c>
      <c r="B12" t="str">
        <f>'Leadership Checklist'!E10</f>
        <v>Prioritization
優先付け</v>
      </c>
      <c r="C12">
        <f>'Leadership Checklist'!F10</f>
        <v>7</v>
      </c>
      <c r="D12" t="str">
        <f>'Leadership Checklist'!Y10</f>
        <v>Yes</v>
      </c>
    </row>
    <row r="13" spans="1:23">
      <c r="A13">
        <f>'Leadership Checklist'!C11</f>
        <v>2</v>
      </c>
      <c r="B13" t="str">
        <f>'Leadership Checklist'!E11</f>
        <v>Prioritization
優先付け</v>
      </c>
      <c r="C13">
        <f>'Leadership Checklist'!F11</f>
        <v>8</v>
      </c>
      <c r="D13" t="str">
        <f>'Leadership Checklist'!Y11</f>
        <v>Yes</v>
      </c>
    </row>
    <row r="14" spans="1:23">
      <c r="A14">
        <f>'Leadership Checklist'!C12</f>
        <v>2</v>
      </c>
      <c r="B14" t="str">
        <f>'Leadership Checklist'!E12</f>
        <v>Prioritization
優先付け</v>
      </c>
      <c r="C14">
        <f>'Leadership Checklist'!F12</f>
        <v>9</v>
      </c>
      <c r="D14" t="str">
        <f>'Leadership Checklist'!Y12</f>
        <v>Yes</v>
      </c>
    </row>
    <row r="15" spans="1:23">
      <c r="A15">
        <f>'Leadership Checklist'!C13</f>
        <v>2</v>
      </c>
      <c r="B15" t="str">
        <f>'Leadership Checklist'!E13</f>
        <v>Decisions
意思決定</v>
      </c>
      <c r="C15">
        <f>'Leadership Checklist'!F13</f>
        <v>10</v>
      </c>
      <c r="D15" t="str">
        <f>'Leadership Checklist'!Y13</f>
        <v>Yes</v>
      </c>
    </row>
    <row r="16" spans="1:23">
      <c r="A16">
        <f>'Leadership Checklist'!C14</f>
        <v>2</v>
      </c>
      <c r="B16">
        <f>'Leadership Checklist'!E14</f>
        <v>0</v>
      </c>
      <c r="C16">
        <f>'Leadership Checklist'!F14</f>
        <v>0</v>
      </c>
      <c r="D16">
        <f>'Leadership Checklist'!Y14</f>
        <v>0</v>
      </c>
    </row>
    <row r="17" spans="1:4">
      <c r="A17">
        <f>'Leadership Checklist'!C15</f>
        <v>3</v>
      </c>
      <c r="B17" t="str">
        <f>'Leadership Checklist'!E15</f>
        <v>Support
支援</v>
      </c>
      <c r="C17">
        <f>'Leadership Checklist'!F15</f>
        <v>11</v>
      </c>
      <c r="D17" t="str">
        <f>'Leadership Checklist'!Y15</f>
        <v>Yes</v>
      </c>
    </row>
    <row r="18" spans="1:4">
      <c r="A18">
        <f>'Leadership Checklist'!C16</f>
        <v>3</v>
      </c>
      <c r="B18" t="str">
        <f>'Leadership Checklist'!E16</f>
        <v>Support
支援</v>
      </c>
      <c r="C18">
        <f>'Leadership Checklist'!F16</f>
        <v>12</v>
      </c>
      <c r="D18" t="str">
        <f>'Leadership Checklist'!Y16</f>
        <v>Yes</v>
      </c>
    </row>
    <row r="19" spans="1:4">
      <c r="A19">
        <f>'Leadership Checklist'!C17</f>
        <v>3</v>
      </c>
      <c r="B19" t="str">
        <f>'Leadership Checklist'!E17</f>
        <v>Decisions
意思決定</v>
      </c>
      <c r="C19">
        <f>'Leadership Checklist'!F17</f>
        <v>13</v>
      </c>
      <c r="D19" t="str">
        <f>'Leadership Checklist'!Y17</f>
        <v>Yes</v>
      </c>
    </row>
    <row r="20" spans="1:4">
      <c r="A20">
        <f>'Leadership Checklist'!C18</f>
        <v>3</v>
      </c>
      <c r="B20" t="str">
        <f>'Leadership Checklist'!E18</f>
        <v>Decisions
意思決定</v>
      </c>
      <c r="C20">
        <f>'Leadership Checklist'!F18</f>
        <v>14</v>
      </c>
      <c r="D20" t="str">
        <f>'Leadership Checklist'!Y18</f>
        <v>Yes</v>
      </c>
    </row>
    <row r="21" spans="1:4">
      <c r="A21">
        <f>'Leadership Checklist'!C19</f>
        <v>3</v>
      </c>
      <c r="B21" t="str">
        <f>'Leadership Checklist'!E19</f>
        <v>Prioritization
優先付け</v>
      </c>
      <c r="C21">
        <f>'Leadership Checklist'!F19</f>
        <v>15</v>
      </c>
      <c r="D21" t="str">
        <f>'Leadership Checklist'!Y19</f>
        <v>Yes</v>
      </c>
    </row>
    <row r="22" spans="1:4">
      <c r="A22">
        <f>'Leadership Checklist'!C20</f>
        <v>3</v>
      </c>
      <c r="B22">
        <f>'Leadership Checklist'!E20</f>
        <v>0</v>
      </c>
      <c r="C22">
        <f>'Leadership Checklist'!F20</f>
        <v>0</v>
      </c>
      <c r="D22">
        <f>'Leadership Checklist'!Y20</f>
        <v>0</v>
      </c>
    </row>
    <row r="23" spans="1:4">
      <c r="A23">
        <f>'Leadership Checklist'!C21</f>
        <v>4</v>
      </c>
      <c r="B23" t="str">
        <f>'Leadership Checklist'!E21</f>
        <v>Prioritization
優先付け</v>
      </c>
      <c r="C23">
        <f>'Leadership Checklist'!F21</f>
        <v>16</v>
      </c>
      <c r="D23" t="str">
        <f>'Leadership Checklist'!Y21</f>
        <v>Yes</v>
      </c>
    </row>
    <row r="24" spans="1:4">
      <c r="A24">
        <f>'Leadership Checklist'!C22</f>
        <v>4</v>
      </c>
      <c r="B24" t="str">
        <f>'Leadership Checklist'!E22</f>
        <v>Prioritization
優先付け</v>
      </c>
      <c r="C24">
        <f>'Leadership Checklist'!F22</f>
        <v>17</v>
      </c>
      <c r="D24" t="str">
        <f>'Leadership Checklist'!Y22</f>
        <v>Yes</v>
      </c>
    </row>
    <row r="25" spans="1:4">
      <c r="A25">
        <f>'Leadership Checklist'!C23</f>
        <v>4</v>
      </c>
      <c r="B25" t="str">
        <f>'Leadership Checklist'!E23</f>
        <v>Decisions
意思決定</v>
      </c>
      <c r="C25">
        <f>'Leadership Checklist'!F23</f>
        <v>18</v>
      </c>
      <c r="D25" t="str">
        <f>'Leadership Checklist'!Y23</f>
        <v>Yes</v>
      </c>
    </row>
    <row r="26" spans="1:4">
      <c r="A26">
        <f>'Leadership Checklist'!C24</f>
        <v>4</v>
      </c>
      <c r="B26" t="str">
        <f>'Leadership Checklist'!E24</f>
        <v>Prioritization
優先付け</v>
      </c>
      <c r="C26">
        <f>'Leadership Checklist'!F24</f>
        <v>19</v>
      </c>
      <c r="D26" t="str">
        <f>'Leadership Checklist'!Y24</f>
        <v>Yes</v>
      </c>
    </row>
    <row r="27" spans="1:4">
      <c r="A27">
        <f>'Leadership Checklist'!C25</f>
        <v>4</v>
      </c>
      <c r="B27" t="str">
        <f>'Leadership Checklist'!E25</f>
        <v>Support
支援</v>
      </c>
      <c r="C27">
        <f>'Leadership Checklist'!F25</f>
        <v>20</v>
      </c>
      <c r="D27" t="str">
        <f>'Leadership Checklist'!Y25</f>
        <v>Yes</v>
      </c>
    </row>
    <row r="28" spans="1:4">
      <c r="A28">
        <f>'Leadership Checklist'!C26</f>
        <v>4</v>
      </c>
      <c r="B28" t="str">
        <f>'Leadership Checklist'!E26</f>
        <v>Support
支援</v>
      </c>
      <c r="C28">
        <f>'Leadership Checklist'!F26</f>
        <v>21</v>
      </c>
      <c r="D28" t="str">
        <f>'Leadership Checklist'!Y26</f>
        <v>Yes</v>
      </c>
    </row>
    <row r="29" spans="1:4">
      <c r="A29">
        <f>'Leadership Checklist'!C27</f>
        <v>4</v>
      </c>
      <c r="B29">
        <f>'Leadership Checklist'!E27</f>
        <v>0</v>
      </c>
      <c r="C29">
        <f>'Leadership Checklist'!F27</f>
        <v>0</v>
      </c>
      <c r="D29">
        <f>'Leadership Checklist'!Y27</f>
        <v>0</v>
      </c>
    </row>
    <row r="30" spans="1:4">
      <c r="A30">
        <f>'Leadership Checklist'!C28</f>
        <v>5</v>
      </c>
      <c r="B30" t="str">
        <f>'Leadership Checklist'!E28</f>
        <v>Decisions
意思決定</v>
      </c>
      <c r="C30">
        <f>'Leadership Checklist'!F28</f>
        <v>22</v>
      </c>
      <c r="D30" t="str">
        <f>'Leadership Checklist'!Y28</f>
        <v>Yes</v>
      </c>
    </row>
    <row r="31" spans="1:4">
      <c r="A31">
        <f>'Leadership Checklist'!C29</f>
        <v>5</v>
      </c>
      <c r="B31" t="str">
        <f>'Leadership Checklist'!E29</f>
        <v>Support
支援</v>
      </c>
      <c r="C31">
        <f>'Leadership Checklist'!F29</f>
        <v>23</v>
      </c>
      <c r="D31" t="str">
        <f>'Leadership Checklist'!Y29</f>
        <v>No</v>
      </c>
    </row>
    <row r="32" spans="1:4">
      <c r="A32">
        <f>'Leadership Checklist'!C30</f>
        <v>5</v>
      </c>
      <c r="B32" t="str">
        <f>'Leadership Checklist'!E30</f>
        <v>Support
支援</v>
      </c>
      <c r="C32">
        <f>'Leadership Checklist'!F30</f>
        <v>24</v>
      </c>
      <c r="D32" t="str">
        <f>'Leadership Checklist'!Y30</f>
        <v>No</v>
      </c>
    </row>
    <row r="33" spans="1:4">
      <c r="A33">
        <f>'Leadership Checklist'!C31</f>
        <v>5</v>
      </c>
      <c r="B33" t="str">
        <f>'Leadership Checklist'!E31</f>
        <v>Support
支援</v>
      </c>
      <c r="C33">
        <f>'Leadership Checklist'!F31</f>
        <v>25</v>
      </c>
      <c r="D33" t="str">
        <f>'Leadership Checklist'!Y31</f>
        <v>Yes</v>
      </c>
    </row>
    <row r="34" spans="1:4">
      <c r="A34">
        <f>'Leadership Checklist'!C32</f>
        <v>5</v>
      </c>
      <c r="B34" t="str">
        <f>'Leadership Checklist'!E32</f>
        <v>Prioritization
優先付け</v>
      </c>
      <c r="C34">
        <f>'Leadership Checklist'!F32</f>
        <v>26</v>
      </c>
      <c r="D34" t="str">
        <f>'Leadership Checklist'!Y32</f>
        <v>Yes</v>
      </c>
    </row>
    <row r="35" spans="1:4">
      <c r="A35">
        <f>'Leadership Checklist'!C33</f>
        <v>5</v>
      </c>
      <c r="B35">
        <f>'Leadership Checklist'!E33</f>
        <v>0</v>
      </c>
      <c r="C35">
        <f>'Leadership Checklist'!F33</f>
        <v>0</v>
      </c>
      <c r="D35">
        <f>'Leadership Checklist'!Y33</f>
        <v>0</v>
      </c>
    </row>
    <row r="36" spans="1:4">
      <c r="A36">
        <f>'Leadership Checklist'!C34</f>
        <v>0</v>
      </c>
      <c r="B36">
        <f>'Leadership Checklist'!E34</f>
        <v>0</v>
      </c>
      <c r="C36">
        <f>'Leadership Checklist'!F34</f>
        <v>0</v>
      </c>
      <c r="D36">
        <f>'Leadership Checklist'!Y34</f>
        <v>0</v>
      </c>
    </row>
    <row r="37" spans="1:4">
      <c r="A37">
        <f>'Leadership Checklist'!C35</f>
        <v>0</v>
      </c>
      <c r="B37">
        <f>'Leadership Checklist'!E35</f>
        <v>0</v>
      </c>
      <c r="C37">
        <f>'Leadership Checklist'!F35</f>
        <v>0</v>
      </c>
      <c r="D37">
        <f>'Leadership Checklist'!Y35</f>
        <v>0</v>
      </c>
    </row>
    <row r="38" spans="1:4">
      <c r="A38">
        <f>'Leadership Checklist'!C36</f>
        <v>0</v>
      </c>
      <c r="B38">
        <f>'Leadership Checklist'!E36</f>
        <v>0</v>
      </c>
      <c r="C38">
        <f>'Leadership Checklist'!F36</f>
        <v>0</v>
      </c>
      <c r="D38">
        <f>'Leadership Checklist'!Y36</f>
        <v>0</v>
      </c>
    </row>
    <row r="39" spans="1:4">
      <c r="A39">
        <f>'Leadership Checklist'!C37</f>
        <v>0</v>
      </c>
      <c r="B39">
        <f>'Leadership Checklist'!E37</f>
        <v>0</v>
      </c>
      <c r="C39">
        <f>'Leadership Checklist'!F37</f>
        <v>0</v>
      </c>
      <c r="D39">
        <f>'Leadership Checklist'!Y37</f>
        <v>0</v>
      </c>
    </row>
    <row r="40" spans="1:4">
      <c r="A40">
        <f>'Leadership Checklist'!C38</f>
        <v>0</v>
      </c>
      <c r="B40">
        <f>'Leadership Checklist'!E38</f>
        <v>0</v>
      </c>
      <c r="C40">
        <f>'Leadership Checklist'!F38</f>
        <v>0</v>
      </c>
      <c r="D40">
        <f>'Leadership Checklist'!Y38</f>
        <v>0</v>
      </c>
    </row>
    <row r="41" spans="1:4">
      <c r="A41">
        <f>'Leadership Checklist'!C39</f>
        <v>0</v>
      </c>
      <c r="B41">
        <f>'Leadership Checklist'!E39</f>
        <v>0</v>
      </c>
      <c r="C41">
        <f>'Leadership Checklist'!F39</f>
        <v>0</v>
      </c>
      <c r="D41">
        <f>'Leadership Checklist'!Y39</f>
        <v>0</v>
      </c>
    </row>
    <row r="42" spans="1:4">
      <c r="A42">
        <f>'Leadership Checklist'!C40</f>
        <v>0</v>
      </c>
      <c r="B42">
        <f>'Leadership Checklist'!E40</f>
        <v>0</v>
      </c>
      <c r="C42">
        <f>'Leadership Checklist'!F40</f>
        <v>0</v>
      </c>
      <c r="D42">
        <f>'Leadership Checklist'!Y40</f>
        <v>0</v>
      </c>
    </row>
    <row r="43" spans="1:4">
      <c r="A43">
        <f>'Leadership Checklist'!C41</f>
        <v>0</v>
      </c>
      <c r="B43">
        <f>'Leadership Checklist'!E41</f>
        <v>0</v>
      </c>
      <c r="C43">
        <f>'Leadership Checklist'!F41</f>
        <v>0</v>
      </c>
      <c r="D43">
        <f>'Leadership Checklist'!Y41</f>
        <v>0</v>
      </c>
    </row>
    <row r="44" spans="1:4">
      <c r="A44">
        <f>'Leadership Checklist'!C42</f>
        <v>0</v>
      </c>
      <c r="B44">
        <f>'Leadership Checklist'!E42</f>
        <v>0</v>
      </c>
      <c r="C44">
        <f>'Leadership Checklist'!F42</f>
        <v>0</v>
      </c>
      <c r="D44">
        <f>'Leadership Checklist'!Y42</f>
        <v>0</v>
      </c>
    </row>
    <row r="45" spans="1:4">
      <c r="A45">
        <f>'Leadership Checklist'!C43</f>
        <v>0</v>
      </c>
      <c r="B45">
        <f>'Leadership Checklist'!E43</f>
        <v>0</v>
      </c>
      <c r="C45">
        <f>'Leadership Checklist'!F43</f>
        <v>0</v>
      </c>
      <c r="D45">
        <f>'Leadership Checklist'!Y43</f>
        <v>0</v>
      </c>
    </row>
    <row r="46" spans="1:4">
      <c r="A46">
        <f>'Leadership Checklist'!C44</f>
        <v>0</v>
      </c>
      <c r="B46">
        <f>'Leadership Checklist'!E44</f>
        <v>0</v>
      </c>
      <c r="C46">
        <f>'Leadership Checklist'!F44</f>
        <v>0</v>
      </c>
      <c r="D46">
        <f>'Leadership Checklist'!Y44</f>
        <v>0</v>
      </c>
    </row>
    <row r="47" spans="1:4">
      <c r="A47">
        <f>'Leadership Checklist'!C45</f>
        <v>0</v>
      </c>
      <c r="B47">
        <f>'Leadership Checklist'!E45</f>
        <v>0</v>
      </c>
      <c r="C47">
        <f>'Leadership Checklist'!F45</f>
        <v>0</v>
      </c>
      <c r="D47">
        <f>'Leadership Checklist'!Y45</f>
        <v>0</v>
      </c>
    </row>
    <row r="48" spans="1:4">
      <c r="A48">
        <f>'Leadership Checklist'!C46</f>
        <v>0</v>
      </c>
      <c r="B48">
        <f>'Leadership Checklist'!E46</f>
        <v>0</v>
      </c>
      <c r="C48">
        <f>'Leadership Checklist'!F46</f>
        <v>0</v>
      </c>
      <c r="D48">
        <f>'Leadership Checklist'!Y46</f>
        <v>0</v>
      </c>
    </row>
    <row r="49" spans="1:4">
      <c r="A49">
        <f>'Leadership Checklist'!C47</f>
        <v>0</v>
      </c>
      <c r="B49">
        <f>'Leadership Checklist'!E47</f>
        <v>0</v>
      </c>
      <c r="C49">
        <f>'Leadership Checklist'!F47</f>
        <v>0</v>
      </c>
      <c r="D49">
        <f>'Leadership Checklist'!Y47</f>
        <v>0</v>
      </c>
    </row>
    <row r="50" spans="1:4">
      <c r="A50">
        <f>'Leadership Checklist'!C48</f>
        <v>0</v>
      </c>
      <c r="B50">
        <f>'Leadership Checklist'!E48</f>
        <v>0</v>
      </c>
      <c r="C50">
        <f>'Leadership Checklist'!F48</f>
        <v>0</v>
      </c>
      <c r="D50">
        <f>'Leadership Checklist'!Y48</f>
        <v>0</v>
      </c>
    </row>
    <row r="51" spans="1:4">
      <c r="A51">
        <f>'Leadership Checklist'!C49</f>
        <v>0</v>
      </c>
      <c r="B51">
        <f>'Leadership Checklist'!E49</f>
        <v>0</v>
      </c>
      <c r="C51">
        <f>'Leadership Checklist'!F49</f>
        <v>0</v>
      </c>
      <c r="D51">
        <f>'Leadership Checklist'!Y49</f>
        <v>0</v>
      </c>
    </row>
    <row r="52" spans="1:4">
      <c r="A52">
        <f>'Leadership Checklist'!C50</f>
        <v>0</v>
      </c>
      <c r="B52">
        <f>'Leadership Checklist'!E50</f>
        <v>0</v>
      </c>
      <c r="C52">
        <f>'Leadership Checklist'!F50</f>
        <v>0</v>
      </c>
      <c r="D52">
        <f>'Leadership Checklist'!Y50</f>
        <v>0</v>
      </c>
    </row>
    <row r="53" spans="1:4">
      <c r="A53">
        <f>'Leadership Checklist'!C51</f>
        <v>0</v>
      </c>
      <c r="B53">
        <f>'Leadership Checklist'!E51</f>
        <v>0</v>
      </c>
      <c r="C53">
        <f>'Leadership Checklist'!F51</f>
        <v>0</v>
      </c>
      <c r="D53">
        <f>'Leadership Checklist'!Y51</f>
        <v>0</v>
      </c>
    </row>
    <row r="54" spans="1:4">
      <c r="A54">
        <f>'Leadership Checklist'!C52</f>
        <v>0</v>
      </c>
      <c r="B54">
        <f>'Leadership Checklist'!E52</f>
        <v>0</v>
      </c>
      <c r="C54">
        <f>'Leadership Checklist'!F52</f>
        <v>0</v>
      </c>
      <c r="D54">
        <f>'Leadership Checklist'!Y52</f>
        <v>0</v>
      </c>
    </row>
    <row r="55" spans="1:4">
      <c r="A55">
        <f>'Leadership Checklist'!C53</f>
        <v>0</v>
      </c>
      <c r="B55">
        <f>'Leadership Checklist'!E53</f>
        <v>0</v>
      </c>
      <c r="C55">
        <f>'Leadership Checklist'!F53</f>
        <v>0</v>
      </c>
      <c r="D55">
        <f>'Leadership Checklist'!Y53</f>
        <v>0</v>
      </c>
    </row>
    <row r="56" spans="1:4">
      <c r="A56">
        <f>'Leadership Checklist'!C54</f>
        <v>0</v>
      </c>
      <c r="B56">
        <f>'Leadership Checklist'!E54</f>
        <v>0</v>
      </c>
      <c r="C56">
        <f>'Leadership Checklist'!F54</f>
        <v>0</v>
      </c>
      <c r="D56">
        <f>'Leadership Checklist'!Y54</f>
        <v>0</v>
      </c>
    </row>
    <row r="57" spans="1:4">
      <c r="A57">
        <f>'Leadership Checklist'!C55</f>
        <v>0</v>
      </c>
      <c r="B57">
        <f>'Leadership Checklist'!E55</f>
        <v>0</v>
      </c>
      <c r="C57">
        <f>'Leadership Checklist'!F55</f>
        <v>0</v>
      </c>
      <c r="D57">
        <f>'Leadership Checklist'!Y55</f>
        <v>0</v>
      </c>
    </row>
    <row r="58" spans="1:4">
      <c r="A58">
        <f>'Leadership Checklist'!C56</f>
        <v>0</v>
      </c>
      <c r="B58">
        <f>'Leadership Checklist'!E56</f>
        <v>0</v>
      </c>
      <c r="C58">
        <f>'Leadership Checklist'!F56</f>
        <v>0</v>
      </c>
      <c r="D58">
        <f>'Leadership Checklist'!Y56</f>
        <v>0</v>
      </c>
    </row>
    <row r="59" spans="1:4">
      <c r="A59">
        <f>'Leadership Checklist'!C57</f>
        <v>0</v>
      </c>
      <c r="B59">
        <f>'Leadership Checklist'!E57</f>
        <v>0</v>
      </c>
      <c r="C59">
        <f>'Leadership Checklist'!F57</f>
        <v>0</v>
      </c>
      <c r="D59">
        <f>'Leadership Checklist'!Y57</f>
        <v>0</v>
      </c>
    </row>
    <row r="60" spans="1:4">
      <c r="A60">
        <f>'Leadership Checklist'!C58</f>
        <v>0</v>
      </c>
      <c r="B60">
        <f>'Leadership Checklist'!E58</f>
        <v>0</v>
      </c>
      <c r="C60">
        <f>'Leadership Checklist'!F58</f>
        <v>0</v>
      </c>
      <c r="D60">
        <f>'Leadership Checklist'!Y58</f>
        <v>0</v>
      </c>
    </row>
    <row r="61" spans="1:4">
      <c r="A61">
        <f>'Leadership Checklist'!C59</f>
        <v>0</v>
      </c>
      <c r="B61">
        <f>'Leadership Checklist'!E59</f>
        <v>0</v>
      </c>
      <c r="C61">
        <f>'Leadership Checklist'!F59</f>
        <v>0</v>
      </c>
      <c r="D61">
        <f>'Leadership Checklist'!Y59</f>
        <v>0</v>
      </c>
    </row>
    <row r="62" spans="1:4">
      <c r="A62">
        <f>'Leadership Checklist'!C60</f>
        <v>0</v>
      </c>
      <c r="B62">
        <f>'Leadership Checklist'!E60</f>
        <v>0</v>
      </c>
      <c r="C62">
        <f>'Leadership Checklist'!F60</f>
        <v>0</v>
      </c>
      <c r="D62">
        <f>'Leadership Checklist'!Y60</f>
        <v>0</v>
      </c>
    </row>
    <row r="63" spans="1:4">
      <c r="A63">
        <f>'Leadership Checklist'!C61</f>
        <v>0</v>
      </c>
      <c r="B63">
        <f>'Leadership Checklist'!E61</f>
        <v>0</v>
      </c>
      <c r="C63">
        <f>'Leadership Checklist'!F61</f>
        <v>0</v>
      </c>
      <c r="D63">
        <f>'Leadership Checklist'!Y61</f>
        <v>0</v>
      </c>
    </row>
    <row r="64" spans="1:4">
      <c r="A64">
        <f>'Leadership Checklist'!C62</f>
        <v>0</v>
      </c>
      <c r="B64">
        <f>'Leadership Checklist'!E62</f>
        <v>0</v>
      </c>
      <c r="C64">
        <f>'Leadership Checklist'!F62</f>
        <v>0</v>
      </c>
      <c r="D64">
        <f>'Leadership Checklist'!Y62</f>
        <v>0</v>
      </c>
    </row>
    <row r="65" spans="1:4">
      <c r="A65">
        <f>'Leadership Checklist'!C63</f>
        <v>0</v>
      </c>
      <c r="B65">
        <f>'Leadership Checklist'!E63</f>
        <v>0</v>
      </c>
      <c r="C65">
        <f>'Leadership Checklist'!F63</f>
        <v>0</v>
      </c>
      <c r="D65">
        <f>'Leadership Checklist'!Y63</f>
        <v>0</v>
      </c>
    </row>
    <row r="66" spans="1:4">
      <c r="A66">
        <f>'Leadership Checklist'!C64</f>
        <v>0</v>
      </c>
      <c r="B66">
        <f>'Leadership Checklist'!E64</f>
        <v>0</v>
      </c>
      <c r="C66">
        <f>'Leadership Checklist'!F64</f>
        <v>0</v>
      </c>
      <c r="D66">
        <f>'Leadership Checklist'!Y64</f>
        <v>0</v>
      </c>
    </row>
    <row r="67" spans="1:4">
      <c r="A67">
        <f>'Leadership Checklist'!C65</f>
        <v>0</v>
      </c>
      <c r="B67">
        <f>'Leadership Checklist'!E65</f>
        <v>0</v>
      </c>
      <c r="C67">
        <f>'Leadership Checklist'!F65</f>
        <v>0</v>
      </c>
      <c r="D67">
        <f>'Leadership Checklist'!Y65</f>
        <v>0</v>
      </c>
    </row>
    <row r="68" spans="1:4">
      <c r="A68">
        <f>'Leadership Checklist'!C66</f>
        <v>0</v>
      </c>
      <c r="B68">
        <f>'Leadership Checklist'!E66</f>
        <v>0</v>
      </c>
      <c r="C68">
        <f>'Leadership Checklist'!F66</f>
        <v>0</v>
      </c>
      <c r="D68">
        <f>'Leadership Checklist'!Y66</f>
        <v>0</v>
      </c>
    </row>
    <row r="69" spans="1:4">
      <c r="A69">
        <f>'Leadership Checklist'!C67</f>
        <v>0</v>
      </c>
      <c r="B69">
        <f>'Leadership Checklist'!E67</f>
        <v>0</v>
      </c>
      <c r="C69">
        <f>'Leadership Checklist'!F67</f>
        <v>0</v>
      </c>
      <c r="D69">
        <f>'Leadership Checklist'!Y67</f>
        <v>0</v>
      </c>
    </row>
    <row r="70" spans="1:4">
      <c r="A70">
        <f>'Leadership Checklist'!C68</f>
        <v>0</v>
      </c>
      <c r="B70">
        <f>'Leadership Checklist'!E68</f>
        <v>0</v>
      </c>
      <c r="C70">
        <f>'Leadership Checklist'!F68</f>
        <v>0</v>
      </c>
      <c r="D70">
        <f>'Leadership Checklist'!Y68</f>
        <v>0</v>
      </c>
    </row>
    <row r="71" spans="1:4">
      <c r="A71">
        <f>'Leadership Checklist'!C69</f>
        <v>0</v>
      </c>
      <c r="B71">
        <f>'Leadership Checklist'!E69</f>
        <v>0</v>
      </c>
      <c r="C71">
        <f>'Leadership Checklist'!F69</f>
        <v>0</v>
      </c>
      <c r="D71">
        <f>'Leadership Checklist'!Y69</f>
        <v>0</v>
      </c>
    </row>
    <row r="72" spans="1:4">
      <c r="A72">
        <f>'Leadership Checklist'!C70</f>
        <v>0</v>
      </c>
      <c r="B72">
        <f>'Leadership Checklist'!E70</f>
        <v>0</v>
      </c>
      <c r="C72">
        <f>'Leadership Checklist'!F70</f>
        <v>0</v>
      </c>
      <c r="D72">
        <f>'Leadership Checklist'!Y70</f>
        <v>0</v>
      </c>
    </row>
    <row r="73" spans="1:4">
      <c r="A73">
        <f>'Leadership Checklist'!C71</f>
        <v>0</v>
      </c>
      <c r="B73">
        <f>'Leadership Checklist'!E71</f>
        <v>0</v>
      </c>
      <c r="C73">
        <f>'Leadership Checklist'!F71</f>
        <v>0</v>
      </c>
      <c r="D73">
        <f>'Leadership Checklist'!Y71</f>
        <v>0</v>
      </c>
    </row>
    <row r="74" spans="1:4">
      <c r="A74">
        <f>'Leadership Checklist'!C72</f>
        <v>0</v>
      </c>
      <c r="B74">
        <f>'Leadership Checklist'!E72</f>
        <v>0</v>
      </c>
      <c r="C74">
        <f>'Leadership Checklist'!F72</f>
        <v>0</v>
      </c>
      <c r="D74">
        <f>'Leadership Checklist'!Y72</f>
        <v>0</v>
      </c>
    </row>
    <row r="75" spans="1:4">
      <c r="A75">
        <f>'Leadership Checklist'!C73</f>
        <v>0</v>
      </c>
      <c r="B75">
        <f>'Leadership Checklist'!E73</f>
        <v>0</v>
      </c>
      <c r="C75">
        <f>'Leadership Checklist'!F73</f>
        <v>0</v>
      </c>
      <c r="D75">
        <f>'Leadership Checklist'!Y73</f>
        <v>0</v>
      </c>
    </row>
    <row r="76" spans="1:4">
      <c r="A76">
        <f>'Leadership Checklist'!C74</f>
        <v>0</v>
      </c>
      <c r="B76">
        <f>'Leadership Checklist'!E74</f>
        <v>0</v>
      </c>
      <c r="C76">
        <f>'Leadership Checklist'!F74</f>
        <v>0</v>
      </c>
      <c r="D76">
        <f>'Leadership Checklist'!Y74</f>
        <v>0</v>
      </c>
    </row>
    <row r="77" spans="1:4">
      <c r="A77">
        <f>'Leadership Checklist'!C75</f>
        <v>0</v>
      </c>
      <c r="B77">
        <f>'Leadership Checklist'!E75</f>
        <v>0</v>
      </c>
      <c r="C77">
        <f>'Leadership Checklist'!F75</f>
        <v>0</v>
      </c>
      <c r="D77">
        <f>'Leadership Checklist'!Y75</f>
        <v>0</v>
      </c>
    </row>
    <row r="78" spans="1:4">
      <c r="A78">
        <f>'Leadership Checklist'!C76</f>
        <v>0</v>
      </c>
      <c r="B78">
        <f>'Leadership Checklist'!E76</f>
        <v>0</v>
      </c>
      <c r="C78">
        <f>'Leadership Checklist'!F76</f>
        <v>0</v>
      </c>
      <c r="D78">
        <f>'Leadership Checklist'!Y76</f>
        <v>0</v>
      </c>
    </row>
    <row r="79" spans="1:4">
      <c r="A79">
        <f>'Leadership Checklist'!C77</f>
        <v>0</v>
      </c>
      <c r="B79">
        <f>'Leadership Checklist'!E77</f>
        <v>0</v>
      </c>
      <c r="C79">
        <f>'Leadership Checklist'!F77</f>
        <v>0</v>
      </c>
      <c r="D79">
        <f>'Leadership Checklist'!Y77</f>
        <v>0</v>
      </c>
    </row>
    <row r="80" spans="1:4">
      <c r="A80">
        <f>'Leadership Checklist'!C78</f>
        <v>0</v>
      </c>
      <c r="B80">
        <f>'Leadership Checklist'!E78</f>
        <v>0</v>
      </c>
      <c r="C80">
        <f>'Leadership Checklist'!F78</f>
        <v>0</v>
      </c>
      <c r="D80">
        <f>'Leadership Checklist'!Y78</f>
        <v>0</v>
      </c>
    </row>
    <row r="81" spans="1:4">
      <c r="A81">
        <f>'Leadership Checklist'!C79</f>
        <v>0</v>
      </c>
      <c r="B81">
        <f>'Leadership Checklist'!E79</f>
        <v>0</v>
      </c>
      <c r="C81">
        <f>'Leadership Checklist'!F79</f>
        <v>0</v>
      </c>
      <c r="D81">
        <f>'Leadership Checklist'!Y79</f>
        <v>0</v>
      </c>
    </row>
    <row r="82" spans="1:4">
      <c r="A82">
        <f>'Leadership Checklist'!C80</f>
        <v>0</v>
      </c>
      <c r="B82">
        <f>'Leadership Checklist'!E80</f>
        <v>0</v>
      </c>
      <c r="C82">
        <f>'Leadership Checklist'!F80</f>
        <v>0</v>
      </c>
      <c r="D82">
        <f>'Leadership Checklist'!Y80</f>
        <v>0</v>
      </c>
    </row>
    <row r="83" spans="1:4">
      <c r="A83">
        <f>'Leadership Checklist'!C81</f>
        <v>0</v>
      </c>
      <c r="B83">
        <f>'Leadership Checklist'!E81</f>
        <v>0</v>
      </c>
      <c r="C83">
        <f>'Leadership Checklist'!F81</f>
        <v>0</v>
      </c>
      <c r="D83">
        <f>'Leadership Checklist'!Y81</f>
        <v>0</v>
      </c>
    </row>
    <row r="84" spans="1:4">
      <c r="A84">
        <f>'Leadership Checklist'!C82</f>
        <v>0</v>
      </c>
      <c r="B84">
        <f>'Leadership Checklist'!E82</f>
        <v>0</v>
      </c>
      <c r="C84">
        <f>'Leadership Checklist'!F82</f>
        <v>0</v>
      </c>
      <c r="D84">
        <f>'Leadership Checklist'!Y82</f>
        <v>0</v>
      </c>
    </row>
    <row r="85" spans="1:4">
      <c r="A85">
        <f>'Leadership Checklist'!C83</f>
        <v>0</v>
      </c>
      <c r="B85">
        <f>'Leadership Checklist'!E83</f>
        <v>0</v>
      </c>
      <c r="C85">
        <f>'Leadership Checklist'!F83</f>
        <v>0</v>
      </c>
      <c r="D85">
        <f>'Leadership Checklist'!Y83</f>
        <v>0</v>
      </c>
    </row>
    <row r="86" spans="1:4">
      <c r="A86">
        <f>'Leadership Checklist'!C84</f>
        <v>0</v>
      </c>
      <c r="B86">
        <f>'Leadership Checklist'!E84</f>
        <v>0</v>
      </c>
      <c r="C86">
        <f>'Leadership Checklist'!F84</f>
        <v>0</v>
      </c>
      <c r="D86">
        <f>'Leadership Checklist'!Y84</f>
        <v>0</v>
      </c>
    </row>
    <row r="87" spans="1:4">
      <c r="A87">
        <f>'Leadership Checklist'!C85</f>
        <v>0</v>
      </c>
      <c r="B87">
        <f>'Leadership Checklist'!E85</f>
        <v>0</v>
      </c>
      <c r="C87">
        <f>'Leadership Checklist'!F85</f>
        <v>0</v>
      </c>
      <c r="D87">
        <f>'Leadership Checklist'!Y85</f>
        <v>0</v>
      </c>
    </row>
    <row r="88" spans="1:4">
      <c r="A88">
        <f>'Leadership Checklist'!C86</f>
        <v>0</v>
      </c>
      <c r="B88">
        <f>'Leadership Checklist'!E86</f>
        <v>0</v>
      </c>
      <c r="C88">
        <f>'Leadership Checklist'!F86</f>
        <v>0</v>
      </c>
      <c r="D88">
        <f>'Leadership Checklist'!Y86</f>
        <v>0</v>
      </c>
    </row>
    <row r="89" spans="1:4">
      <c r="A89">
        <f>'Leadership Checklist'!C87</f>
        <v>0</v>
      </c>
      <c r="B89">
        <f>'Leadership Checklist'!E87</f>
        <v>0</v>
      </c>
      <c r="C89">
        <f>'Leadership Checklist'!F87</f>
        <v>0</v>
      </c>
      <c r="D89">
        <f>'Leadership Checklist'!Y87</f>
        <v>0</v>
      </c>
    </row>
    <row r="90" spans="1:4">
      <c r="A90">
        <f>'Leadership Checklist'!C88</f>
        <v>0</v>
      </c>
      <c r="B90">
        <f>'Leadership Checklist'!E88</f>
        <v>0</v>
      </c>
      <c r="C90">
        <f>'Leadership Checklist'!F88</f>
        <v>0</v>
      </c>
      <c r="D90">
        <f>'Leadership Checklist'!Y88</f>
        <v>0</v>
      </c>
    </row>
    <row r="91" spans="1:4">
      <c r="A91">
        <f>'Leadership Checklist'!C89</f>
        <v>0</v>
      </c>
      <c r="B91">
        <f>'Leadership Checklist'!E89</f>
        <v>0</v>
      </c>
      <c r="C91">
        <f>'Leadership Checklist'!F89</f>
        <v>0</v>
      </c>
      <c r="D91">
        <f>'Leadership Checklist'!Y89</f>
        <v>0</v>
      </c>
    </row>
    <row r="92" spans="1:4">
      <c r="A92">
        <f>'Leadership Checklist'!C90</f>
        <v>0</v>
      </c>
      <c r="B92">
        <f>'Leadership Checklist'!E90</f>
        <v>0</v>
      </c>
      <c r="C92">
        <f>'Leadership Checklist'!F90</f>
        <v>0</v>
      </c>
      <c r="D92">
        <f>'Leadership Checklist'!Y90</f>
        <v>0</v>
      </c>
    </row>
    <row r="93" spans="1:4">
      <c r="A93">
        <f>'Leadership Checklist'!C91</f>
        <v>0</v>
      </c>
      <c r="B93">
        <f>'Leadership Checklist'!E91</f>
        <v>0</v>
      </c>
      <c r="C93">
        <f>'Leadership Checklist'!F91</f>
        <v>0</v>
      </c>
      <c r="D93">
        <f>'Leadership Checklist'!Y91</f>
        <v>0</v>
      </c>
    </row>
    <row r="94" spans="1:4">
      <c r="A94">
        <f>'Leadership Checklist'!C92</f>
        <v>0</v>
      </c>
      <c r="B94">
        <f>'Leadership Checklist'!E92</f>
        <v>0</v>
      </c>
      <c r="C94">
        <f>'Leadership Checklist'!F92</f>
        <v>0</v>
      </c>
      <c r="D94">
        <f>'Leadership Checklist'!Y92</f>
        <v>0</v>
      </c>
    </row>
    <row r="95" spans="1:4">
      <c r="A95">
        <f>'Leadership Checklist'!C93</f>
        <v>0</v>
      </c>
      <c r="B95">
        <f>'Leadership Checklist'!E93</f>
        <v>0</v>
      </c>
      <c r="C95">
        <f>'Leadership Checklist'!F93</f>
        <v>0</v>
      </c>
      <c r="D95">
        <f>'Leadership Checklist'!Y93</f>
        <v>0</v>
      </c>
    </row>
    <row r="96" spans="1:4">
      <c r="A96">
        <f>'Leadership Checklist'!C94</f>
        <v>0</v>
      </c>
      <c r="B96">
        <f>'Leadership Checklist'!E94</f>
        <v>0</v>
      </c>
      <c r="C96">
        <f>'Leadership Checklist'!F94</f>
        <v>0</v>
      </c>
      <c r="D96">
        <f>'Leadership Checklist'!Y94</f>
        <v>0</v>
      </c>
    </row>
    <row r="97" spans="1:4">
      <c r="A97">
        <f>'Leadership Checklist'!C95</f>
        <v>0</v>
      </c>
      <c r="B97">
        <f>'Leadership Checklist'!E95</f>
        <v>0</v>
      </c>
      <c r="C97">
        <f>'Leadership Checklist'!F95</f>
        <v>0</v>
      </c>
      <c r="D97">
        <f>'Leadership Checklist'!Y95</f>
        <v>0</v>
      </c>
    </row>
    <row r="98" spans="1:4">
      <c r="A98">
        <f>'Leadership Checklist'!C96</f>
        <v>0</v>
      </c>
      <c r="B98">
        <f>'Leadership Checklist'!E96</f>
        <v>0</v>
      </c>
      <c r="C98">
        <f>'Leadership Checklist'!F96</f>
        <v>0</v>
      </c>
      <c r="D98">
        <f>'Leadership Checklist'!Y96</f>
        <v>0</v>
      </c>
    </row>
    <row r="99" spans="1:4">
      <c r="A99">
        <f>'Leadership Checklist'!C97</f>
        <v>0</v>
      </c>
      <c r="B99">
        <f>'Leadership Checklist'!E97</f>
        <v>0</v>
      </c>
      <c r="C99">
        <f>'Leadership Checklist'!F97</f>
        <v>0</v>
      </c>
      <c r="D99">
        <f>'Leadership Checklist'!Y97</f>
        <v>0</v>
      </c>
    </row>
    <row r="100" spans="1:4">
      <c r="A100">
        <f>'Leadership Checklist'!C98</f>
        <v>0</v>
      </c>
      <c r="B100">
        <f>'Leadership Checklist'!E98</f>
        <v>0</v>
      </c>
      <c r="C100">
        <f>'Leadership Checklist'!F98</f>
        <v>0</v>
      </c>
      <c r="D100">
        <f>'Leadership Checklist'!Y98</f>
        <v>0</v>
      </c>
    </row>
    <row r="101" spans="1:4">
      <c r="A101">
        <f>'Leadership Checklist'!C99</f>
        <v>0</v>
      </c>
      <c r="B101">
        <f>'Leadership Checklist'!E99</f>
        <v>0</v>
      </c>
      <c r="C101">
        <f>'Leadership Checklist'!F99</f>
        <v>0</v>
      </c>
      <c r="D101">
        <f>'Leadership Checklist'!Y99</f>
        <v>0</v>
      </c>
    </row>
    <row r="102" spans="1:4">
      <c r="A102">
        <f>'Leadership Checklist'!C100</f>
        <v>0</v>
      </c>
      <c r="B102">
        <f>'Leadership Checklist'!E100</f>
        <v>0</v>
      </c>
      <c r="C102">
        <f>'Leadership Checklist'!F100</f>
        <v>0</v>
      </c>
      <c r="D102">
        <f>'Leadership Checklist'!Y100</f>
        <v>0</v>
      </c>
    </row>
    <row r="103" spans="1:4">
      <c r="A103">
        <f>'Leadership Checklist'!C101</f>
        <v>0</v>
      </c>
      <c r="B103">
        <f>'Leadership Checklist'!E101</f>
        <v>0</v>
      </c>
      <c r="C103">
        <f>'Leadership Checklist'!F101</f>
        <v>0</v>
      </c>
      <c r="D103">
        <f>'Leadership Checklist'!Y101</f>
        <v>0</v>
      </c>
    </row>
    <row r="104" spans="1:4">
      <c r="A104">
        <f>'Leadership Checklist'!C102</f>
        <v>0</v>
      </c>
      <c r="B104">
        <f>'Leadership Checklist'!E102</f>
        <v>0</v>
      </c>
      <c r="C104">
        <f>'Leadership Checklist'!F102</f>
        <v>0</v>
      </c>
      <c r="D104">
        <f>'Leadership Checklist'!Y102</f>
        <v>0</v>
      </c>
    </row>
    <row r="105" spans="1:4">
      <c r="A105">
        <f>'Leadership Checklist'!C103</f>
        <v>0</v>
      </c>
      <c r="B105">
        <f>'Leadership Checklist'!E103</f>
        <v>0</v>
      </c>
      <c r="C105">
        <f>'Leadership Checklist'!F103</f>
        <v>0</v>
      </c>
      <c r="D105">
        <f>'Leadership Checklist'!Y103</f>
        <v>0</v>
      </c>
    </row>
    <row r="106" spans="1:4">
      <c r="A106">
        <f>'Leadership Checklist'!C104</f>
        <v>0</v>
      </c>
      <c r="B106">
        <f>'Leadership Checklist'!E104</f>
        <v>0</v>
      </c>
      <c r="C106">
        <f>'Leadership Checklist'!F104</f>
        <v>0</v>
      </c>
      <c r="D106">
        <f>'Leadership Checklist'!Y104</f>
        <v>0</v>
      </c>
    </row>
    <row r="107" spans="1:4">
      <c r="A107">
        <f>'Leadership Checklist'!C105</f>
        <v>0</v>
      </c>
      <c r="B107">
        <f>'Leadership Checklist'!E105</f>
        <v>0</v>
      </c>
      <c r="C107">
        <f>'Leadership Checklist'!F105</f>
        <v>0</v>
      </c>
      <c r="D107">
        <f>'Leadership Checklist'!Y105</f>
        <v>0</v>
      </c>
    </row>
    <row r="108" spans="1:4">
      <c r="A108">
        <f>'Leadership Checklist'!C106</f>
        <v>0</v>
      </c>
      <c r="B108">
        <f>'Leadership Checklist'!E106</f>
        <v>0</v>
      </c>
      <c r="C108">
        <f>'Leadership Checklist'!F106</f>
        <v>0</v>
      </c>
      <c r="D108">
        <f>'Leadership Checklist'!Y106</f>
        <v>0</v>
      </c>
    </row>
    <row r="109" spans="1:4">
      <c r="A109">
        <f>'Leadership Checklist'!C107</f>
        <v>0</v>
      </c>
      <c r="B109">
        <f>'Leadership Checklist'!E107</f>
        <v>0</v>
      </c>
      <c r="C109">
        <f>'Leadership Checklist'!F107</f>
        <v>0</v>
      </c>
      <c r="D109">
        <f>'Leadership Checklist'!Y107</f>
        <v>0</v>
      </c>
    </row>
    <row r="110" spans="1:4">
      <c r="A110">
        <f>'Leadership Checklist'!C108</f>
        <v>0</v>
      </c>
      <c r="B110">
        <f>'Leadership Checklist'!E108</f>
        <v>0</v>
      </c>
      <c r="C110">
        <f>'Leadership Checklist'!F108</f>
        <v>0</v>
      </c>
      <c r="D110">
        <f>'Leadership Checklist'!Y108</f>
        <v>0</v>
      </c>
    </row>
    <row r="111" spans="1:4">
      <c r="A111">
        <f>'Leadership Checklist'!C109</f>
        <v>0</v>
      </c>
      <c r="B111">
        <f>'Leadership Checklist'!E109</f>
        <v>0</v>
      </c>
      <c r="C111">
        <f>'Leadership Checklist'!F109</f>
        <v>0</v>
      </c>
      <c r="D111">
        <f>'Leadership Checklist'!Y109</f>
        <v>0</v>
      </c>
    </row>
    <row r="112" spans="1:4">
      <c r="A112">
        <f>'Leadership Checklist'!C110</f>
        <v>0</v>
      </c>
      <c r="B112">
        <f>'Leadership Checklist'!E110</f>
        <v>0</v>
      </c>
      <c r="C112">
        <f>'Leadership Checklist'!F110</f>
        <v>0</v>
      </c>
      <c r="D112">
        <f>'Leadership Checklist'!Y110</f>
        <v>0</v>
      </c>
    </row>
    <row r="113" spans="1:4">
      <c r="A113">
        <f>'Leadership Checklist'!C111</f>
        <v>0</v>
      </c>
      <c r="B113">
        <f>'Leadership Checklist'!E111</f>
        <v>0</v>
      </c>
      <c r="C113">
        <f>'Leadership Checklist'!F111</f>
        <v>0</v>
      </c>
      <c r="D113">
        <f>'Leadership Checklist'!Y111</f>
        <v>0</v>
      </c>
    </row>
    <row r="114" spans="1:4">
      <c r="A114">
        <f>'Leadership Checklist'!C112</f>
        <v>0</v>
      </c>
      <c r="B114">
        <f>'Leadership Checklist'!E112</f>
        <v>0</v>
      </c>
      <c r="C114">
        <f>'Leadership Checklist'!F112</f>
        <v>0</v>
      </c>
      <c r="D114">
        <f>'Leadership Checklist'!Y112</f>
        <v>0</v>
      </c>
    </row>
    <row r="115" spans="1:4">
      <c r="A115">
        <f>'Leadership Checklist'!C113</f>
        <v>0</v>
      </c>
      <c r="B115">
        <f>'Leadership Checklist'!E113</f>
        <v>0</v>
      </c>
      <c r="C115">
        <f>'Leadership Checklist'!F113</f>
        <v>0</v>
      </c>
      <c r="D115">
        <f>'Leadership Checklist'!Y113</f>
        <v>0</v>
      </c>
    </row>
    <row r="116" spans="1:4">
      <c r="A116">
        <f>'Leadership Checklist'!C114</f>
        <v>0</v>
      </c>
      <c r="B116">
        <f>'Leadership Checklist'!E114</f>
        <v>0</v>
      </c>
      <c r="C116">
        <f>'Leadership Checklist'!F114</f>
        <v>0</v>
      </c>
      <c r="D116">
        <f>'Leadership Checklist'!Y114</f>
        <v>0</v>
      </c>
    </row>
    <row r="117" spans="1:4">
      <c r="A117">
        <f>'Leadership Checklist'!C115</f>
        <v>0</v>
      </c>
      <c r="B117">
        <f>'Leadership Checklist'!E115</f>
        <v>0</v>
      </c>
      <c r="C117">
        <f>'Leadership Checklist'!F115</f>
        <v>0</v>
      </c>
      <c r="D117">
        <f>'Leadership Checklist'!Y115</f>
        <v>0</v>
      </c>
    </row>
    <row r="118" spans="1:4">
      <c r="A118">
        <f>'Leadership Checklist'!C116</f>
        <v>0</v>
      </c>
      <c r="B118">
        <f>'Leadership Checklist'!E116</f>
        <v>0</v>
      </c>
      <c r="C118">
        <f>'Leadership Checklist'!F116</f>
        <v>0</v>
      </c>
      <c r="D118">
        <f>'Leadership Checklist'!Y116</f>
        <v>0</v>
      </c>
    </row>
    <row r="119" spans="1:4">
      <c r="A119">
        <f>'Leadership Checklist'!C117</f>
        <v>0</v>
      </c>
      <c r="B119">
        <f>'Leadership Checklist'!E117</f>
        <v>0</v>
      </c>
      <c r="C119">
        <f>'Leadership Checklist'!F117</f>
        <v>0</v>
      </c>
      <c r="D119">
        <f>'Leadership Checklist'!Y117</f>
        <v>0</v>
      </c>
    </row>
    <row r="120" spans="1:4">
      <c r="A120">
        <f>'Leadership Checklist'!C118</f>
        <v>0</v>
      </c>
      <c r="B120">
        <f>'Leadership Checklist'!E118</f>
        <v>0</v>
      </c>
      <c r="C120">
        <f>'Leadership Checklist'!F118</f>
        <v>0</v>
      </c>
      <c r="D120">
        <f>'Leadership Checklist'!Y118</f>
        <v>0</v>
      </c>
    </row>
    <row r="121" spans="1:4">
      <c r="A121">
        <f>'Leadership Checklist'!C119</f>
        <v>0</v>
      </c>
      <c r="B121">
        <f>'Leadership Checklist'!E119</f>
        <v>0</v>
      </c>
      <c r="C121">
        <f>'Leadership Checklist'!F119</f>
        <v>0</v>
      </c>
      <c r="D121">
        <f>'Leadership Checklist'!Y119</f>
        <v>0</v>
      </c>
    </row>
    <row r="122" spans="1:4">
      <c r="A122">
        <f>'Leadership Checklist'!C120</f>
        <v>0</v>
      </c>
      <c r="B122">
        <f>'Leadership Checklist'!E120</f>
        <v>0</v>
      </c>
      <c r="C122">
        <f>'Leadership Checklist'!F120</f>
        <v>0</v>
      </c>
      <c r="D122">
        <f>'Leadership Checklist'!Y120</f>
        <v>0</v>
      </c>
    </row>
    <row r="123" spans="1:4">
      <c r="A123">
        <f>'Leadership Checklist'!C121</f>
        <v>0</v>
      </c>
      <c r="B123">
        <f>'Leadership Checklist'!E121</f>
        <v>0</v>
      </c>
      <c r="C123">
        <f>'Leadership Checklist'!F121</f>
        <v>0</v>
      </c>
      <c r="D123">
        <f>'Leadership Checklist'!Y121</f>
        <v>0</v>
      </c>
    </row>
    <row r="124" spans="1:4">
      <c r="A124">
        <f>'Leadership Checklist'!C122</f>
        <v>0</v>
      </c>
      <c r="B124">
        <f>'Leadership Checklist'!E122</f>
        <v>0</v>
      </c>
      <c r="C124">
        <f>'Leadership Checklist'!F122</f>
        <v>0</v>
      </c>
      <c r="D124">
        <f>'Leadership Checklist'!Y122</f>
        <v>0</v>
      </c>
    </row>
    <row r="125" spans="1:4">
      <c r="A125">
        <f>'Leadership Checklist'!C123</f>
        <v>0</v>
      </c>
      <c r="B125">
        <f>'Leadership Checklist'!E123</f>
        <v>0</v>
      </c>
      <c r="C125">
        <f>'Leadership Checklist'!F123</f>
        <v>0</v>
      </c>
      <c r="D125">
        <f>'Leadership Checklist'!Y123</f>
        <v>0</v>
      </c>
    </row>
    <row r="126" spans="1:4">
      <c r="A126">
        <f>'Leadership Checklist'!C124</f>
        <v>0</v>
      </c>
      <c r="B126">
        <f>'Leadership Checklist'!E124</f>
        <v>0</v>
      </c>
      <c r="C126">
        <f>'Leadership Checklist'!F124</f>
        <v>0</v>
      </c>
      <c r="D126">
        <f>'Leadership Checklist'!Y124</f>
        <v>0</v>
      </c>
    </row>
    <row r="127" spans="1:4">
      <c r="A127">
        <f>'Leadership Checklist'!C125</f>
        <v>0</v>
      </c>
      <c r="B127">
        <f>'Leadership Checklist'!E125</f>
        <v>0</v>
      </c>
      <c r="C127">
        <f>'Leadership Checklist'!F125</f>
        <v>0</v>
      </c>
      <c r="D127">
        <f>'Leadership Checklist'!Y125</f>
        <v>0</v>
      </c>
    </row>
    <row r="128" spans="1:4">
      <c r="A128">
        <f>'Leadership Checklist'!C126</f>
        <v>0</v>
      </c>
      <c r="B128">
        <f>'Leadership Checklist'!E126</f>
        <v>0</v>
      </c>
      <c r="C128">
        <f>'Leadership Checklist'!F126</f>
        <v>0</v>
      </c>
      <c r="D128">
        <f>'Leadership Checklist'!Y126</f>
        <v>0</v>
      </c>
    </row>
    <row r="129" spans="1:4">
      <c r="A129">
        <f>'Leadership Checklist'!C127</f>
        <v>0</v>
      </c>
      <c r="B129">
        <f>'Leadership Checklist'!E127</f>
        <v>0</v>
      </c>
      <c r="C129">
        <f>'Leadership Checklist'!F127</f>
        <v>0</v>
      </c>
      <c r="D129">
        <f>'Leadership Checklist'!Y127</f>
        <v>0</v>
      </c>
    </row>
    <row r="130" spans="1:4">
      <c r="A130">
        <f>'Leadership Checklist'!C128</f>
        <v>0</v>
      </c>
      <c r="B130">
        <f>'Leadership Checklist'!E128</f>
        <v>0</v>
      </c>
      <c r="C130">
        <f>'Leadership Checklist'!F128</f>
        <v>0</v>
      </c>
      <c r="D130">
        <f>'Leadership Checklist'!Y128</f>
        <v>0</v>
      </c>
    </row>
    <row r="131" spans="1:4">
      <c r="A131">
        <f>'Leadership Checklist'!C129</f>
        <v>0</v>
      </c>
      <c r="B131">
        <f>'Leadership Checklist'!E129</f>
        <v>0</v>
      </c>
      <c r="C131">
        <f>'Leadership Checklist'!F129</f>
        <v>0</v>
      </c>
      <c r="D131">
        <f>'Leadership Checklist'!Y129</f>
        <v>0</v>
      </c>
    </row>
    <row r="132" spans="1:4">
      <c r="A132">
        <f>'Leadership Checklist'!C130</f>
        <v>0</v>
      </c>
      <c r="B132">
        <f>'Leadership Checklist'!E130</f>
        <v>0</v>
      </c>
      <c r="C132">
        <f>'Leadership Checklist'!F130</f>
        <v>0</v>
      </c>
      <c r="D132">
        <f>'Leadership Checklist'!Y130</f>
        <v>0</v>
      </c>
    </row>
    <row r="133" spans="1:4">
      <c r="A133">
        <f>'Leadership Checklist'!C131</f>
        <v>0</v>
      </c>
      <c r="B133">
        <f>'Leadership Checklist'!E131</f>
        <v>0</v>
      </c>
      <c r="C133">
        <f>'Leadership Checklist'!F131</f>
        <v>0</v>
      </c>
      <c r="D133">
        <f>'Leadership Checklist'!Y131</f>
        <v>0</v>
      </c>
    </row>
    <row r="134" spans="1:4">
      <c r="A134">
        <f>'Leadership Checklist'!C132</f>
        <v>0</v>
      </c>
      <c r="B134">
        <f>'Leadership Checklist'!E132</f>
        <v>0</v>
      </c>
      <c r="C134">
        <f>'Leadership Checklist'!F132</f>
        <v>0</v>
      </c>
      <c r="D134">
        <f>'Leadership Checklist'!Y132</f>
        <v>0</v>
      </c>
    </row>
    <row r="135" spans="1:4">
      <c r="A135">
        <f>'Leadership Checklist'!C133</f>
        <v>0</v>
      </c>
      <c r="B135">
        <f>'Leadership Checklist'!E133</f>
        <v>0</v>
      </c>
      <c r="C135">
        <f>'Leadership Checklist'!F133</f>
        <v>0</v>
      </c>
      <c r="D135">
        <f>'Leadership Checklist'!Y133</f>
        <v>0</v>
      </c>
    </row>
    <row r="136" spans="1:4">
      <c r="A136">
        <f>'Leadership Checklist'!C134</f>
        <v>0</v>
      </c>
      <c r="B136">
        <f>'Leadership Checklist'!E134</f>
        <v>0</v>
      </c>
      <c r="C136">
        <f>'Leadership Checklist'!F134</f>
        <v>0</v>
      </c>
      <c r="D136">
        <f>'Leadership Checklist'!Y134</f>
        <v>0</v>
      </c>
    </row>
    <row r="137" spans="1:4">
      <c r="A137">
        <f>'Leadership Checklist'!C135</f>
        <v>0</v>
      </c>
      <c r="B137">
        <f>'Leadership Checklist'!E135</f>
        <v>0</v>
      </c>
      <c r="C137">
        <f>'Leadership Checklist'!F135</f>
        <v>0</v>
      </c>
      <c r="D137">
        <f>'Leadership Checklist'!Y135</f>
        <v>0</v>
      </c>
    </row>
    <row r="138" spans="1:4">
      <c r="A138">
        <f>'Leadership Checklist'!C136</f>
        <v>0</v>
      </c>
      <c r="B138">
        <f>'Leadership Checklist'!E136</f>
        <v>0</v>
      </c>
      <c r="C138">
        <f>'Leadership Checklist'!F136</f>
        <v>0</v>
      </c>
      <c r="D138">
        <f>'Leadership Checklist'!Y136</f>
        <v>0</v>
      </c>
    </row>
    <row r="139" spans="1:4">
      <c r="A139">
        <f>'Leadership Checklist'!C137</f>
        <v>0</v>
      </c>
      <c r="B139">
        <f>'Leadership Checklist'!E137</f>
        <v>0</v>
      </c>
      <c r="C139">
        <f>'Leadership Checklist'!F137</f>
        <v>0</v>
      </c>
      <c r="D139">
        <f>'Leadership Checklist'!Y137</f>
        <v>0</v>
      </c>
    </row>
    <row r="140" spans="1:4">
      <c r="A140">
        <f>'Leadership Checklist'!C138</f>
        <v>0</v>
      </c>
      <c r="B140">
        <f>'Leadership Checklist'!E138</f>
        <v>0</v>
      </c>
      <c r="C140">
        <f>'Leadership Checklist'!F138</f>
        <v>0</v>
      </c>
      <c r="D140">
        <f>'Leadership Checklist'!Y138</f>
        <v>0</v>
      </c>
    </row>
    <row r="141" spans="1:4">
      <c r="A141">
        <f>'Leadership Checklist'!C139</f>
        <v>0</v>
      </c>
      <c r="B141">
        <f>'Leadership Checklist'!E139</f>
        <v>0</v>
      </c>
      <c r="C141">
        <f>'Leadership Checklist'!F139</f>
        <v>0</v>
      </c>
      <c r="D141">
        <f>'Leadership Checklist'!Y139</f>
        <v>0</v>
      </c>
    </row>
    <row r="142" spans="1:4">
      <c r="A142">
        <f>'Leadership Checklist'!C140</f>
        <v>0</v>
      </c>
      <c r="B142">
        <f>'Leadership Checklist'!E140</f>
        <v>0</v>
      </c>
      <c r="C142">
        <f>'Leadership Checklist'!F140</f>
        <v>0</v>
      </c>
      <c r="D142">
        <f>'Leadership Checklist'!Y140</f>
        <v>0</v>
      </c>
    </row>
    <row r="143" spans="1:4">
      <c r="A143">
        <f>'Leadership Checklist'!C141</f>
        <v>0</v>
      </c>
      <c r="B143">
        <f>'Leadership Checklist'!E141</f>
        <v>0</v>
      </c>
      <c r="C143">
        <f>'Leadership Checklist'!F141</f>
        <v>0</v>
      </c>
      <c r="D143">
        <f>'Leadership Checklist'!Y141</f>
        <v>0</v>
      </c>
    </row>
    <row r="144" spans="1:4">
      <c r="A144">
        <f>'Leadership Checklist'!C142</f>
        <v>0</v>
      </c>
      <c r="B144">
        <f>'Leadership Checklist'!E142</f>
        <v>0</v>
      </c>
      <c r="C144">
        <f>'Leadership Checklist'!F142</f>
        <v>0</v>
      </c>
      <c r="D144">
        <f>'Leadership Checklist'!Y142</f>
        <v>0</v>
      </c>
    </row>
    <row r="145" spans="1:4">
      <c r="A145">
        <f>'Leadership Checklist'!C143</f>
        <v>0</v>
      </c>
      <c r="B145">
        <f>'Leadership Checklist'!E143</f>
        <v>0</v>
      </c>
      <c r="C145">
        <f>'Leadership Checklist'!F143</f>
        <v>0</v>
      </c>
      <c r="D145">
        <f>'Leadership Checklist'!Y143</f>
        <v>0</v>
      </c>
    </row>
    <row r="146" spans="1:4">
      <c r="A146">
        <f>'Leadership Checklist'!C144</f>
        <v>0</v>
      </c>
      <c r="B146">
        <f>'Leadership Checklist'!E144</f>
        <v>0</v>
      </c>
      <c r="C146">
        <f>'Leadership Checklist'!F144</f>
        <v>0</v>
      </c>
      <c r="D146">
        <f>'Leadership Checklist'!Y144</f>
        <v>0</v>
      </c>
    </row>
    <row r="147" spans="1:4">
      <c r="A147">
        <f>'Leadership Checklist'!C145</f>
        <v>0</v>
      </c>
      <c r="B147">
        <f>'Leadership Checklist'!E145</f>
        <v>0</v>
      </c>
      <c r="C147">
        <f>'Leadership Checklist'!F145</f>
        <v>0</v>
      </c>
      <c r="D147">
        <f>'Leadership Checklist'!Y145</f>
        <v>0</v>
      </c>
    </row>
    <row r="148" spans="1:4">
      <c r="A148">
        <f>'Leadership Checklist'!C146</f>
        <v>0</v>
      </c>
      <c r="B148">
        <f>'Leadership Checklist'!E146</f>
        <v>0</v>
      </c>
      <c r="C148">
        <f>'Leadership Checklist'!F146</f>
        <v>0</v>
      </c>
      <c r="D148">
        <f>'Leadership Checklist'!Y146</f>
        <v>0</v>
      </c>
    </row>
    <row r="149" spans="1:4">
      <c r="A149">
        <f>'Leadership Checklist'!C147</f>
        <v>0</v>
      </c>
      <c r="B149">
        <f>'Leadership Checklist'!E147</f>
        <v>0</v>
      </c>
      <c r="C149">
        <f>'Leadership Checklist'!F147</f>
        <v>0</v>
      </c>
      <c r="D149">
        <f>'Leadership Checklist'!Y147</f>
        <v>0</v>
      </c>
    </row>
    <row r="150" spans="1:4">
      <c r="A150">
        <f>'Leadership Checklist'!C148</f>
        <v>0</v>
      </c>
      <c r="B150">
        <f>'Leadership Checklist'!E148</f>
        <v>0</v>
      </c>
      <c r="C150">
        <f>'Leadership Checklist'!F148</f>
        <v>0</v>
      </c>
      <c r="D150">
        <f>'Leadership Checklist'!Y148</f>
        <v>0</v>
      </c>
    </row>
    <row r="151" spans="1:4">
      <c r="A151">
        <f>'Leadership Checklist'!C149</f>
        <v>0</v>
      </c>
      <c r="B151">
        <f>'Leadership Checklist'!E149</f>
        <v>0</v>
      </c>
      <c r="C151">
        <f>'Leadership Checklist'!F149</f>
        <v>0</v>
      </c>
      <c r="D151">
        <f>'Leadership Checklist'!Y149</f>
        <v>0</v>
      </c>
    </row>
    <row r="152" spans="1:4">
      <c r="A152">
        <f>'Leadership Checklist'!C150</f>
        <v>0</v>
      </c>
      <c r="B152">
        <f>'Leadership Checklist'!E150</f>
        <v>0</v>
      </c>
      <c r="C152">
        <f>'Leadership Checklist'!F150</f>
        <v>0</v>
      </c>
      <c r="D152">
        <f>'Leadership Checklist'!Y150</f>
        <v>0</v>
      </c>
    </row>
    <row r="153" spans="1:4">
      <c r="A153">
        <f>'Leadership Checklist'!C151</f>
        <v>0</v>
      </c>
      <c r="B153">
        <f>'Leadership Checklist'!E151</f>
        <v>0</v>
      </c>
      <c r="C153">
        <f>'Leadership Checklist'!F151</f>
        <v>0</v>
      </c>
      <c r="D153">
        <f>'Leadership Checklist'!Y151</f>
        <v>0</v>
      </c>
    </row>
    <row r="154" spans="1:4">
      <c r="A154">
        <f>'Leadership Checklist'!C152</f>
        <v>0</v>
      </c>
      <c r="B154">
        <f>'Leadership Checklist'!E152</f>
        <v>0</v>
      </c>
      <c r="C154">
        <f>'Leadership Checklist'!F152</f>
        <v>0</v>
      </c>
      <c r="D154">
        <f>'Leadership Checklist'!Y152</f>
        <v>0</v>
      </c>
    </row>
    <row r="155" spans="1:4">
      <c r="A155">
        <f>'Leadership Checklist'!C153</f>
        <v>0</v>
      </c>
      <c r="B155">
        <f>'Leadership Checklist'!E153</f>
        <v>0</v>
      </c>
      <c r="C155">
        <f>'Leadership Checklist'!F153</f>
        <v>0</v>
      </c>
      <c r="D155">
        <f>'Leadership Checklist'!Y153</f>
        <v>0</v>
      </c>
    </row>
    <row r="156" spans="1:4">
      <c r="A156">
        <f>'Leadership Checklist'!C154</f>
        <v>0</v>
      </c>
      <c r="B156">
        <f>'Leadership Checklist'!E154</f>
        <v>0</v>
      </c>
      <c r="C156">
        <f>'Leadership Checklist'!F154</f>
        <v>0</v>
      </c>
      <c r="D156">
        <f>'Leadership Checklist'!Y154</f>
        <v>0</v>
      </c>
    </row>
    <row r="157" spans="1:4">
      <c r="A157">
        <f>'Leadership Checklist'!C155</f>
        <v>0</v>
      </c>
      <c r="B157">
        <f>'Leadership Checklist'!E155</f>
        <v>0</v>
      </c>
      <c r="C157">
        <f>'Leadership Checklist'!F155</f>
        <v>0</v>
      </c>
      <c r="D157">
        <f>'Leadership Checklist'!Y155</f>
        <v>0</v>
      </c>
    </row>
    <row r="158" spans="1:4">
      <c r="A158">
        <f>'Leadership Checklist'!C156</f>
        <v>0</v>
      </c>
      <c r="B158">
        <f>'Leadership Checklist'!E156</f>
        <v>0</v>
      </c>
      <c r="C158">
        <f>'Leadership Checklist'!F156</f>
        <v>0</v>
      </c>
      <c r="D158">
        <f>'Leadership Checklist'!Y156</f>
        <v>0</v>
      </c>
    </row>
    <row r="159" spans="1:4">
      <c r="A159">
        <f>'Leadership Checklist'!C157</f>
        <v>0</v>
      </c>
      <c r="B159">
        <f>'Leadership Checklist'!E157</f>
        <v>0</v>
      </c>
      <c r="C159">
        <f>'Leadership Checklist'!F157</f>
        <v>0</v>
      </c>
      <c r="D159">
        <f>'Leadership Checklist'!Y157</f>
        <v>0</v>
      </c>
    </row>
    <row r="160" spans="1:4">
      <c r="A160">
        <f>'Leadership Checklist'!C158</f>
        <v>0</v>
      </c>
      <c r="B160">
        <f>'Leadership Checklist'!E158</f>
        <v>0</v>
      </c>
      <c r="C160">
        <f>'Leadership Checklist'!F158</f>
        <v>0</v>
      </c>
      <c r="D160">
        <f>'Leadership Checklist'!Y158</f>
        <v>0</v>
      </c>
    </row>
    <row r="161" spans="1:4">
      <c r="A161">
        <f>'Leadership Checklist'!C159</f>
        <v>0</v>
      </c>
      <c r="B161">
        <f>'Leadership Checklist'!E159</f>
        <v>0</v>
      </c>
      <c r="C161">
        <f>'Leadership Checklist'!F159</f>
        <v>0</v>
      </c>
      <c r="D161">
        <f>'Leadership Checklist'!Y159</f>
        <v>0</v>
      </c>
    </row>
    <row r="162" spans="1:4">
      <c r="A162">
        <f>'Leadership Checklist'!C160</f>
        <v>0</v>
      </c>
      <c r="B162">
        <f>'Leadership Checklist'!E160</f>
        <v>0</v>
      </c>
      <c r="C162">
        <f>'Leadership Checklist'!F160</f>
        <v>0</v>
      </c>
      <c r="D162">
        <f>'Leadership Checklist'!Y160</f>
        <v>0</v>
      </c>
    </row>
    <row r="163" spans="1:4">
      <c r="A163">
        <f>'Leadership Checklist'!C161</f>
        <v>0</v>
      </c>
      <c r="B163">
        <f>'Leadership Checklist'!E161</f>
        <v>0</v>
      </c>
      <c r="C163">
        <f>'Leadership Checklist'!F161</f>
        <v>0</v>
      </c>
      <c r="D163">
        <f>'Leadership Checklist'!Y161</f>
        <v>0</v>
      </c>
    </row>
    <row r="164" spans="1:4">
      <c r="A164">
        <f>'Leadership Checklist'!C162</f>
        <v>0</v>
      </c>
      <c r="B164">
        <f>'Leadership Checklist'!E162</f>
        <v>0</v>
      </c>
      <c r="C164">
        <f>'Leadership Checklist'!F162</f>
        <v>0</v>
      </c>
      <c r="D164">
        <f>'Leadership Checklist'!Y162</f>
        <v>0</v>
      </c>
    </row>
    <row r="165" spans="1:4">
      <c r="A165">
        <f>'Leadership Checklist'!C163</f>
        <v>0</v>
      </c>
      <c r="B165">
        <f>'Leadership Checklist'!E163</f>
        <v>0</v>
      </c>
      <c r="C165">
        <f>'Leadership Checklist'!F163</f>
        <v>0</v>
      </c>
      <c r="D165">
        <f>'Leadership Checklist'!Y163</f>
        <v>0</v>
      </c>
    </row>
    <row r="166" spans="1:4">
      <c r="A166">
        <f>'Leadership Checklist'!C164</f>
        <v>0</v>
      </c>
      <c r="B166">
        <f>'Leadership Checklist'!E164</f>
        <v>0</v>
      </c>
      <c r="C166">
        <f>'Leadership Checklist'!F164</f>
        <v>0</v>
      </c>
      <c r="D166">
        <f>'Leadership Checklist'!Y164</f>
        <v>0</v>
      </c>
    </row>
    <row r="167" spans="1:4">
      <c r="A167">
        <f>'Leadership Checklist'!C165</f>
        <v>0</v>
      </c>
      <c r="B167">
        <f>'Leadership Checklist'!E165</f>
        <v>0</v>
      </c>
      <c r="C167">
        <f>'Leadership Checklist'!F165</f>
        <v>0</v>
      </c>
      <c r="D167">
        <f>'Leadership Checklist'!Y165</f>
        <v>0</v>
      </c>
    </row>
    <row r="168" spans="1:4">
      <c r="A168">
        <f>'Leadership Checklist'!C166</f>
        <v>0</v>
      </c>
      <c r="B168">
        <f>'Leadership Checklist'!E166</f>
        <v>0</v>
      </c>
      <c r="C168">
        <f>'Leadership Checklist'!F166</f>
        <v>0</v>
      </c>
      <c r="D168">
        <f>'Leadership Checklist'!Y166</f>
        <v>0</v>
      </c>
    </row>
    <row r="169" spans="1:4">
      <c r="A169">
        <f>'Leadership Checklist'!C167</f>
        <v>0</v>
      </c>
      <c r="B169">
        <f>'Leadership Checklist'!E167</f>
        <v>0</v>
      </c>
      <c r="C169">
        <f>'Leadership Checklist'!F167</f>
        <v>0</v>
      </c>
      <c r="D169">
        <f>'Leadership Checklist'!Y167</f>
        <v>0</v>
      </c>
    </row>
    <row r="170" spans="1:4">
      <c r="A170">
        <f>'Leadership Checklist'!C168</f>
        <v>0</v>
      </c>
      <c r="B170">
        <f>'Leadership Checklist'!E168</f>
        <v>0</v>
      </c>
      <c r="C170">
        <f>'Leadership Checklist'!F168</f>
        <v>0</v>
      </c>
      <c r="D170">
        <f>'Leadership Checklist'!Y168</f>
        <v>0</v>
      </c>
    </row>
    <row r="171" spans="1:4">
      <c r="A171">
        <f>'Leadership Checklist'!C169</f>
        <v>0</v>
      </c>
      <c r="B171">
        <f>'Leadership Checklist'!E169</f>
        <v>0</v>
      </c>
      <c r="C171">
        <f>'Leadership Checklist'!F169</f>
        <v>0</v>
      </c>
      <c r="D171">
        <f>'Leadership Checklist'!Y169</f>
        <v>0</v>
      </c>
    </row>
    <row r="172" spans="1:4">
      <c r="A172">
        <f>'Leadership Checklist'!C170</f>
        <v>0</v>
      </c>
      <c r="B172">
        <f>'Leadership Checklist'!E170</f>
        <v>0</v>
      </c>
      <c r="C172">
        <f>'Leadership Checklist'!F170</f>
        <v>0</v>
      </c>
      <c r="D172">
        <f>'Leadership Checklist'!Y170</f>
        <v>0</v>
      </c>
    </row>
    <row r="173" spans="1:4">
      <c r="A173">
        <f>'Leadership Checklist'!C171</f>
        <v>0</v>
      </c>
      <c r="B173">
        <f>'Leadership Checklist'!E171</f>
        <v>0</v>
      </c>
      <c r="C173">
        <f>'Leadership Checklist'!F171</f>
        <v>0</v>
      </c>
      <c r="D173">
        <f>'Leadership Checklist'!Y171</f>
        <v>0</v>
      </c>
    </row>
    <row r="174" spans="1:4">
      <c r="A174">
        <f>'Leadership Checklist'!C172</f>
        <v>0</v>
      </c>
      <c r="B174">
        <f>'Leadership Checklist'!E172</f>
        <v>0</v>
      </c>
      <c r="C174">
        <f>'Leadership Checklist'!F172</f>
        <v>0</v>
      </c>
      <c r="D174">
        <f>'Leadership Checklist'!Y172</f>
        <v>0</v>
      </c>
    </row>
    <row r="175" spans="1:4">
      <c r="A175">
        <f>'Leadership Checklist'!C173</f>
        <v>0</v>
      </c>
      <c r="B175">
        <f>'Leadership Checklist'!E173</f>
        <v>0</v>
      </c>
      <c r="C175">
        <f>'Leadership Checklist'!F173</f>
        <v>0</v>
      </c>
      <c r="D175">
        <f>'Leadership Checklist'!Y173</f>
        <v>0</v>
      </c>
    </row>
    <row r="176" spans="1:4">
      <c r="A176">
        <f>'Leadership Checklist'!C174</f>
        <v>0</v>
      </c>
      <c r="B176">
        <f>'Leadership Checklist'!E174</f>
        <v>0</v>
      </c>
      <c r="C176">
        <f>'Leadership Checklist'!F174</f>
        <v>0</v>
      </c>
      <c r="D176">
        <f>'Leadership Checklist'!Y174</f>
        <v>0</v>
      </c>
    </row>
    <row r="177" spans="1:4">
      <c r="A177">
        <f>'Leadership Checklist'!C175</f>
        <v>0</v>
      </c>
      <c r="B177">
        <f>'Leadership Checklist'!E175</f>
        <v>0</v>
      </c>
      <c r="C177">
        <f>'Leadership Checklist'!F175</f>
        <v>0</v>
      </c>
      <c r="D177">
        <f>'Leadership Checklist'!Y175</f>
        <v>0</v>
      </c>
    </row>
    <row r="178" spans="1:4">
      <c r="A178">
        <f>'Leadership Checklist'!C176</f>
        <v>0</v>
      </c>
      <c r="B178">
        <f>'Leadership Checklist'!E176</f>
        <v>0</v>
      </c>
      <c r="C178">
        <f>'Leadership Checklist'!F176</f>
        <v>0</v>
      </c>
      <c r="D178">
        <f>'Leadership Checklist'!Y176</f>
        <v>0</v>
      </c>
    </row>
    <row r="179" spans="1:4">
      <c r="A179">
        <f>'Leadership Checklist'!C177</f>
        <v>0</v>
      </c>
      <c r="B179">
        <f>'Leadership Checklist'!E177</f>
        <v>0</v>
      </c>
      <c r="C179">
        <f>'Leadership Checklist'!F177</f>
        <v>0</v>
      </c>
      <c r="D179">
        <f>'Leadership Checklist'!Y177</f>
        <v>0</v>
      </c>
    </row>
    <row r="180" spans="1:4">
      <c r="A180">
        <f>'Leadership Checklist'!C178</f>
        <v>0</v>
      </c>
      <c r="B180">
        <f>'Leadership Checklist'!E178</f>
        <v>0</v>
      </c>
      <c r="C180">
        <f>'Leadership Checklist'!F178</f>
        <v>0</v>
      </c>
      <c r="D180">
        <f>'Leadership Checklist'!Y178</f>
        <v>0</v>
      </c>
    </row>
    <row r="181" spans="1:4">
      <c r="A181">
        <f>'Leadership Checklist'!C179</f>
        <v>0</v>
      </c>
      <c r="B181">
        <f>'Leadership Checklist'!E179</f>
        <v>0</v>
      </c>
      <c r="C181">
        <f>'Leadership Checklist'!F179</f>
        <v>0</v>
      </c>
      <c r="D181">
        <f>'Leadership Checklist'!Y179</f>
        <v>0</v>
      </c>
    </row>
    <row r="182" spans="1:4">
      <c r="A182">
        <f>'Leadership Checklist'!C180</f>
        <v>0</v>
      </c>
      <c r="B182">
        <f>'Leadership Checklist'!E180</f>
        <v>0</v>
      </c>
      <c r="C182">
        <f>'Leadership Checklist'!F180</f>
        <v>0</v>
      </c>
      <c r="D182">
        <f>'Leadership Checklist'!Y180</f>
        <v>0</v>
      </c>
    </row>
    <row r="183" spans="1:4">
      <c r="A183">
        <f>'Leadership Checklist'!C181</f>
        <v>0</v>
      </c>
      <c r="B183">
        <f>'Leadership Checklist'!E181</f>
        <v>0</v>
      </c>
      <c r="C183">
        <f>'Leadership Checklist'!F181</f>
        <v>0</v>
      </c>
      <c r="D183">
        <f>'Leadership Checklist'!Y181</f>
        <v>0</v>
      </c>
    </row>
    <row r="184" spans="1:4">
      <c r="A184">
        <f>'Leadership Checklist'!C182</f>
        <v>0</v>
      </c>
      <c r="B184">
        <f>'Leadership Checklist'!E182</f>
        <v>0</v>
      </c>
      <c r="C184">
        <f>'Leadership Checklist'!F182</f>
        <v>0</v>
      </c>
      <c r="D184">
        <f>'Leadership Checklist'!Y182</f>
        <v>0</v>
      </c>
    </row>
    <row r="185" spans="1:4">
      <c r="A185">
        <f>'Leadership Checklist'!C183</f>
        <v>0</v>
      </c>
      <c r="B185">
        <f>'Leadership Checklist'!E183</f>
        <v>0</v>
      </c>
      <c r="C185">
        <f>'Leadership Checklist'!F183</f>
        <v>0</v>
      </c>
      <c r="D185">
        <f>'Leadership Checklist'!Y183</f>
        <v>0</v>
      </c>
    </row>
    <row r="186" spans="1:4">
      <c r="A186">
        <f>'Leadership Checklist'!C184</f>
        <v>0</v>
      </c>
      <c r="B186">
        <f>'Leadership Checklist'!E184</f>
        <v>0</v>
      </c>
      <c r="C186">
        <f>'Leadership Checklist'!F184</f>
        <v>0</v>
      </c>
      <c r="D186">
        <f>'Leadership Checklist'!Y184</f>
        <v>0</v>
      </c>
    </row>
    <row r="187" spans="1:4">
      <c r="A187">
        <f>'Leadership Checklist'!C185</f>
        <v>0</v>
      </c>
      <c r="B187">
        <f>'Leadership Checklist'!E185</f>
        <v>0</v>
      </c>
      <c r="C187">
        <f>'Leadership Checklist'!F185</f>
        <v>0</v>
      </c>
      <c r="D187">
        <f>'Leadership Checklist'!Y185</f>
        <v>0</v>
      </c>
    </row>
    <row r="188" spans="1:4">
      <c r="A188">
        <f>'Leadership Checklist'!C186</f>
        <v>0</v>
      </c>
      <c r="B188">
        <f>'Leadership Checklist'!E186</f>
        <v>0</v>
      </c>
      <c r="C188">
        <f>'Leadership Checklist'!F186</f>
        <v>0</v>
      </c>
      <c r="D188">
        <f>'Leadership Checklist'!Y186</f>
        <v>0</v>
      </c>
    </row>
    <row r="189" spans="1:4">
      <c r="A189">
        <f>'Leadership Checklist'!C187</f>
        <v>0</v>
      </c>
      <c r="B189">
        <f>'Leadership Checklist'!E187</f>
        <v>0</v>
      </c>
      <c r="C189">
        <f>'Leadership Checklist'!F187</f>
        <v>0</v>
      </c>
      <c r="D189">
        <f>'Leadership Checklist'!Y187</f>
        <v>0</v>
      </c>
    </row>
    <row r="190" spans="1:4">
      <c r="A190">
        <f>'Leadership Checklist'!C188</f>
        <v>0</v>
      </c>
      <c r="B190">
        <f>'Leadership Checklist'!E188</f>
        <v>0</v>
      </c>
      <c r="C190">
        <f>'Leadership Checklist'!F188</f>
        <v>0</v>
      </c>
      <c r="D190">
        <f>'Leadership Checklist'!Y188</f>
        <v>0</v>
      </c>
    </row>
    <row r="191" spans="1:4">
      <c r="A191">
        <f>'Leadership Checklist'!C189</f>
        <v>0</v>
      </c>
      <c r="B191">
        <f>'Leadership Checklist'!E189</f>
        <v>0</v>
      </c>
      <c r="C191">
        <f>'Leadership Checklist'!F189</f>
        <v>0</v>
      </c>
      <c r="D191">
        <f>'Leadership Checklist'!Y189</f>
        <v>0</v>
      </c>
    </row>
    <row r="192" spans="1:4">
      <c r="A192">
        <f>'Leadership Checklist'!C190</f>
        <v>0</v>
      </c>
      <c r="B192">
        <f>'Leadership Checklist'!E190</f>
        <v>0</v>
      </c>
      <c r="C192">
        <f>'Leadership Checklist'!F190</f>
        <v>0</v>
      </c>
      <c r="D192">
        <f>'Leadership Checklist'!Y190</f>
        <v>0</v>
      </c>
    </row>
    <row r="193" spans="1:4">
      <c r="A193">
        <f>'Leadership Checklist'!C191</f>
        <v>0</v>
      </c>
      <c r="B193">
        <f>'Leadership Checklist'!E191</f>
        <v>0</v>
      </c>
      <c r="C193">
        <f>'Leadership Checklist'!F191</f>
        <v>0</v>
      </c>
      <c r="D193">
        <f>'Leadership Checklist'!Y191</f>
        <v>0</v>
      </c>
    </row>
    <row r="194" spans="1:4">
      <c r="A194">
        <f>'Leadership Checklist'!C192</f>
        <v>0</v>
      </c>
      <c r="B194">
        <f>'Leadership Checklist'!E192</f>
        <v>0</v>
      </c>
      <c r="C194">
        <f>'Leadership Checklist'!F192</f>
        <v>0</v>
      </c>
      <c r="D194">
        <f>'Leadership Checklist'!Y192</f>
        <v>0</v>
      </c>
    </row>
    <row r="195" spans="1:4">
      <c r="A195">
        <f>'Leadership Checklist'!C193</f>
        <v>0</v>
      </c>
      <c r="B195">
        <f>'Leadership Checklist'!E193</f>
        <v>0</v>
      </c>
      <c r="C195">
        <f>'Leadership Checklist'!F193</f>
        <v>0</v>
      </c>
      <c r="D195">
        <f>'Leadership Checklist'!Y193</f>
        <v>0</v>
      </c>
    </row>
    <row r="196" spans="1:4">
      <c r="A196">
        <f>'Leadership Checklist'!C194</f>
        <v>0</v>
      </c>
      <c r="B196">
        <f>'Leadership Checklist'!E194</f>
        <v>0</v>
      </c>
      <c r="C196">
        <f>'Leadership Checklist'!F194</f>
        <v>0</v>
      </c>
      <c r="D196">
        <f>'Leadership Checklist'!Y194</f>
        <v>0</v>
      </c>
    </row>
    <row r="197" spans="1:4">
      <c r="A197">
        <f>'Leadership Checklist'!C195</f>
        <v>0</v>
      </c>
      <c r="B197">
        <f>'Leadership Checklist'!E195</f>
        <v>0</v>
      </c>
      <c r="C197">
        <f>'Leadership Checklist'!F195</f>
        <v>0</v>
      </c>
      <c r="D197">
        <f>'Leadership Checklist'!Y195</f>
        <v>0</v>
      </c>
    </row>
    <row r="198" spans="1:4">
      <c r="A198">
        <f>'Leadership Checklist'!C196</f>
        <v>0</v>
      </c>
      <c r="B198">
        <f>'Leadership Checklist'!E196</f>
        <v>0</v>
      </c>
      <c r="C198">
        <f>'Leadership Checklist'!F196</f>
        <v>0</v>
      </c>
      <c r="D198">
        <f>'Leadership Checklist'!Y196</f>
        <v>0</v>
      </c>
    </row>
    <row r="199" spans="1:4">
      <c r="A199">
        <f>'Leadership Checklist'!C197</f>
        <v>0</v>
      </c>
      <c r="B199">
        <f>'Leadership Checklist'!E197</f>
        <v>0</v>
      </c>
      <c r="C199">
        <f>'Leadership Checklist'!F197</f>
        <v>0</v>
      </c>
      <c r="D199">
        <f>'Leadership Checklist'!Y197</f>
        <v>0</v>
      </c>
    </row>
    <row r="200" spans="1:4">
      <c r="A200">
        <f>'Leadership Checklist'!C198</f>
        <v>0</v>
      </c>
      <c r="B200">
        <f>'Leadership Checklist'!E198</f>
        <v>0</v>
      </c>
      <c r="C200">
        <f>'Leadership Checklist'!F198</f>
        <v>0</v>
      </c>
      <c r="D200">
        <f>'Leadership Checklist'!Y198</f>
        <v>0</v>
      </c>
    </row>
  </sheetData>
  <mergeCells count="1">
    <mergeCell ref="F2:W2"/>
  </mergeCells>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03665-8AEF-4752-9325-A092323A7512}">
  <sheetPr>
    <tabColor rgb="FF00B0F0"/>
  </sheetPr>
  <dimension ref="A1:W200"/>
  <sheetViews>
    <sheetView zoomScale="70" zoomScaleNormal="70" workbookViewId="0">
      <selection activeCell="L17" sqref="L17"/>
    </sheetView>
  </sheetViews>
  <sheetFormatPr defaultRowHeight="14.45"/>
  <cols>
    <col min="1" max="1" width="8.7109375" customWidth="1"/>
    <col min="2" max="2" width="20" bestFit="1" customWidth="1"/>
    <col min="3" max="3" width="4" bestFit="1" customWidth="1"/>
    <col min="4" max="4" width="16.140625" bestFit="1" customWidth="1"/>
    <col min="6" max="6" width="6.28515625" bestFit="1" customWidth="1"/>
    <col min="7" max="10" width="12.140625" bestFit="1" customWidth="1"/>
    <col min="11" max="11" width="12.140625" customWidth="1"/>
    <col min="12" max="12" width="6.28515625" bestFit="1" customWidth="1"/>
    <col min="13" max="15" width="12.140625" bestFit="1" customWidth="1"/>
    <col min="16" max="17" width="12.140625" customWidth="1"/>
    <col min="18" max="18" width="6.28515625" bestFit="1" customWidth="1"/>
    <col min="19" max="21" width="12.140625" bestFit="1" customWidth="1"/>
    <col min="22" max="22" width="12.140625" customWidth="1"/>
    <col min="23" max="23" width="12" customWidth="1"/>
  </cols>
  <sheetData>
    <row r="1" spans="1:23" ht="15" thickBot="1"/>
    <row r="2" spans="1:23" ht="15" thickBot="1">
      <c r="F2" s="754" t="s">
        <v>1446</v>
      </c>
      <c r="G2" s="755"/>
      <c r="H2" s="755"/>
      <c r="I2" s="755"/>
      <c r="J2" s="755"/>
      <c r="K2" s="755"/>
      <c r="L2" s="755"/>
      <c r="M2" s="755"/>
      <c r="N2" s="755"/>
      <c r="O2" s="755"/>
      <c r="P2" s="755"/>
      <c r="Q2" s="755"/>
      <c r="R2" s="755"/>
      <c r="S2" s="755"/>
      <c r="T2" s="755"/>
      <c r="U2" s="755"/>
      <c r="V2" s="755"/>
      <c r="W2" s="756"/>
    </row>
    <row r="3" spans="1:23" ht="29.1">
      <c r="A3" t="s">
        <v>1458</v>
      </c>
      <c r="F3" s="119"/>
      <c r="G3" s="120" t="s">
        <v>1459</v>
      </c>
      <c r="H3" s="120" t="s">
        <v>1459</v>
      </c>
      <c r="I3" s="120" t="s">
        <v>1459</v>
      </c>
      <c r="J3" s="120" t="s">
        <v>1459</v>
      </c>
      <c r="K3" s="121" t="s">
        <v>1459</v>
      </c>
      <c r="L3" s="119"/>
      <c r="M3" s="124" t="s">
        <v>1460</v>
      </c>
      <c r="N3" s="124" t="s">
        <v>1460</v>
      </c>
      <c r="O3" s="124" t="s">
        <v>1460</v>
      </c>
      <c r="P3" s="124" t="s">
        <v>1460</v>
      </c>
      <c r="Q3" s="125" t="s">
        <v>1460</v>
      </c>
      <c r="R3" s="119"/>
      <c r="S3" s="124" t="s">
        <v>1461</v>
      </c>
      <c r="T3" s="124" t="s">
        <v>1461</v>
      </c>
      <c r="U3" s="124" t="s">
        <v>1461</v>
      </c>
      <c r="V3" s="146" t="s">
        <v>1461</v>
      </c>
      <c r="W3" s="125" t="s">
        <v>1461</v>
      </c>
    </row>
    <row r="4" spans="1:23">
      <c r="A4" t="s">
        <v>33</v>
      </c>
      <c r="B4" t="s">
        <v>1450</v>
      </c>
      <c r="C4" t="s">
        <v>1451</v>
      </c>
      <c r="D4" t="s">
        <v>1452</v>
      </c>
      <c r="F4" s="122" t="s">
        <v>33</v>
      </c>
      <c r="G4" s="118" t="s">
        <v>1453</v>
      </c>
      <c r="H4" s="118" t="s">
        <v>1454</v>
      </c>
      <c r="I4" s="118" t="s">
        <v>1455</v>
      </c>
      <c r="J4" s="126" t="s">
        <v>1456</v>
      </c>
      <c r="K4" s="137" t="s">
        <v>1452</v>
      </c>
      <c r="L4" s="122" t="s">
        <v>33</v>
      </c>
      <c r="M4" s="118" t="s">
        <v>1453</v>
      </c>
      <c r="N4" s="118" t="s">
        <v>1454</v>
      </c>
      <c r="O4" s="118" t="s">
        <v>1455</v>
      </c>
      <c r="P4" s="126" t="s">
        <v>1456</v>
      </c>
      <c r="Q4" s="137" t="s">
        <v>1452</v>
      </c>
      <c r="R4" s="122" t="s">
        <v>33</v>
      </c>
      <c r="S4" s="118" t="s">
        <v>1453</v>
      </c>
      <c r="T4" s="118" t="s">
        <v>1454</v>
      </c>
      <c r="U4" s="118" t="s">
        <v>1455</v>
      </c>
      <c r="V4" s="133" t="s">
        <v>1456</v>
      </c>
      <c r="W4" s="137" t="s">
        <v>1452</v>
      </c>
    </row>
    <row r="5" spans="1:23">
      <c r="A5">
        <f>'Teammate Engagement Checklist'!C3</f>
        <v>1</v>
      </c>
      <c r="B5" t="str">
        <f>'Teammate Engagement Checklist'!E3</f>
        <v>Capability
能力</v>
      </c>
      <c r="C5">
        <f>'Teammate Engagement Checklist'!F3</f>
        <v>1</v>
      </c>
      <c r="D5" t="str">
        <f>'Teammate Engagement Checklist'!Y3</f>
        <v>Yes</v>
      </c>
      <c r="F5" s="122">
        <v>1</v>
      </c>
      <c r="G5" s="118">
        <f t="shared" ref="G5:J9" si="0">COUNTIFS($A$5:$A$200,$F5,$B$5:$B$200,G$3,$D$5:$D$200,G$4)</f>
        <v>1</v>
      </c>
      <c r="H5" s="118">
        <f t="shared" si="0"/>
        <v>0</v>
      </c>
      <c r="I5" s="118">
        <f t="shared" si="0"/>
        <v>0</v>
      </c>
      <c r="J5" s="118">
        <f t="shared" si="0"/>
        <v>0</v>
      </c>
      <c r="K5" s="123" t="str">
        <f>IF(SUM(G5:J5)=0,"",IF(H5&gt;0,F5,""))</f>
        <v/>
      </c>
      <c r="L5" s="122">
        <v>1</v>
      </c>
      <c r="M5" s="118">
        <f t="shared" ref="M5:P9" si="1">COUNTIFS($A$5:$A$200,$F5,$B$5:$B$200,M$3,$D$5:$D$200,M$4)</f>
        <v>2</v>
      </c>
      <c r="N5" s="118">
        <f t="shared" si="1"/>
        <v>0</v>
      </c>
      <c r="O5" s="118">
        <f t="shared" si="1"/>
        <v>0</v>
      </c>
      <c r="P5" s="118">
        <f t="shared" si="1"/>
        <v>0</v>
      </c>
      <c r="Q5" s="123" t="str">
        <f>IF(SUM(M5:P5)=0,"",IF(N5&gt;0,L5,""))</f>
        <v/>
      </c>
      <c r="R5" s="122">
        <v>1</v>
      </c>
      <c r="S5" s="118">
        <f t="shared" ref="S5:V9" si="2">COUNTIFS($A$5:$A$200,$F5,$B$5:$B$200,S$3,$D$5:$D$200,S$4)</f>
        <v>1</v>
      </c>
      <c r="T5" s="118">
        <f t="shared" si="2"/>
        <v>0</v>
      </c>
      <c r="U5" s="118">
        <f t="shared" si="2"/>
        <v>0</v>
      </c>
      <c r="V5" s="134">
        <f t="shared" si="2"/>
        <v>0</v>
      </c>
      <c r="W5" s="123" t="str">
        <f>IF(SUM(S5:V5)=0,"",IF(T5&gt;0,R5,""))</f>
        <v/>
      </c>
    </row>
    <row r="6" spans="1:23">
      <c r="A6">
        <f>'Teammate Engagement Checklist'!C4</f>
        <v>1</v>
      </c>
      <c r="B6" t="str">
        <f>'Teammate Engagement Checklist'!E4</f>
        <v>Action
行動</v>
      </c>
      <c r="C6">
        <f>'Teammate Engagement Checklist'!F4</f>
        <v>2</v>
      </c>
      <c r="D6" t="str">
        <f>'Teammate Engagement Checklist'!Y4</f>
        <v>Yes</v>
      </c>
      <c r="F6" s="122">
        <v>2</v>
      </c>
      <c r="G6" s="118">
        <f t="shared" si="0"/>
        <v>1</v>
      </c>
      <c r="H6" s="118">
        <f t="shared" si="0"/>
        <v>0</v>
      </c>
      <c r="I6" s="118">
        <f t="shared" si="0"/>
        <v>0</v>
      </c>
      <c r="J6" s="118">
        <f t="shared" si="0"/>
        <v>0</v>
      </c>
      <c r="K6" s="123" t="str">
        <f>IF(SUM(G6:J6)=0,"",IF(SUM(H5)&gt;0,"",IF(H6&gt;0,F6-1,IF(SUM(G7:J9)&gt;0,"",F6))))</f>
        <v/>
      </c>
      <c r="L6" s="122">
        <v>2</v>
      </c>
      <c r="M6" s="118">
        <f t="shared" si="1"/>
        <v>1</v>
      </c>
      <c r="N6" s="118">
        <f t="shared" si="1"/>
        <v>0</v>
      </c>
      <c r="O6" s="118">
        <f t="shared" si="1"/>
        <v>0</v>
      </c>
      <c r="P6" s="118">
        <f t="shared" si="1"/>
        <v>0</v>
      </c>
      <c r="Q6" s="123" t="str">
        <f>IF(SUM(M6:P6)=0,"",IF(SUM(N5)&gt;0,"",IF(N6&gt;0,L6-1,IF(SUM(M7:P9)&gt;0,"",L6))))</f>
        <v/>
      </c>
      <c r="R6" s="122">
        <v>2</v>
      </c>
      <c r="S6" s="118">
        <f t="shared" si="2"/>
        <v>1</v>
      </c>
      <c r="T6" s="118">
        <f t="shared" si="2"/>
        <v>0</v>
      </c>
      <c r="U6" s="118">
        <f t="shared" si="2"/>
        <v>0</v>
      </c>
      <c r="V6" s="134">
        <f t="shared" si="2"/>
        <v>0</v>
      </c>
      <c r="W6" s="123" t="str">
        <f>IF(SUM(S6:V6)=0,"",IF(SUM(T5)&gt;0,"",IF(T6&gt;0,R6-1,IF(SUM(S7:V9)&gt;0,"",R6))))</f>
        <v/>
      </c>
    </row>
    <row r="7" spans="1:23">
      <c r="A7">
        <f>'Teammate Engagement Checklist'!C5</f>
        <v>1</v>
      </c>
      <c r="B7" t="str">
        <f>'Teammate Engagement Checklist'!E5</f>
        <v>Capability
能力</v>
      </c>
      <c r="C7">
        <f>'Teammate Engagement Checklist'!F5</f>
        <v>3</v>
      </c>
      <c r="D7" t="str">
        <f>'Teammate Engagement Checklist'!Y5</f>
        <v>Yes</v>
      </c>
      <c r="F7" s="122">
        <v>3</v>
      </c>
      <c r="G7" s="118">
        <f t="shared" si="0"/>
        <v>0</v>
      </c>
      <c r="H7" s="118">
        <f t="shared" si="0"/>
        <v>1</v>
      </c>
      <c r="I7" s="118">
        <f t="shared" si="0"/>
        <v>0</v>
      </c>
      <c r="J7" s="118">
        <f t="shared" si="0"/>
        <v>0</v>
      </c>
      <c r="K7" s="123">
        <f>IF(SUM(G7:J7)=0,"",IF(SUM(H5:H6)&gt;0,"",IF(H7&gt;0,F7-1,IF(SUM(G8:J9)&gt;0,"",F7))))</f>
        <v>2</v>
      </c>
      <c r="L7" s="122">
        <v>3</v>
      </c>
      <c r="M7" s="118">
        <f t="shared" si="1"/>
        <v>1</v>
      </c>
      <c r="N7" s="118">
        <f t="shared" si="1"/>
        <v>0</v>
      </c>
      <c r="O7" s="118">
        <f t="shared" si="1"/>
        <v>0</v>
      </c>
      <c r="P7" s="118">
        <f t="shared" si="1"/>
        <v>0</v>
      </c>
      <c r="Q7" s="123" t="str">
        <f>IF(SUM(M7:P7)=0,"",IF(SUM(N5:N6)&gt;0,"",IF(N7&gt;0,L7-1,IF(SUM(M8:P9)&gt;0,"",L7))))</f>
        <v/>
      </c>
      <c r="R7" s="122">
        <v>3</v>
      </c>
      <c r="S7" s="118">
        <f t="shared" si="2"/>
        <v>1</v>
      </c>
      <c r="T7" s="118">
        <f t="shared" si="2"/>
        <v>0</v>
      </c>
      <c r="U7" s="118">
        <f t="shared" si="2"/>
        <v>0</v>
      </c>
      <c r="V7" s="134">
        <f t="shared" si="2"/>
        <v>0</v>
      </c>
      <c r="W7" s="123" t="str">
        <f>IF(SUM(S7:V7)=0,"",IF(SUM(T5:T6)&gt;0,"",IF(T7&gt;0,R7-1,IF(SUM(S8:V9)&gt;0,"",R7))))</f>
        <v/>
      </c>
    </row>
    <row r="8" spans="1:23">
      <c r="A8">
        <f>'Teammate Engagement Checklist'!C6</f>
        <v>1</v>
      </c>
      <c r="B8" t="str">
        <f>'Teammate Engagement Checklist'!E6</f>
        <v>Knowledge
知識</v>
      </c>
      <c r="C8">
        <f>'Teammate Engagement Checklist'!F6</f>
        <v>4</v>
      </c>
      <c r="D8" t="str">
        <f>'Teammate Engagement Checklist'!Y6</f>
        <v>Yes</v>
      </c>
      <c r="F8" s="122">
        <v>4</v>
      </c>
      <c r="G8" s="118">
        <f t="shared" si="0"/>
        <v>2</v>
      </c>
      <c r="H8" s="118">
        <f t="shared" si="0"/>
        <v>0</v>
      </c>
      <c r="I8" s="118">
        <f t="shared" si="0"/>
        <v>0</v>
      </c>
      <c r="J8" s="118">
        <f t="shared" si="0"/>
        <v>0</v>
      </c>
      <c r="K8" s="123" t="str">
        <f>IF(SUM(G8:J8)=0,"",IF(SUM(H5:H7)&gt;0,"",IF(H8&gt;0,F8-1,IF(SUM(G9:J9)&gt;0,"",F8))))</f>
        <v/>
      </c>
      <c r="L8" s="122">
        <v>4</v>
      </c>
      <c r="M8" s="118">
        <f t="shared" si="1"/>
        <v>1</v>
      </c>
      <c r="N8" s="118">
        <f t="shared" si="1"/>
        <v>2</v>
      </c>
      <c r="O8" s="118">
        <f t="shared" si="1"/>
        <v>0</v>
      </c>
      <c r="P8" s="118">
        <f t="shared" si="1"/>
        <v>0</v>
      </c>
      <c r="Q8" s="123">
        <f>IF(SUM(M8:P8)=0,"",IF(SUM(N5:N7)&gt;0,"",IF(N8&gt;0,L8-1,IF(SUM(M9:P9)&gt;0,"",L8))))</f>
        <v>3</v>
      </c>
      <c r="R8" s="122">
        <v>4</v>
      </c>
      <c r="S8" s="118">
        <f t="shared" si="2"/>
        <v>1</v>
      </c>
      <c r="T8" s="118">
        <f t="shared" si="2"/>
        <v>0</v>
      </c>
      <c r="U8" s="118">
        <f t="shared" si="2"/>
        <v>0</v>
      </c>
      <c r="V8" s="134">
        <f t="shared" si="2"/>
        <v>0</v>
      </c>
      <c r="W8" s="123" t="str">
        <f>IF(SUM(S8:V8)=0,"",IF(SUM(T5:T7)&gt;0,"",IF(T8&gt;0,R8-1,IF(SUM(S9:V9)&gt;0,"",R8))))</f>
        <v/>
      </c>
    </row>
    <row r="9" spans="1:23" ht="15" thickBot="1">
      <c r="A9">
        <f>'Teammate Engagement Checklist'!C7</f>
        <v>1</v>
      </c>
      <c r="B9">
        <f>'Teammate Engagement Checklist'!E7</f>
        <v>0</v>
      </c>
      <c r="C9">
        <f>'Teammate Engagement Checklist'!F7</f>
        <v>0</v>
      </c>
      <c r="D9">
        <f>'Teammate Engagement Checklist'!Y7</f>
        <v>0</v>
      </c>
      <c r="F9" s="130">
        <v>5</v>
      </c>
      <c r="G9" s="131">
        <f t="shared" si="0"/>
        <v>0</v>
      </c>
      <c r="H9" s="131">
        <f t="shared" si="0"/>
        <v>1</v>
      </c>
      <c r="I9" s="131">
        <f t="shared" si="0"/>
        <v>0</v>
      </c>
      <c r="J9" s="131">
        <f t="shared" si="0"/>
        <v>0</v>
      </c>
      <c r="K9" s="132" t="str">
        <f>IF(SUM(G9:J9)=0,"",IF(SUM(H5:H8)&gt;0,"",IF(H9&gt;0,IF(SUM(G8:J8)=0,IF(SUM(G7:J7)=0,IF(SUM(G6:J6)=0,IF(SUM(G5:J5)=0,F5),F6),F7),F8),F9)))</f>
        <v/>
      </c>
      <c r="L9" s="130">
        <v>5</v>
      </c>
      <c r="M9" s="131">
        <f t="shared" si="1"/>
        <v>0</v>
      </c>
      <c r="N9" s="131">
        <f t="shared" si="1"/>
        <v>1</v>
      </c>
      <c r="O9" s="131">
        <f t="shared" si="1"/>
        <v>0</v>
      </c>
      <c r="P9" s="131">
        <f t="shared" si="1"/>
        <v>0</v>
      </c>
      <c r="Q9" s="132" t="str">
        <f>IF(SUM(M9:P9)=0,"",IF(SUM(N5:N8)&gt;0,"",IF(N9&gt;0,IF(SUM(M8:P8)=0,IF(SUM(M7:P7)=0,IF(SUM(M6:P6)=0,IF(SUM(M5:P5)=0,L5),L6),L7),L8),L9)))</f>
        <v/>
      </c>
      <c r="R9" s="130">
        <v>5</v>
      </c>
      <c r="S9" s="131">
        <f t="shared" si="2"/>
        <v>2</v>
      </c>
      <c r="T9" s="131">
        <f t="shared" si="2"/>
        <v>0</v>
      </c>
      <c r="U9" s="131">
        <f t="shared" si="2"/>
        <v>0</v>
      </c>
      <c r="V9" s="135">
        <f t="shared" si="2"/>
        <v>0</v>
      </c>
      <c r="W9" s="132">
        <f>IF(SUM(S9:V9)=0,"",IF(SUM(T5:T8)&gt;0,"",IF(T9&gt;0,IF(SUM(S8:V8)=0,IF(SUM(S7:V7)=0,IF(SUM(S6:V6)=0,IF(SUM(S5:V5)=0,R5),R6),R7),R8),R9)))</f>
        <v>5</v>
      </c>
    </row>
    <row r="10" spans="1:23" ht="15.6" thickTop="1" thickBot="1">
      <c r="A10">
        <f>'Teammate Engagement Checklist'!C8</f>
        <v>2</v>
      </c>
      <c r="B10" t="str">
        <f>'Teammate Engagement Checklist'!E8</f>
        <v>Capability
能力</v>
      </c>
      <c r="C10">
        <f>'Teammate Engagement Checklist'!F8</f>
        <v>5</v>
      </c>
      <c r="D10" t="str">
        <f>'Teammate Engagement Checklist'!Y8</f>
        <v>Yes</v>
      </c>
      <c r="F10" s="127" t="s">
        <v>1457</v>
      </c>
      <c r="G10" s="128">
        <f>SUM(G5:G9)</f>
        <v>4</v>
      </c>
      <c r="H10" s="128">
        <f t="shared" ref="H10:V10" si="3">SUM(H5:H9)</f>
        <v>2</v>
      </c>
      <c r="I10" s="128">
        <f t="shared" si="3"/>
        <v>0</v>
      </c>
      <c r="J10" s="128">
        <f t="shared" si="3"/>
        <v>0</v>
      </c>
      <c r="K10" s="129">
        <f>IF(COUNTIF($B5:$B200,K$3)=SUM(G10:J10),MIN(K5:K9),"Error")</f>
        <v>2</v>
      </c>
      <c r="L10" s="127" t="s">
        <v>1457</v>
      </c>
      <c r="M10" s="128">
        <f t="shared" si="3"/>
        <v>5</v>
      </c>
      <c r="N10" s="128">
        <f t="shared" si="3"/>
        <v>3</v>
      </c>
      <c r="O10" s="128">
        <f t="shared" si="3"/>
        <v>0</v>
      </c>
      <c r="P10" s="128">
        <f t="shared" si="3"/>
        <v>0</v>
      </c>
      <c r="Q10" s="129">
        <f>IF(COUNTIF($B5:$B200,Q$3)=SUM(M10:P10),MIN(Q5:Q9),"Error")</f>
        <v>3</v>
      </c>
      <c r="R10" s="127" t="s">
        <v>1457</v>
      </c>
      <c r="S10" s="128">
        <f t="shared" si="3"/>
        <v>6</v>
      </c>
      <c r="T10" s="128">
        <f t="shared" si="3"/>
        <v>0</v>
      </c>
      <c r="U10" s="128">
        <f t="shared" si="3"/>
        <v>0</v>
      </c>
      <c r="V10" s="136">
        <f t="shared" si="3"/>
        <v>0</v>
      </c>
      <c r="W10" s="129">
        <f>IF(COUNTIF($B5:$B200,W$3)=SUM(S10:V10),MIN(W5:W9),"Error")</f>
        <v>5</v>
      </c>
    </row>
    <row r="11" spans="1:23">
      <c r="A11">
        <f>'Teammate Engagement Checklist'!C9</f>
        <v>2</v>
      </c>
      <c r="B11" t="str">
        <f>'Teammate Engagement Checklist'!E9</f>
        <v>Action
行動</v>
      </c>
      <c r="C11">
        <f>'Teammate Engagement Checklist'!F9</f>
        <v>6</v>
      </c>
      <c r="D11" t="str">
        <f>'Teammate Engagement Checklist'!Y9</f>
        <v>Yes</v>
      </c>
    </row>
    <row r="12" spans="1:23">
      <c r="A12">
        <f>'Teammate Engagement Checklist'!C10</f>
        <v>2</v>
      </c>
      <c r="B12" t="str">
        <f>'Teammate Engagement Checklist'!E10</f>
        <v>Knowledge
知識</v>
      </c>
      <c r="C12">
        <f>'Teammate Engagement Checklist'!F10</f>
        <v>7</v>
      </c>
      <c r="D12" t="str">
        <f>'Teammate Engagement Checklist'!Y10</f>
        <v>Yes</v>
      </c>
    </row>
    <row r="13" spans="1:23">
      <c r="A13">
        <f>'Teammate Engagement Checklist'!C11</f>
        <v>2</v>
      </c>
      <c r="B13">
        <f>'Teammate Engagement Checklist'!E11</f>
        <v>0</v>
      </c>
      <c r="C13">
        <f>'Teammate Engagement Checklist'!F11</f>
        <v>0</v>
      </c>
      <c r="D13">
        <f>'Teammate Engagement Checklist'!Y11</f>
        <v>0</v>
      </c>
    </row>
    <row r="14" spans="1:23">
      <c r="A14">
        <f>'Teammate Engagement Checklist'!C12</f>
        <v>3</v>
      </c>
      <c r="B14" t="str">
        <f>'Teammate Engagement Checklist'!E12</f>
        <v>Capability
能力</v>
      </c>
      <c r="C14">
        <f>'Teammate Engagement Checklist'!F12</f>
        <v>8</v>
      </c>
      <c r="D14" t="str">
        <f>'Teammate Engagement Checklist'!Y12</f>
        <v>Yes</v>
      </c>
    </row>
    <row r="15" spans="1:23">
      <c r="A15">
        <f>'Teammate Engagement Checklist'!C13</f>
        <v>3</v>
      </c>
      <c r="B15" t="str">
        <f>'Teammate Engagement Checklist'!E13</f>
        <v>Knowledge
知識</v>
      </c>
      <c r="C15">
        <f>'Teammate Engagement Checklist'!F13</f>
        <v>9</v>
      </c>
      <c r="D15" t="str">
        <f>'Teammate Engagement Checklist'!Y13</f>
        <v>Yes</v>
      </c>
    </row>
    <row r="16" spans="1:23">
      <c r="A16">
        <f>'Teammate Engagement Checklist'!C14</f>
        <v>3</v>
      </c>
      <c r="B16" t="str">
        <f>'Teammate Engagement Checklist'!E14</f>
        <v>Action
行動</v>
      </c>
      <c r="C16">
        <f>'Teammate Engagement Checklist'!F14</f>
        <v>10</v>
      </c>
      <c r="D16" t="str">
        <f>'Teammate Engagement Checklist'!Y14</f>
        <v>No</v>
      </c>
    </row>
    <row r="17" spans="1:4">
      <c r="A17">
        <f>'Teammate Engagement Checklist'!C15</f>
        <v>3</v>
      </c>
      <c r="B17">
        <f>'Teammate Engagement Checklist'!E15</f>
        <v>0</v>
      </c>
      <c r="C17">
        <f>'Teammate Engagement Checklist'!F15</f>
        <v>0</v>
      </c>
      <c r="D17">
        <f>'Teammate Engagement Checklist'!Y15</f>
        <v>0</v>
      </c>
    </row>
    <row r="18" spans="1:4">
      <c r="A18">
        <f>'Teammate Engagement Checklist'!C16</f>
        <v>4</v>
      </c>
      <c r="B18" t="str">
        <f>'Teammate Engagement Checklist'!E16</f>
        <v>Knowledge
知識</v>
      </c>
      <c r="C18">
        <f>'Teammate Engagement Checklist'!F16</f>
        <v>11</v>
      </c>
      <c r="D18" t="str">
        <f>'Teammate Engagement Checklist'!Y16</f>
        <v>Yes</v>
      </c>
    </row>
    <row r="19" spans="1:4">
      <c r="A19">
        <f>'Teammate Engagement Checklist'!C17</f>
        <v>4</v>
      </c>
      <c r="B19" t="str">
        <f>'Teammate Engagement Checklist'!E17</f>
        <v>Capability
能力</v>
      </c>
      <c r="C19">
        <f>'Teammate Engagement Checklist'!F17</f>
        <v>12</v>
      </c>
      <c r="D19" t="str">
        <f>'Teammate Engagement Checklist'!Y17</f>
        <v>No</v>
      </c>
    </row>
    <row r="20" spans="1:4">
      <c r="A20">
        <f>'Teammate Engagement Checklist'!C18</f>
        <v>4</v>
      </c>
      <c r="B20" t="str">
        <f>'Teammate Engagement Checklist'!E18</f>
        <v>Capability
能力</v>
      </c>
      <c r="C20">
        <f>'Teammate Engagement Checklist'!F18</f>
        <v>13</v>
      </c>
      <c r="D20" t="str">
        <f>'Teammate Engagement Checklist'!Y18</f>
        <v>Yes</v>
      </c>
    </row>
    <row r="21" spans="1:4">
      <c r="A21">
        <f>'Teammate Engagement Checklist'!C19</f>
        <v>4</v>
      </c>
      <c r="B21" t="str">
        <f>'Teammate Engagement Checklist'!E19</f>
        <v>Capability
能力</v>
      </c>
      <c r="C21">
        <f>'Teammate Engagement Checklist'!F19</f>
        <v>14</v>
      </c>
      <c r="D21" t="str">
        <f>'Teammate Engagement Checklist'!Y19</f>
        <v>No</v>
      </c>
    </row>
    <row r="22" spans="1:4">
      <c r="A22">
        <f>'Teammate Engagement Checklist'!C20</f>
        <v>4</v>
      </c>
      <c r="B22" t="str">
        <f>'Teammate Engagement Checklist'!E20</f>
        <v>Action
行動</v>
      </c>
      <c r="C22">
        <f>'Teammate Engagement Checklist'!F20</f>
        <v>15</v>
      </c>
      <c r="D22" t="str">
        <f>'Teammate Engagement Checklist'!Y20</f>
        <v>Yes</v>
      </c>
    </row>
    <row r="23" spans="1:4">
      <c r="A23">
        <f>'Teammate Engagement Checklist'!C21</f>
        <v>4</v>
      </c>
      <c r="B23" t="str">
        <f>'Teammate Engagement Checklist'!E21</f>
        <v>Action
行動</v>
      </c>
      <c r="C23">
        <f>'Teammate Engagement Checklist'!F21</f>
        <v>16</v>
      </c>
      <c r="D23" t="str">
        <f>'Teammate Engagement Checklist'!Y21</f>
        <v>Yes</v>
      </c>
    </row>
    <row r="24" spans="1:4">
      <c r="A24">
        <f>'Teammate Engagement Checklist'!C22</f>
        <v>4</v>
      </c>
      <c r="B24">
        <f>'Teammate Engagement Checklist'!E22</f>
        <v>0</v>
      </c>
      <c r="C24">
        <f>'Teammate Engagement Checklist'!F22</f>
        <v>0</v>
      </c>
      <c r="D24">
        <f>'Teammate Engagement Checklist'!Y22</f>
        <v>0</v>
      </c>
    </row>
    <row r="25" spans="1:4">
      <c r="A25">
        <f>'Teammate Engagement Checklist'!C23</f>
        <v>5</v>
      </c>
      <c r="B25" t="str">
        <f>'Teammate Engagement Checklist'!E23</f>
        <v>Knowledge
知識</v>
      </c>
      <c r="C25">
        <f>'Teammate Engagement Checklist'!F23</f>
        <v>17</v>
      </c>
      <c r="D25" t="str">
        <f>'Teammate Engagement Checklist'!Y23</f>
        <v>Yes</v>
      </c>
    </row>
    <row r="26" spans="1:4">
      <c r="A26">
        <f>'Teammate Engagement Checklist'!C24</f>
        <v>5</v>
      </c>
      <c r="B26" t="str">
        <f>'Teammate Engagement Checklist'!E24</f>
        <v>Capability
能力</v>
      </c>
      <c r="C26">
        <f>'Teammate Engagement Checklist'!F24</f>
        <v>18</v>
      </c>
      <c r="D26" t="str">
        <f>'Teammate Engagement Checklist'!Y24</f>
        <v>No</v>
      </c>
    </row>
    <row r="27" spans="1:4">
      <c r="A27">
        <f>'Teammate Engagement Checklist'!C25</f>
        <v>5</v>
      </c>
      <c r="B27" t="str">
        <f>'Teammate Engagement Checklist'!E25</f>
        <v>Knowledge
知識</v>
      </c>
      <c r="C27">
        <f>'Teammate Engagement Checklist'!F25</f>
        <v>19</v>
      </c>
      <c r="D27" t="str">
        <f>'Teammate Engagement Checklist'!Y25</f>
        <v>Yes</v>
      </c>
    </row>
    <row r="28" spans="1:4">
      <c r="A28">
        <f>'Teammate Engagement Checklist'!C26</f>
        <v>5</v>
      </c>
      <c r="B28" t="str">
        <f>'Teammate Engagement Checklist'!E26</f>
        <v>Action
行動</v>
      </c>
      <c r="C28">
        <f>'Teammate Engagement Checklist'!F26</f>
        <v>20</v>
      </c>
      <c r="D28" t="str">
        <f>'Teammate Engagement Checklist'!Y26</f>
        <v>No</v>
      </c>
    </row>
    <row r="29" spans="1:4">
      <c r="A29">
        <f>'Teammate Engagement Checklist'!C27</f>
        <v>5</v>
      </c>
      <c r="B29">
        <f>'Teammate Engagement Checklist'!E27</f>
        <v>0</v>
      </c>
      <c r="C29">
        <f>'Teammate Engagement Checklist'!F27</f>
        <v>0</v>
      </c>
      <c r="D29">
        <f>'Teammate Engagement Checklist'!Y27</f>
        <v>0</v>
      </c>
    </row>
    <row r="30" spans="1:4">
      <c r="A30">
        <f>'Teammate Engagement Checklist'!C28</f>
        <v>0</v>
      </c>
      <c r="B30">
        <f>'Teammate Engagement Checklist'!E28</f>
        <v>0</v>
      </c>
      <c r="C30">
        <f>'Teammate Engagement Checklist'!F28</f>
        <v>0</v>
      </c>
      <c r="D30">
        <f>'Teammate Engagement Checklist'!Y28</f>
        <v>0</v>
      </c>
    </row>
    <row r="31" spans="1:4">
      <c r="A31">
        <f>'Teammate Engagement Checklist'!C29</f>
        <v>0</v>
      </c>
      <c r="B31">
        <f>'Teammate Engagement Checklist'!E29</f>
        <v>0</v>
      </c>
      <c r="C31">
        <f>'Teammate Engagement Checklist'!F29</f>
        <v>0</v>
      </c>
      <c r="D31">
        <f>'Teammate Engagement Checklist'!Y29</f>
        <v>0</v>
      </c>
    </row>
    <row r="32" spans="1:4">
      <c r="A32">
        <f>'Teammate Engagement Checklist'!C30</f>
        <v>0</v>
      </c>
      <c r="B32">
        <f>'Teammate Engagement Checklist'!E30</f>
        <v>0</v>
      </c>
      <c r="C32">
        <f>'Teammate Engagement Checklist'!F30</f>
        <v>0</v>
      </c>
      <c r="D32">
        <f>'Teammate Engagement Checklist'!Y30</f>
        <v>0</v>
      </c>
    </row>
    <row r="33" spans="1:4">
      <c r="A33">
        <f>'Teammate Engagement Checklist'!C31</f>
        <v>0</v>
      </c>
      <c r="B33">
        <f>'Teammate Engagement Checklist'!E31</f>
        <v>0</v>
      </c>
      <c r="C33">
        <f>'Teammate Engagement Checklist'!F31</f>
        <v>0</v>
      </c>
      <c r="D33">
        <f>'Teammate Engagement Checklist'!Y31</f>
        <v>0</v>
      </c>
    </row>
    <row r="34" spans="1:4">
      <c r="A34">
        <f>'Teammate Engagement Checklist'!C32</f>
        <v>0</v>
      </c>
      <c r="B34">
        <f>'Teammate Engagement Checklist'!E32</f>
        <v>0</v>
      </c>
      <c r="C34">
        <f>'Teammate Engagement Checklist'!F32</f>
        <v>0</v>
      </c>
      <c r="D34">
        <f>'Teammate Engagement Checklist'!Y32</f>
        <v>0</v>
      </c>
    </row>
    <row r="35" spans="1:4">
      <c r="A35">
        <f>'Teammate Engagement Checklist'!C33</f>
        <v>0</v>
      </c>
      <c r="B35">
        <f>'Teammate Engagement Checklist'!E33</f>
        <v>0</v>
      </c>
      <c r="C35">
        <f>'Teammate Engagement Checklist'!F33</f>
        <v>0</v>
      </c>
      <c r="D35">
        <f>'Teammate Engagement Checklist'!Y33</f>
        <v>0</v>
      </c>
    </row>
    <row r="36" spans="1:4">
      <c r="A36">
        <f>'Teammate Engagement Checklist'!C34</f>
        <v>0</v>
      </c>
      <c r="B36">
        <f>'Teammate Engagement Checklist'!E34</f>
        <v>0</v>
      </c>
      <c r="C36">
        <f>'Teammate Engagement Checklist'!F34</f>
        <v>0</v>
      </c>
      <c r="D36">
        <f>'Teammate Engagement Checklist'!Y34</f>
        <v>0</v>
      </c>
    </row>
    <row r="37" spans="1:4">
      <c r="A37">
        <f>'Teammate Engagement Checklist'!C35</f>
        <v>0</v>
      </c>
      <c r="B37">
        <f>'Teammate Engagement Checklist'!E35</f>
        <v>0</v>
      </c>
      <c r="C37">
        <f>'Teammate Engagement Checklist'!F35</f>
        <v>0</v>
      </c>
      <c r="D37">
        <f>'Teammate Engagement Checklist'!Y35</f>
        <v>0</v>
      </c>
    </row>
    <row r="38" spans="1:4">
      <c r="A38">
        <f>'Teammate Engagement Checklist'!C36</f>
        <v>0</v>
      </c>
      <c r="B38">
        <f>'Teammate Engagement Checklist'!E36</f>
        <v>0</v>
      </c>
      <c r="C38">
        <f>'Teammate Engagement Checklist'!F36</f>
        <v>0</v>
      </c>
      <c r="D38">
        <f>'Teammate Engagement Checklist'!Y36</f>
        <v>0</v>
      </c>
    </row>
    <row r="39" spans="1:4">
      <c r="A39">
        <f>'Teammate Engagement Checklist'!C37</f>
        <v>0</v>
      </c>
      <c r="B39">
        <f>'Teammate Engagement Checklist'!E37</f>
        <v>0</v>
      </c>
      <c r="C39">
        <f>'Teammate Engagement Checklist'!F37</f>
        <v>0</v>
      </c>
      <c r="D39">
        <f>'Teammate Engagement Checklist'!Y37</f>
        <v>0</v>
      </c>
    </row>
    <row r="40" spans="1:4">
      <c r="A40">
        <f>'Teammate Engagement Checklist'!C38</f>
        <v>0</v>
      </c>
      <c r="B40">
        <f>'Teammate Engagement Checklist'!E38</f>
        <v>0</v>
      </c>
      <c r="C40">
        <f>'Teammate Engagement Checklist'!F38</f>
        <v>0</v>
      </c>
      <c r="D40">
        <f>'Teammate Engagement Checklist'!Y38</f>
        <v>0</v>
      </c>
    </row>
    <row r="41" spans="1:4">
      <c r="A41">
        <f>'Teammate Engagement Checklist'!C39</f>
        <v>0</v>
      </c>
      <c r="B41">
        <f>'Teammate Engagement Checklist'!E39</f>
        <v>0</v>
      </c>
      <c r="C41">
        <f>'Teammate Engagement Checklist'!F39</f>
        <v>0</v>
      </c>
      <c r="D41">
        <f>'Teammate Engagement Checklist'!Y39</f>
        <v>0</v>
      </c>
    </row>
    <row r="42" spans="1:4">
      <c r="A42">
        <f>'Teammate Engagement Checklist'!C40</f>
        <v>0</v>
      </c>
      <c r="B42">
        <f>'Teammate Engagement Checklist'!E40</f>
        <v>0</v>
      </c>
      <c r="C42">
        <f>'Teammate Engagement Checklist'!F40</f>
        <v>0</v>
      </c>
      <c r="D42">
        <f>'Teammate Engagement Checklist'!Y40</f>
        <v>0</v>
      </c>
    </row>
    <row r="43" spans="1:4">
      <c r="A43">
        <f>'Teammate Engagement Checklist'!C41</f>
        <v>0</v>
      </c>
      <c r="B43">
        <f>'Teammate Engagement Checklist'!E41</f>
        <v>0</v>
      </c>
      <c r="C43">
        <f>'Teammate Engagement Checklist'!F41</f>
        <v>0</v>
      </c>
      <c r="D43">
        <f>'Teammate Engagement Checklist'!Y41</f>
        <v>0</v>
      </c>
    </row>
    <row r="44" spans="1:4">
      <c r="A44">
        <f>'Teammate Engagement Checklist'!C42</f>
        <v>0</v>
      </c>
      <c r="B44">
        <f>'Teammate Engagement Checklist'!E42</f>
        <v>0</v>
      </c>
      <c r="C44">
        <f>'Teammate Engagement Checklist'!F42</f>
        <v>0</v>
      </c>
      <c r="D44">
        <f>'Teammate Engagement Checklist'!Y42</f>
        <v>0</v>
      </c>
    </row>
    <row r="45" spans="1:4">
      <c r="A45">
        <f>'Teammate Engagement Checklist'!C43</f>
        <v>0</v>
      </c>
      <c r="B45">
        <f>'Teammate Engagement Checklist'!E43</f>
        <v>0</v>
      </c>
      <c r="C45">
        <f>'Teammate Engagement Checklist'!F43</f>
        <v>0</v>
      </c>
      <c r="D45">
        <f>'Teammate Engagement Checklist'!Y43</f>
        <v>0</v>
      </c>
    </row>
    <row r="46" spans="1:4">
      <c r="A46">
        <f>'Teammate Engagement Checklist'!C44</f>
        <v>0</v>
      </c>
      <c r="B46">
        <f>'Teammate Engagement Checklist'!E44</f>
        <v>0</v>
      </c>
      <c r="C46">
        <f>'Teammate Engagement Checklist'!F44</f>
        <v>0</v>
      </c>
      <c r="D46">
        <f>'Teammate Engagement Checklist'!Y44</f>
        <v>0</v>
      </c>
    </row>
    <row r="47" spans="1:4">
      <c r="A47">
        <f>'Teammate Engagement Checklist'!C45</f>
        <v>0</v>
      </c>
      <c r="B47">
        <f>'Teammate Engagement Checklist'!E45</f>
        <v>0</v>
      </c>
      <c r="C47">
        <f>'Teammate Engagement Checklist'!F45</f>
        <v>0</v>
      </c>
      <c r="D47">
        <f>'Teammate Engagement Checklist'!Y45</f>
        <v>0</v>
      </c>
    </row>
    <row r="48" spans="1:4">
      <c r="A48">
        <f>'Teammate Engagement Checklist'!C46</f>
        <v>0</v>
      </c>
      <c r="B48">
        <f>'Teammate Engagement Checklist'!E46</f>
        <v>0</v>
      </c>
      <c r="C48">
        <f>'Teammate Engagement Checklist'!F46</f>
        <v>0</v>
      </c>
      <c r="D48">
        <f>'Teammate Engagement Checklist'!Y46</f>
        <v>0</v>
      </c>
    </row>
    <row r="49" spans="1:4">
      <c r="A49">
        <f>'Teammate Engagement Checklist'!C47</f>
        <v>0</v>
      </c>
      <c r="B49">
        <f>'Teammate Engagement Checklist'!E47</f>
        <v>0</v>
      </c>
      <c r="C49">
        <f>'Teammate Engagement Checklist'!F47</f>
        <v>0</v>
      </c>
      <c r="D49">
        <f>'Teammate Engagement Checklist'!Y47</f>
        <v>0</v>
      </c>
    </row>
    <row r="50" spans="1:4">
      <c r="A50">
        <f>'Teammate Engagement Checklist'!C48</f>
        <v>0</v>
      </c>
      <c r="B50">
        <f>'Teammate Engagement Checklist'!E48</f>
        <v>0</v>
      </c>
      <c r="C50">
        <f>'Teammate Engagement Checklist'!F48</f>
        <v>0</v>
      </c>
      <c r="D50">
        <f>'Teammate Engagement Checklist'!Y48</f>
        <v>0</v>
      </c>
    </row>
    <row r="51" spans="1:4">
      <c r="A51">
        <f>'Teammate Engagement Checklist'!C49</f>
        <v>0</v>
      </c>
      <c r="B51">
        <f>'Teammate Engagement Checklist'!E49</f>
        <v>0</v>
      </c>
      <c r="C51">
        <f>'Teammate Engagement Checklist'!F49</f>
        <v>0</v>
      </c>
      <c r="D51">
        <f>'Teammate Engagement Checklist'!Y49</f>
        <v>0</v>
      </c>
    </row>
    <row r="52" spans="1:4">
      <c r="A52">
        <f>'Teammate Engagement Checklist'!C50</f>
        <v>0</v>
      </c>
      <c r="B52">
        <f>'Teammate Engagement Checklist'!E50</f>
        <v>0</v>
      </c>
      <c r="C52">
        <f>'Teammate Engagement Checklist'!F50</f>
        <v>0</v>
      </c>
      <c r="D52">
        <f>'Teammate Engagement Checklist'!Y50</f>
        <v>0</v>
      </c>
    </row>
    <row r="53" spans="1:4">
      <c r="A53">
        <f>'Teammate Engagement Checklist'!C51</f>
        <v>0</v>
      </c>
      <c r="B53">
        <f>'Teammate Engagement Checklist'!E51</f>
        <v>0</v>
      </c>
      <c r="C53">
        <f>'Teammate Engagement Checklist'!F51</f>
        <v>0</v>
      </c>
      <c r="D53">
        <f>'Teammate Engagement Checklist'!Y51</f>
        <v>0</v>
      </c>
    </row>
    <row r="54" spans="1:4">
      <c r="A54">
        <f>'Teammate Engagement Checklist'!C52</f>
        <v>0</v>
      </c>
      <c r="B54">
        <f>'Teammate Engagement Checklist'!E52</f>
        <v>0</v>
      </c>
      <c r="C54">
        <f>'Teammate Engagement Checklist'!F52</f>
        <v>0</v>
      </c>
      <c r="D54">
        <f>'Teammate Engagement Checklist'!Y52</f>
        <v>0</v>
      </c>
    </row>
    <row r="55" spans="1:4">
      <c r="A55">
        <f>'Teammate Engagement Checklist'!C53</f>
        <v>0</v>
      </c>
      <c r="B55">
        <f>'Teammate Engagement Checklist'!E53</f>
        <v>0</v>
      </c>
      <c r="C55">
        <f>'Teammate Engagement Checklist'!F53</f>
        <v>0</v>
      </c>
      <c r="D55">
        <f>'Teammate Engagement Checklist'!Y53</f>
        <v>0</v>
      </c>
    </row>
    <row r="56" spans="1:4">
      <c r="A56">
        <f>'Teammate Engagement Checklist'!C54</f>
        <v>0</v>
      </c>
      <c r="B56">
        <f>'Teammate Engagement Checklist'!E54</f>
        <v>0</v>
      </c>
      <c r="C56">
        <f>'Teammate Engagement Checklist'!F54</f>
        <v>0</v>
      </c>
      <c r="D56">
        <f>'Teammate Engagement Checklist'!Y54</f>
        <v>0</v>
      </c>
    </row>
    <row r="57" spans="1:4">
      <c r="A57">
        <f>'Teammate Engagement Checklist'!C55</f>
        <v>0</v>
      </c>
      <c r="B57">
        <f>'Teammate Engagement Checklist'!E55</f>
        <v>0</v>
      </c>
      <c r="C57">
        <f>'Teammate Engagement Checklist'!F55</f>
        <v>0</v>
      </c>
      <c r="D57">
        <f>'Teammate Engagement Checklist'!Y55</f>
        <v>0</v>
      </c>
    </row>
    <row r="58" spans="1:4">
      <c r="A58">
        <f>'Teammate Engagement Checklist'!C56</f>
        <v>0</v>
      </c>
      <c r="B58">
        <f>'Teammate Engagement Checklist'!E56</f>
        <v>0</v>
      </c>
      <c r="C58">
        <f>'Teammate Engagement Checklist'!F56</f>
        <v>0</v>
      </c>
      <c r="D58">
        <f>'Teammate Engagement Checklist'!Y56</f>
        <v>0</v>
      </c>
    </row>
    <row r="59" spans="1:4">
      <c r="A59">
        <f>'Teammate Engagement Checklist'!C57</f>
        <v>0</v>
      </c>
      <c r="B59">
        <f>'Teammate Engagement Checklist'!E57</f>
        <v>0</v>
      </c>
      <c r="C59">
        <f>'Teammate Engagement Checklist'!F57</f>
        <v>0</v>
      </c>
      <c r="D59">
        <f>'Teammate Engagement Checklist'!Y57</f>
        <v>0</v>
      </c>
    </row>
    <row r="60" spans="1:4">
      <c r="A60">
        <f>'Teammate Engagement Checklist'!C58</f>
        <v>0</v>
      </c>
      <c r="B60">
        <f>'Teammate Engagement Checklist'!E58</f>
        <v>0</v>
      </c>
      <c r="C60">
        <f>'Teammate Engagement Checklist'!F58</f>
        <v>0</v>
      </c>
      <c r="D60">
        <f>'Teammate Engagement Checklist'!Y58</f>
        <v>0</v>
      </c>
    </row>
    <row r="61" spans="1:4">
      <c r="A61">
        <f>'Teammate Engagement Checklist'!C59</f>
        <v>0</v>
      </c>
      <c r="B61">
        <f>'Teammate Engagement Checklist'!E59</f>
        <v>0</v>
      </c>
      <c r="C61">
        <f>'Teammate Engagement Checklist'!F59</f>
        <v>0</v>
      </c>
      <c r="D61">
        <f>'Teammate Engagement Checklist'!Y59</f>
        <v>0</v>
      </c>
    </row>
    <row r="62" spans="1:4">
      <c r="A62">
        <f>'Teammate Engagement Checklist'!C60</f>
        <v>0</v>
      </c>
      <c r="B62">
        <f>'Teammate Engagement Checklist'!E60</f>
        <v>0</v>
      </c>
      <c r="C62">
        <f>'Teammate Engagement Checklist'!F60</f>
        <v>0</v>
      </c>
      <c r="D62">
        <f>'Teammate Engagement Checklist'!Y60</f>
        <v>0</v>
      </c>
    </row>
    <row r="63" spans="1:4">
      <c r="A63">
        <f>'Teammate Engagement Checklist'!C61</f>
        <v>0</v>
      </c>
      <c r="B63">
        <f>'Teammate Engagement Checklist'!E61</f>
        <v>0</v>
      </c>
      <c r="C63">
        <f>'Teammate Engagement Checklist'!F61</f>
        <v>0</v>
      </c>
      <c r="D63">
        <f>'Teammate Engagement Checklist'!Y61</f>
        <v>0</v>
      </c>
    </row>
    <row r="64" spans="1:4">
      <c r="A64">
        <f>'Teammate Engagement Checklist'!C62</f>
        <v>0</v>
      </c>
      <c r="B64">
        <f>'Teammate Engagement Checklist'!E62</f>
        <v>0</v>
      </c>
      <c r="C64">
        <f>'Teammate Engagement Checklist'!F62</f>
        <v>0</v>
      </c>
      <c r="D64">
        <f>'Teammate Engagement Checklist'!Y62</f>
        <v>0</v>
      </c>
    </row>
    <row r="65" spans="1:4">
      <c r="A65">
        <f>'Teammate Engagement Checklist'!C63</f>
        <v>0</v>
      </c>
      <c r="B65">
        <f>'Teammate Engagement Checklist'!E63</f>
        <v>0</v>
      </c>
      <c r="C65">
        <f>'Teammate Engagement Checklist'!F63</f>
        <v>0</v>
      </c>
      <c r="D65">
        <f>'Teammate Engagement Checklist'!Y63</f>
        <v>0</v>
      </c>
    </row>
    <row r="66" spans="1:4">
      <c r="A66">
        <f>'Teammate Engagement Checklist'!C64</f>
        <v>0</v>
      </c>
      <c r="B66">
        <f>'Teammate Engagement Checklist'!E64</f>
        <v>0</v>
      </c>
      <c r="C66">
        <f>'Teammate Engagement Checklist'!F64</f>
        <v>0</v>
      </c>
      <c r="D66">
        <f>'Teammate Engagement Checklist'!Y64</f>
        <v>0</v>
      </c>
    </row>
    <row r="67" spans="1:4">
      <c r="A67">
        <f>'Teammate Engagement Checklist'!C65</f>
        <v>0</v>
      </c>
      <c r="B67">
        <f>'Teammate Engagement Checklist'!E65</f>
        <v>0</v>
      </c>
      <c r="C67">
        <f>'Teammate Engagement Checklist'!F65</f>
        <v>0</v>
      </c>
      <c r="D67">
        <f>'Teammate Engagement Checklist'!Y65</f>
        <v>0</v>
      </c>
    </row>
    <row r="68" spans="1:4">
      <c r="A68">
        <f>'Teammate Engagement Checklist'!C66</f>
        <v>0</v>
      </c>
      <c r="B68">
        <f>'Teammate Engagement Checklist'!E66</f>
        <v>0</v>
      </c>
      <c r="C68">
        <f>'Teammate Engagement Checklist'!F66</f>
        <v>0</v>
      </c>
      <c r="D68">
        <f>'Teammate Engagement Checklist'!Y66</f>
        <v>0</v>
      </c>
    </row>
    <row r="69" spans="1:4">
      <c r="A69">
        <f>'Teammate Engagement Checklist'!C67</f>
        <v>0</v>
      </c>
      <c r="B69">
        <f>'Teammate Engagement Checklist'!E67</f>
        <v>0</v>
      </c>
      <c r="C69">
        <f>'Teammate Engagement Checklist'!F67</f>
        <v>0</v>
      </c>
      <c r="D69">
        <f>'Teammate Engagement Checklist'!Y67</f>
        <v>0</v>
      </c>
    </row>
    <row r="70" spans="1:4">
      <c r="A70">
        <f>'Teammate Engagement Checklist'!C68</f>
        <v>0</v>
      </c>
      <c r="B70">
        <f>'Teammate Engagement Checklist'!E68</f>
        <v>0</v>
      </c>
      <c r="C70">
        <f>'Teammate Engagement Checklist'!F68</f>
        <v>0</v>
      </c>
      <c r="D70">
        <f>'Teammate Engagement Checklist'!Y68</f>
        <v>0</v>
      </c>
    </row>
    <row r="71" spans="1:4">
      <c r="A71">
        <f>'Teammate Engagement Checklist'!C69</f>
        <v>0</v>
      </c>
      <c r="B71">
        <f>'Teammate Engagement Checklist'!E69</f>
        <v>0</v>
      </c>
      <c r="C71">
        <f>'Teammate Engagement Checklist'!F69</f>
        <v>0</v>
      </c>
      <c r="D71">
        <f>'Teammate Engagement Checklist'!Y69</f>
        <v>0</v>
      </c>
    </row>
    <row r="72" spans="1:4">
      <c r="A72">
        <f>'Teammate Engagement Checklist'!C70</f>
        <v>0</v>
      </c>
      <c r="B72">
        <f>'Teammate Engagement Checklist'!E70</f>
        <v>0</v>
      </c>
      <c r="C72">
        <f>'Teammate Engagement Checklist'!F70</f>
        <v>0</v>
      </c>
      <c r="D72">
        <f>'Teammate Engagement Checklist'!Y70</f>
        <v>0</v>
      </c>
    </row>
    <row r="73" spans="1:4">
      <c r="A73">
        <f>'Teammate Engagement Checklist'!C71</f>
        <v>0</v>
      </c>
      <c r="B73">
        <f>'Teammate Engagement Checklist'!E71</f>
        <v>0</v>
      </c>
      <c r="C73">
        <f>'Teammate Engagement Checklist'!F71</f>
        <v>0</v>
      </c>
      <c r="D73">
        <f>'Teammate Engagement Checklist'!Y71</f>
        <v>0</v>
      </c>
    </row>
    <row r="74" spans="1:4">
      <c r="A74">
        <f>'Teammate Engagement Checklist'!C72</f>
        <v>0</v>
      </c>
      <c r="B74">
        <f>'Teammate Engagement Checklist'!E72</f>
        <v>0</v>
      </c>
      <c r="C74">
        <f>'Teammate Engagement Checklist'!F72</f>
        <v>0</v>
      </c>
      <c r="D74">
        <f>'Teammate Engagement Checklist'!Y72</f>
        <v>0</v>
      </c>
    </row>
    <row r="75" spans="1:4">
      <c r="A75">
        <f>'Teammate Engagement Checklist'!C73</f>
        <v>0</v>
      </c>
      <c r="B75">
        <f>'Teammate Engagement Checklist'!E73</f>
        <v>0</v>
      </c>
      <c r="C75">
        <f>'Teammate Engagement Checklist'!F73</f>
        <v>0</v>
      </c>
      <c r="D75">
        <f>'Teammate Engagement Checklist'!Y73</f>
        <v>0</v>
      </c>
    </row>
    <row r="76" spans="1:4">
      <c r="A76">
        <f>'Teammate Engagement Checklist'!C74</f>
        <v>0</v>
      </c>
      <c r="B76">
        <f>'Teammate Engagement Checklist'!E74</f>
        <v>0</v>
      </c>
      <c r="C76">
        <f>'Teammate Engagement Checklist'!F74</f>
        <v>0</v>
      </c>
      <c r="D76">
        <f>'Teammate Engagement Checklist'!Y74</f>
        <v>0</v>
      </c>
    </row>
    <row r="77" spans="1:4">
      <c r="A77">
        <f>'Teammate Engagement Checklist'!C75</f>
        <v>0</v>
      </c>
      <c r="B77">
        <f>'Teammate Engagement Checklist'!E75</f>
        <v>0</v>
      </c>
      <c r="C77">
        <f>'Teammate Engagement Checklist'!F75</f>
        <v>0</v>
      </c>
      <c r="D77">
        <f>'Teammate Engagement Checklist'!Y75</f>
        <v>0</v>
      </c>
    </row>
    <row r="78" spans="1:4">
      <c r="A78">
        <f>'Teammate Engagement Checklist'!C76</f>
        <v>0</v>
      </c>
      <c r="B78">
        <f>'Teammate Engagement Checklist'!E76</f>
        <v>0</v>
      </c>
      <c r="C78">
        <f>'Teammate Engagement Checklist'!F76</f>
        <v>0</v>
      </c>
      <c r="D78">
        <f>'Teammate Engagement Checklist'!Y76</f>
        <v>0</v>
      </c>
    </row>
    <row r="79" spans="1:4">
      <c r="A79">
        <f>'Teammate Engagement Checklist'!C77</f>
        <v>0</v>
      </c>
      <c r="B79">
        <f>'Teammate Engagement Checklist'!E77</f>
        <v>0</v>
      </c>
      <c r="C79">
        <f>'Teammate Engagement Checklist'!F77</f>
        <v>0</v>
      </c>
      <c r="D79">
        <f>'Teammate Engagement Checklist'!Y77</f>
        <v>0</v>
      </c>
    </row>
    <row r="80" spans="1:4">
      <c r="A80">
        <f>'Teammate Engagement Checklist'!C78</f>
        <v>0</v>
      </c>
      <c r="B80">
        <f>'Teammate Engagement Checklist'!E78</f>
        <v>0</v>
      </c>
      <c r="C80">
        <f>'Teammate Engagement Checklist'!F78</f>
        <v>0</v>
      </c>
      <c r="D80">
        <f>'Teammate Engagement Checklist'!Y78</f>
        <v>0</v>
      </c>
    </row>
    <row r="81" spans="1:4">
      <c r="A81">
        <f>'Teammate Engagement Checklist'!C79</f>
        <v>0</v>
      </c>
      <c r="B81">
        <f>'Teammate Engagement Checklist'!E79</f>
        <v>0</v>
      </c>
      <c r="C81">
        <f>'Teammate Engagement Checklist'!F79</f>
        <v>0</v>
      </c>
      <c r="D81">
        <f>'Teammate Engagement Checklist'!Y79</f>
        <v>0</v>
      </c>
    </row>
    <row r="82" spans="1:4">
      <c r="A82">
        <f>'Teammate Engagement Checklist'!C80</f>
        <v>0</v>
      </c>
      <c r="B82">
        <f>'Teammate Engagement Checklist'!E80</f>
        <v>0</v>
      </c>
      <c r="C82">
        <f>'Teammate Engagement Checklist'!F80</f>
        <v>0</v>
      </c>
      <c r="D82">
        <f>'Teammate Engagement Checklist'!Y80</f>
        <v>0</v>
      </c>
    </row>
    <row r="83" spans="1:4">
      <c r="A83">
        <f>'Teammate Engagement Checklist'!C81</f>
        <v>0</v>
      </c>
      <c r="B83">
        <f>'Teammate Engagement Checklist'!E81</f>
        <v>0</v>
      </c>
      <c r="C83">
        <f>'Teammate Engagement Checklist'!F81</f>
        <v>0</v>
      </c>
      <c r="D83">
        <f>'Teammate Engagement Checklist'!Y81</f>
        <v>0</v>
      </c>
    </row>
    <row r="84" spans="1:4">
      <c r="A84">
        <f>'Teammate Engagement Checklist'!C82</f>
        <v>0</v>
      </c>
      <c r="B84">
        <f>'Teammate Engagement Checklist'!E82</f>
        <v>0</v>
      </c>
      <c r="C84">
        <f>'Teammate Engagement Checklist'!F82</f>
        <v>0</v>
      </c>
      <c r="D84">
        <f>'Teammate Engagement Checklist'!Y82</f>
        <v>0</v>
      </c>
    </row>
    <row r="85" spans="1:4">
      <c r="A85">
        <f>'Teammate Engagement Checklist'!C83</f>
        <v>0</v>
      </c>
      <c r="B85">
        <f>'Teammate Engagement Checklist'!E83</f>
        <v>0</v>
      </c>
      <c r="C85">
        <f>'Teammate Engagement Checklist'!F83</f>
        <v>0</v>
      </c>
      <c r="D85">
        <f>'Teammate Engagement Checklist'!Y83</f>
        <v>0</v>
      </c>
    </row>
    <row r="86" spans="1:4">
      <c r="A86">
        <f>'Teammate Engagement Checklist'!C84</f>
        <v>0</v>
      </c>
      <c r="B86">
        <f>'Teammate Engagement Checklist'!E84</f>
        <v>0</v>
      </c>
      <c r="C86">
        <f>'Teammate Engagement Checklist'!F84</f>
        <v>0</v>
      </c>
      <c r="D86">
        <f>'Teammate Engagement Checklist'!Y84</f>
        <v>0</v>
      </c>
    </row>
    <row r="87" spans="1:4">
      <c r="A87">
        <f>'Teammate Engagement Checklist'!C85</f>
        <v>0</v>
      </c>
      <c r="B87">
        <f>'Teammate Engagement Checklist'!E85</f>
        <v>0</v>
      </c>
      <c r="C87">
        <f>'Teammate Engagement Checklist'!F85</f>
        <v>0</v>
      </c>
      <c r="D87">
        <f>'Teammate Engagement Checklist'!Y85</f>
        <v>0</v>
      </c>
    </row>
    <row r="88" spans="1:4">
      <c r="A88">
        <f>'Teammate Engagement Checklist'!C86</f>
        <v>0</v>
      </c>
      <c r="B88">
        <f>'Teammate Engagement Checklist'!E86</f>
        <v>0</v>
      </c>
      <c r="C88">
        <f>'Teammate Engagement Checklist'!F86</f>
        <v>0</v>
      </c>
      <c r="D88">
        <f>'Teammate Engagement Checklist'!Y86</f>
        <v>0</v>
      </c>
    </row>
    <row r="89" spans="1:4">
      <c r="A89">
        <f>'Teammate Engagement Checklist'!C87</f>
        <v>0</v>
      </c>
      <c r="B89">
        <f>'Teammate Engagement Checklist'!E87</f>
        <v>0</v>
      </c>
      <c r="C89">
        <f>'Teammate Engagement Checklist'!F87</f>
        <v>0</v>
      </c>
      <c r="D89">
        <f>'Teammate Engagement Checklist'!Y87</f>
        <v>0</v>
      </c>
    </row>
    <row r="90" spans="1:4">
      <c r="A90">
        <f>'Teammate Engagement Checklist'!C88</f>
        <v>0</v>
      </c>
      <c r="B90">
        <f>'Teammate Engagement Checklist'!E88</f>
        <v>0</v>
      </c>
      <c r="C90">
        <f>'Teammate Engagement Checklist'!F88</f>
        <v>0</v>
      </c>
      <c r="D90">
        <f>'Teammate Engagement Checklist'!Y88</f>
        <v>0</v>
      </c>
    </row>
    <row r="91" spans="1:4">
      <c r="A91">
        <f>'Teammate Engagement Checklist'!C89</f>
        <v>0</v>
      </c>
      <c r="B91">
        <f>'Teammate Engagement Checklist'!E89</f>
        <v>0</v>
      </c>
      <c r="C91">
        <f>'Teammate Engagement Checklist'!F89</f>
        <v>0</v>
      </c>
      <c r="D91">
        <f>'Teammate Engagement Checklist'!Y89</f>
        <v>0</v>
      </c>
    </row>
    <row r="92" spans="1:4">
      <c r="A92">
        <f>'Teammate Engagement Checklist'!C90</f>
        <v>0</v>
      </c>
      <c r="B92">
        <f>'Teammate Engagement Checklist'!E90</f>
        <v>0</v>
      </c>
      <c r="C92">
        <f>'Teammate Engagement Checklist'!F90</f>
        <v>0</v>
      </c>
      <c r="D92">
        <f>'Teammate Engagement Checklist'!Y90</f>
        <v>0</v>
      </c>
    </row>
    <row r="93" spans="1:4">
      <c r="A93">
        <f>'Teammate Engagement Checklist'!C91</f>
        <v>0</v>
      </c>
      <c r="B93">
        <f>'Teammate Engagement Checklist'!E91</f>
        <v>0</v>
      </c>
      <c r="C93">
        <f>'Teammate Engagement Checklist'!F91</f>
        <v>0</v>
      </c>
      <c r="D93">
        <f>'Teammate Engagement Checklist'!Y91</f>
        <v>0</v>
      </c>
    </row>
    <row r="94" spans="1:4">
      <c r="A94">
        <f>'Teammate Engagement Checklist'!C92</f>
        <v>0</v>
      </c>
      <c r="B94">
        <f>'Teammate Engagement Checklist'!E92</f>
        <v>0</v>
      </c>
      <c r="C94">
        <f>'Teammate Engagement Checklist'!F92</f>
        <v>0</v>
      </c>
      <c r="D94">
        <f>'Teammate Engagement Checklist'!Y92</f>
        <v>0</v>
      </c>
    </row>
    <row r="95" spans="1:4">
      <c r="A95">
        <f>'Teammate Engagement Checklist'!C93</f>
        <v>0</v>
      </c>
      <c r="B95">
        <f>'Teammate Engagement Checklist'!E93</f>
        <v>0</v>
      </c>
      <c r="C95">
        <f>'Teammate Engagement Checklist'!F93</f>
        <v>0</v>
      </c>
      <c r="D95">
        <f>'Teammate Engagement Checklist'!Y93</f>
        <v>0</v>
      </c>
    </row>
    <row r="96" spans="1:4">
      <c r="A96">
        <f>'Teammate Engagement Checklist'!C94</f>
        <v>0</v>
      </c>
      <c r="B96">
        <f>'Teammate Engagement Checklist'!E94</f>
        <v>0</v>
      </c>
      <c r="C96">
        <f>'Teammate Engagement Checklist'!F94</f>
        <v>0</v>
      </c>
      <c r="D96">
        <f>'Teammate Engagement Checklist'!Y94</f>
        <v>0</v>
      </c>
    </row>
    <row r="97" spans="1:4">
      <c r="A97">
        <f>'Teammate Engagement Checklist'!C95</f>
        <v>0</v>
      </c>
      <c r="B97">
        <f>'Teammate Engagement Checklist'!E95</f>
        <v>0</v>
      </c>
      <c r="C97">
        <f>'Teammate Engagement Checklist'!F95</f>
        <v>0</v>
      </c>
      <c r="D97">
        <f>'Teammate Engagement Checklist'!Y95</f>
        <v>0</v>
      </c>
    </row>
    <row r="98" spans="1:4">
      <c r="A98">
        <f>'Teammate Engagement Checklist'!C96</f>
        <v>0</v>
      </c>
      <c r="B98">
        <f>'Teammate Engagement Checklist'!E96</f>
        <v>0</v>
      </c>
      <c r="C98">
        <f>'Teammate Engagement Checklist'!F96</f>
        <v>0</v>
      </c>
      <c r="D98">
        <f>'Teammate Engagement Checklist'!Y96</f>
        <v>0</v>
      </c>
    </row>
    <row r="99" spans="1:4">
      <c r="A99">
        <f>'Teammate Engagement Checklist'!C97</f>
        <v>0</v>
      </c>
      <c r="B99">
        <f>'Teammate Engagement Checklist'!E97</f>
        <v>0</v>
      </c>
      <c r="C99">
        <f>'Teammate Engagement Checklist'!F97</f>
        <v>0</v>
      </c>
      <c r="D99">
        <f>'Teammate Engagement Checklist'!Y97</f>
        <v>0</v>
      </c>
    </row>
    <row r="100" spans="1:4">
      <c r="A100">
        <f>'Teammate Engagement Checklist'!C98</f>
        <v>0</v>
      </c>
      <c r="B100">
        <f>'Teammate Engagement Checklist'!E98</f>
        <v>0</v>
      </c>
      <c r="C100">
        <f>'Teammate Engagement Checklist'!F98</f>
        <v>0</v>
      </c>
      <c r="D100">
        <f>'Teammate Engagement Checklist'!Y98</f>
        <v>0</v>
      </c>
    </row>
    <row r="101" spans="1:4">
      <c r="A101">
        <f>'Teammate Engagement Checklist'!C99</f>
        <v>0</v>
      </c>
      <c r="B101">
        <f>'Teammate Engagement Checklist'!E99</f>
        <v>0</v>
      </c>
      <c r="C101">
        <f>'Teammate Engagement Checklist'!F99</f>
        <v>0</v>
      </c>
      <c r="D101">
        <f>'Teammate Engagement Checklist'!Y99</f>
        <v>0</v>
      </c>
    </row>
    <row r="102" spans="1:4">
      <c r="A102">
        <f>'Teammate Engagement Checklist'!C100</f>
        <v>0</v>
      </c>
      <c r="B102">
        <f>'Teammate Engagement Checklist'!E100</f>
        <v>0</v>
      </c>
      <c r="C102">
        <f>'Teammate Engagement Checklist'!F100</f>
        <v>0</v>
      </c>
      <c r="D102">
        <f>'Teammate Engagement Checklist'!Y100</f>
        <v>0</v>
      </c>
    </row>
    <row r="103" spans="1:4">
      <c r="A103">
        <f>'Teammate Engagement Checklist'!C101</f>
        <v>0</v>
      </c>
      <c r="B103">
        <f>'Teammate Engagement Checklist'!E101</f>
        <v>0</v>
      </c>
      <c r="C103">
        <f>'Teammate Engagement Checklist'!F101</f>
        <v>0</v>
      </c>
      <c r="D103">
        <f>'Teammate Engagement Checklist'!Y101</f>
        <v>0</v>
      </c>
    </row>
    <row r="104" spans="1:4">
      <c r="A104">
        <f>'Teammate Engagement Checklist'!C102</f>
        <v>0</v>
      </c>
      <c r="B104">
        <f>'Teammate Engagement Checklist'!E102</f>
        <v>0</v>
      </c>
      <c r="C104">
        <f>'Teammate Engagement Checklist'!F102</f>
        <v>0</v>
      </c>
      <c r="D104">
        <f>'Teammate Engagement Checklist'!Y102</f>
        <v>0</v>
      </c>
    </row>
    <row r="105" spans="1:4">
      <c r="A105">
        <f>'Teammate Engagement Checklist'!C103</f>
        <v>0</v>
      </c>
      <c r="B105">
        <f>'Teammate Engagement Checklist'!E103</f>
        <v>0</v>
      </c>
      <c r="C105">
        <f>'Teammate Engagement Checklist'!F103</f>
        <v>0</v>
      </c>
      <c r="D105">
        <f>'Teammate Engagement Checklist'!Y103</f>
        <v>0</v>
      </c>
    </row>
    <row r="106" spans="1:4">
      <c r="A106">
        <f>'Teammate Engagement Checklist'!C104</f>
        <v>0</v>
      </c>
      <c r="B106">
        <f>'Teammate Engagement Checklist'!E104</f>
        <v>0</v>
      </c>
      <c r="C106">
        <f>'Teammate Engagement Checklist'!F104</f>
        <v>0</v>
      </c>
      <c r="D106">
        <f>'Teammate Engagement Checklist'!Y104</f>
        <v>0</v>
      </c>
    </row>
    <row r="107" spans="1:4">
      <c r="A107">
        <f>'Teammate Engagement Checklist'!C105</f>
        <v>0</v>
      </c>
      <c r="B107">
        <f>'Teammate Engagement Checklist'!E105</f>
        <v>0</v>
      </c>
      <c r="C107">
        <f>'Teammate Engagement Checklist'!F105</f>
        <v>0</v>
      </c>
      <c r="D107">
        <f>'Teammate Engagement Checklist'!Y105</f>
        <v>0</v>
      </c>
    </row>
    <row r="108" spans="1:4">
      <c r="A108">
        <f>'Teammate Engagement Checklist'!C106</f>
        <v>0</v>
      </c>
      <c r="B108">
        <f>'Teammate Engagement Checklist'!E106</f>
        <v>0</v>
      </c>
      <c r="C108">
        <f>'Teammate Engagement Checklist'!F106</f>
        <v>0</v>
      </c>
      <c r="D108">
        <f>'Teammate Engagement Checklist'!Y106</f>
        <v>0</v>
      </c>
    </row>
    <row r="109" spans="1:4">
      <c r="A109">
        <f>'Teammate Engagement Checklist'!C107</f>
        <v>0</v>
      </c>
      <c r="B109">
        <f>'Teammate Engagement Checklist'!E107</f>
        <v>0</v>
      </c>
      <c r="C109">
        <f>'Teammate Engagement Checklist'!F107</f>
        <v>0</v>
      </c>
      <c r="D109">
        <f>'Teammate Engagement Checklist'!Y107</f>
        <v>0</v>
      </c>
    </row>
    <row r="110" spans="1:4">
      <c r="A110">
        <f>'Teammate Engagement Checklist'!C108</f>
        <v>0</v>
      </c>
      <c r="B110">
        <f>'Teammate Engagement Checklist'!E108</f>
        <v>0</v>
      </c>
      <c r="C110">
        <f>'Teammate Engagement Checklist'!F108</f>
        <v>0</v>
      </c>
      <c r="D110">
        <f>'Teammate Engagement Checklist'!Y108</f>
        <v>0</v>
      </c>
    </row>
    <row r="111" spans="1:4">
      <c r="A111">
        <f>'Teammate Engagement Checklist'!C109</f>
        <v>0</v>
      </c>
      <c r="B111">
        <f>'Teammate Engagement Checklist'!E109</f>
        <v>0</v>
      </c>
      <c r="C111">
        <f>'Teammate Engagement Checklist'!F109</f>
        <v>0</v>
      </c>
      <c r="D111">
        <f>'Teammate Engagement Checklist'!Y109</f>
        <v>0</v>
      </c>
    </row>
    <row r="112" spans="1:4">
      <c r="A112">
        <f>'Teammate Engagement Checklist'!C110</f>
        <v>0</v>
      </c>
      <c r="B112">
        <f>'Teammate Engagement Checklist'!E110</f>
        <v>0</v>
      </c>
      <c r="C112">
        <f>'Teammate Engagement Checklist'!F110</f>
        <v>0</v>
      </c>
      <c r="D112">
        <f>'Teammate Engagement Checklist'!Y110</f>
        <v>0</v>
      </c>
    </row>
    <row r="113" spans="1:4">
      <c r="A113">
        <f>'Teammate Engagement Checklist'!C111</f>
        <v>0</v>
      </c>
      <c r="B113">
        <f>'Teammate Engagement Checklist'!E111</f>
        <v>0</v>
      </c>
      <c r="C113">
        <f>'Teammate Engagement Checklist'!F111</f>
        <v>0</v>
      </c>
      <c r="D113">
        <f>'Teammate Engagement Checklist'!Y111</f>
        <v>0</v>
      </c>
    </row>
    <row r="114" spans="1:4">
      <c r="A114">
        <f>'Teammate Engagement Checklist'!C112</f>
        <v>0</v>
      </c>
      <c r="B114">
        <f>'Teammate Engagement Checklist'!E112</f>
        <v>0</v>
      </c>
      <c r="C114">
        <f>'Teammate Engagement Checklist'!F112</f>
        <v>0</v>
      </c>
      <c r="D114">
        <f>'Teammate Engagement Checklist'!Y112</f>
        <v>0</v>
      </c>
    </row>
    <row r="115" spans="1:4">
      <c r="A115">
        <f>'Teammate Engagement Checklist'!C113</f>
        <v>0</v>
      </c>
      <c r="B115">
        <f>'Teammate Engagement Checklist'!E113</f>
        <v>0</v>
      </c>
      <c r="C115">
        <f>'Teammate Engagement Checklist'!F113</f>
        <v>0</v>
      </c>
      <c r="D115">
        <f>'Teammate Engagement Checklist'!Y113</f>
        <v>0</v>
      </c>
    </row>
    <row r="116" spans="1:4">
      <c r="A116">
        <f>'Teammate Engagement Checklist'!C114</f>
        <v>0</v>
      </c>
      <c r="B116">
        <f>'Teammate Engagement Checklist'!E114</f>
        <v>0</v>
      </c>
      <c r="C116">
        <f>'Teammate Engagement Checklist'!F114</f>
        <v>0</v>
      </c>
      <c r="D116">
        <f>'Teammate Engagement Checklist'!Y114</f>
        <v>0</v>
      </c>
    </row>
    <row r="117" spans="1:4">
      <c r="A117">
        <f>'Teammate Engagement Checklist'!C115</f>
        <v>0</v>
      </c>
      <c r="B117">
        <f>'Teammate Engagement Checklist'!E115</f>
        <v>0</v>
      </c>
      <c r="C117">
        <f>'Teammate Engagement Checklist'!F115</f>
        <v>0</v>
      </c>
      <c r="D117">
        <f>'Teammate Engagement Checklist'!Y115</f>
        <v>0</v>
      </c>
    </row>
    <row r="118" spans="1:4">
      <c r="A118">
        <f>'Teammate Engagement Checklist'!C116</f>
        <v>0</v>
      </c>
      <c r="B118">
        <f>'Teammate Engagement Checklist'!E116</f>
        <v>0</v>
      </c>
      <c r="C118">
        <f>'Teammate Engagement Checklist'!F116</f>
        <v>0</v>
      </c>
      <c r="D118">
        <f>'Teammate Engagement Checklist'!Y116</f>
        <v>0</v>
      </c>
    </row>
    <row r="119" spans="1:4">
      <c r="A119">
        <f>'Teammate Engagement Checklist'!C117</f>
        <v>0</v>
      </c>
      <c r="B119">
        <f>'Teammate Engagement Checklist'!E117</f>
        <v>0</v>
      </c>
      <c r="C119">
        <f>'Teammate Engagement Checklist'!F117</f>
        <v>0</v>
      </c>
      <c r="D119">
        <f>'Teammate Engagement Checklist'!Y117</f>
        <v>0</v>
      </c>
    </row>
    <row r="120" spans="1:4">
      <c r="A120">
        <f>'Teammate Engagement Checklist'!C118</f>
        <v>0</v>
      </c>
      <c r="B120">
        <f>'Teammate Engagement Checklist'!E118</f>
        <v>0</v>
      </c>
      <c r="C120">
        <f>'Teammate Engagement Checklist'!F118</f>
        <v>0</v>
      </c>
      <c r="D120">
        <f>'Teammate Engagement Checklist'!Y118</f>
        <v>0</v>
      </c>
    </row>
    <row r="121" spans="1:4">
      <c r="A121">
        <f>'Teammate Engagement Checklist'!C119</f>
        <v>0</v>
      </c>
      <c r="B121">
        <f>'Teammate Engagement Checklist'!E119</f>
        <v>0</v>
      </c>
      <c r="C121">
        <f>'Teammate Engagement Checklist'!F119</f>
        <v>0</v>
      </c>
      <c r="D121">
        <f>'Teammate Engagement Checklist'!Y119</f>
        <v>0</v>
      </c>
    </row>
    <row r="122" spans="1:4">
      <c r="A122">
        <f>'Teammate Engagement Checklist'!C120</f>
        <v>0</v>
      </c>
      <c r="B122">
        <f>'Teammate Engagement Checklist'!E120</f>
        <v>0</v>
      </c>
      <c r="C122">
        <f>'Teammate Engagement Checklist'!F120</f>
        <v>0</v>
      </c>
      <c r="D122">
        <f>'Teammate Engagement Checklist'!Y120</f>
        <v>0</v>
      </c>
    </row>
    <row r="123" spans="1:4">
      <c r="A123">
        <f>'Teammate Engagement Checklist'!C121</f>
        <v>0</v>
      </c>
      <c r="B123">
        <f>'Teammate Engagement Checklist'!E121</f>
        <v>0</v>
      </c>
      <c r="C123">
        <f>'Teammate Engagement Checklist'!F121</f>
        <v>0</v>
      </c>
      <c r="D123">
        <f>'Teammate Engagement Checklist'!Y121</f>
        <v>0</v>
      </c>
    </row>
    <row r="124" spans="1:4">
      <c r="A124">
        <f>'Teammate Engagement Checklist'!C122</f>
        <v>0</v>
      </c>
      <c r="B124">
        <f>'Teammate Engagement Checklist'!E122</f>
        <v>0</v>
      </c>
      <c r="C124">
        <f>'Teammate Engagement Checklist'!F122</f>
        <v>0</v>
      </c>
      <c r="D124">
        <f>'Teammate Engagement Checklist'!Y122</f>
        <v>0</v>
      </c>
    </row>
    <row r="125" spans="1:4">
      <c r="A125">
        <f>'Teammate Engagement Checklist'!C123</f>
        <v>0</v>
      </c>
      <c r="B125">
        <f>'Teammate Engagement Checklist'!E123</f>
        <v>0</v>
      </c>
      <c r="C125">
        <f>'Teammate Engagement Checklist'!F123</f>
        <v>0</v>
      </c>
      <c r="D125">
        <f>'Teammate Engagement Checklist'!Y123</f>
        <v>0</v>
      </c>
    </row>
    <row r="126" spans="1:4">
      <c r="A126">
        <f>'Teammate Engagement Checklist'!C124</f>
        <v>0</v>
      </c>
      <c r="B126">
        <f>'Teammate Engagement Checklist'!E124</f>
        <v>0</v>
      </c>
      <c r="C126">
        <f>'Teammate Engagement Checklist'!F124</f>
        <v>0</v>
      </c>
      <c r="D126">
        <f>'Teammate Engagement Checklist'!Y124</f>
        <v>0</v>
      </c>
    </row>
    <row r="127" spans="1:4">
      <c r="A127">
        <f>'Teammate Engagement Checklist'!C125</f>
        <v>0</v>
      </c>
      <c r="B127">
        <f>'Teammate Engagement Checklist'!E125</f>
        <v>0</v>
      </c>
      <c r="C127">
        <f>'Teammate Engagement Checklist'!F125</f>
        <v>0</v>
      </c>
      <c r="D127">
        <f>'Teammate Engagement Checklist'!Y125</f>
        <v>0</v>
      </c>
    </row>
    <row r="128" spans="1:4">
      <c r="A128">
        <f>'Teammate Engagement Checklist'!C126</f>
        <v>0</v>
      </c>
      <c r="B128">
        <f>'Teammate Engagement Checklist'!E126</f>
        <v>0</v>
      </c>
      <c r="C128">
        <f>'Teammate Engagement Checklist'!F126</f>
        <v>0</v>
      </c>
      <c r="D128">
        <f>'Teammate Engagement Checklist'!Y126</f>
        <v>0</v>
      </c>
    </row>
    <row r="129" spans="1:4">
      <c r="A129">
        <f>'Teammate Engagement Checklist'!C127</f>
        <v>0</v>
      </c>
      <c r="B129">
        <f>'Teammate Engagement Checklist'!E127</f>
        <v>0</v>
      </c>
      <c r="C129">
        <f>'Teammate Engagement Checklist'!F127</f>
        <v>0</v>
      </c>
      <c r="D129">
        <f>'Teammate Engagement Checklist'!Y127</f>
        <v>0</v>
      </c>
    </row>
    <row r="130" spans="1:4">
      <c r="A130">
        <f>'Teammate Engagement Checklist'!C128</f>
        <v>0</v>
      </c>
      <c r="B130">
        <f>'Teammate Engagement Checklist'!E128</f>
        <v>0</v>
      </c>
      <c r="C130">
        <f>'Teammate Engagement Checklist'!F128</f>
        <v>0</v>
      </c>
      <c r="D130">
        <f>'Teammate Engagement Checklist'!Y128</f>
        <v>0</v>
      </c>
    </row>
    <row r="131" spans="1:4">
      <c r="A131">
        <f>'Teammate Engagement Checklist'!C129</f>
        <v>0</v>
      </c>
      <c r="B131">
        <f>'Teammate Engagement Checklist'!E129</f>
        <v>0</v>
      </c>
      <c r="C131">
        <f>'Teammate Engagement Checklist'!F129</f>
        <v>0</v>
      </c>
      <c r="D131">
        <f>'Teammate Engagement Checklist'!Y129</f>
        <v>0</v>
      </c>
    </row>
    <row r="132" spans="1:4">
      <c r="A132">
        <f>'Teammate Engagement Checklist'!C130</f>
        <v>0</v>
      </c>
      <c r="B132">
        <f>'Teammate Engagement Checklist'!E130</f>
        <v>0</v>
      </c>
      <c r="C132">
        <f>'Teammate Engagement Checklist'!F130</f>
        <v>0</v>
      </c>
      <c r="D132">
        <f>'Teammate Engagement Checklist'!Y130</f>
        <v>0</v>
      </c>
    </row>
    <row r="133" spans="1:4">
      <c r="A133">
        <f>'Teammate Engagement Checklist'!C131</f>
        <v>0</v>
      </c>
      <c r="B133">
        <f>'Teammate Engagement Checklist'!E131</f>
        <v>0</v>
      </c>
      <c r="C133">
        <f>'Teammate Engagement Checklist'!F131</f>
        <v>0</v>
      </c>
      <c r="D133">
        <f>'Teammate Engagement Checklist'!Y131</f>
        <v>0</v>
      </c>
    </row>
    <row r="134" spans="1:4">
      <c r="A134">
        <f>'Teammate Engagement Checklist'!C132</f>
        <v>0</v>
      </c>
      <c r="B134">
        <f>'Teammate Engagement Checklist'!E132</f>
        <v>0</v>
      </c>
      <c r="C134">
        <f>'Teammate Engagement Checklist'!F132</f>
        <v>0</v>
      </c>
      <c r="D134">
        <f>'Teammate Engagement Checklist'!Y132</f>
        <v>0</v>
      </c>
    </row>
    <row r="135" spans="1:4">
      <c r="A135">
        <f>'Teammate Engagement Checklist'!C133</f>
        <v>0</v>
      </c>
      <c r="B135">
        <f>'Teammate Engagement Checklist'!E133</f>
        <v>0</v>
      </c>
      <c r="C135">
        <f>'Teammate Engagement Checklist'!F133</f>
        <v>0</v>
      </c>
      <c r="D135">
        <f>'Teammate Engagement Checklist'!Y133</f>
        <v>0</v>
      </c>
    </row>
    <row r="136" spans="1:4">
      <c r="A136">
        <f>'Teammate Engagement Checklist'!C134</f>
        <v>0</v>
      </c>
      <c r="B136">
        <f>'Teammate Engagement Checklist'!E134</f>
        <v>0</v>
      </c>
      <c r="C136">
        <f>'Teammate Engagement Checklist'!F134</f>
        <v>0</v>
      </c>
      <c r="D136">
        <f>'Teammate Engagement Checklist'!Y134</f>
        <v>0</v>
      </c>
    </row>
    <row r="137" spans="1:4">
      <c r="A137">
        <f>'Teammate Engagement Checklist'!C135</f>
        <v>0</v>
      </c>
      <c r="B137">
        <f>'Teammate Engagement Checklist'!E135</f>
        <v>0</v>
      </c>
      <c r="C137">
        <f>'Teammate Engagement Checklist'!F135</f>
        <v>0</v>
      </c>
      <c r="D137">
        <f>'Teammate Engagement Checklist'!Y135</f>
        <v>0</v>
      </c>
    </row>
    <row r="138" spans="1:4">
      <c r="A138">
        <f>'Teammate Engagement Checklist'!C136</f>
        <v>0</v>
      </c>
      <c r="B138">
        <f>'Teammate Engagement Checklist'!E136</f>
        <v>0</v>
      </c>
      <c r="C138">
        <f>'Teammate Engagement Checklist'!F136</f>
        <v>0</v>
      </c>
      <c r="D138">
        <f>'Teammate Engagement Checklist'!Y136</f>
        <v>0</v>
      </c>
    </row>
    <row r="139" spans="1:4">
      <c r="A139">
        <f>'Teammate Engagement Checklist'!C137</f>
        <v>0</v>
      </c>
      <c r="B139">
        <f>'Teammate Engagement Checklist'!E137</f>
        <v>0</v>
      </c>
      <c r="C139">
        <f>'Teammate Engagement Checklist'!F137</f>
        <v>0</v>
      </c>
      <c r="D139">
        <f>'Teammate Engagement Checklist'!Y137</f>
        <v>0</v>
      </c>
    </row>
    <row r="140" spans="1:4">
      <c r="A140">
        <f>'Teammate Engagement Checklist'!C138</f>
        <v>0</v>
      </c>
      <c r="B140">
        <f>'Teammate Engagement Checklist'!E138</f>
        <v>0</v>
      </c>
      <c r="C140">
        <f>'Teammate Engagement Checklist'!F138</f>
        <v>0</v>
      </c>
      <c r="D140">
        <f>'Teammate Engagement Checklist'!Y138</f>
        <v>0</v>
      </c>
    </row>
    <row r="141" spans="1:4">
      <c r="A141">
        <f>'Teammate Engagement Checklist'!C139</f>
        <v>0</v>
      </c>
      <c r="B141">
        <f>'Teammate Engagement Checklist'!E139</f>
        <v>0</v>
      </c>
      <c r="C141">
        <f>'Teammate Engagement Checklist'!F139</f>
        <v>0</v>
      </c>
      <c r="D141">
        <f>'Teammate Engagement Checklist'!Y139</f>
        <v>0</v>
      </c>
    </row>
    <row r="142" spans="1:4">
      <c r="A142">
        <f>'Teammate Engagement Checklist'!C140</f>
        <v>0</v>
      </c>
      <c r="B142">
        <f>'Teammate Engagement Checklist'!E140</f>
        <v>0</v>
      </c>
      <c r="C142">
        <f>'Teammate Engagement Checklist'!F140</f>
        <v>0</v>
      </c>
      <c r="D142">
        <f>'Teammate Engagement Checklist'!Y140</f>
        <v>0</v>
      </c>
    </row>
    <row r="143" spans="1:4">
      <c r="A143">
        <f>'Teammate Engagement Checklist'!C141</f>
        <v>0</v>
      </c>
      <c r="B143">
        <f>'Teammate Engagement Checklist'!E141</f>
        <v>0</v>
      </c>
      <c r="C143">
        <f>'Teammate Engagement Checklist'!F141</f>
        <v>0</v>
      </c>
      <c r="D143">
        <f>'Teammate Engagement Checklist'!Y141</f>
        <v>0</v>
      </c>
    </row>
    <row r="144" spans="1:4">
      <c r="A144">
        <f>'Teammate Engagement Checklist'!C142</f>
        <v>0</v>
      </c>
      <c r="B144">
        <f>'Teammate Engagement Checklist'!E142</f>
        <v>0</v>
      </c>
      <c r="C144">
        <f>'Teammate Engagement Checklist'!F142</f>
        <v>0</v>
      </c>
      <c r="D144">
        <f>'Teammate Engagement Checklist'!Y142</f>
        <v>0</v>
      </c>
    </row>
    <row r="145" spans="1:4">
      <c r="A145">
        <f>'Teammate Engagement Checklist'!C143</f>
        <v>0</v>
      </c>
      <c r="B145">
        <f>'Teammate Engagement Checklist'!E143</f>
        <v>0</v>
      </c>
      <c r="C145">
        <f>'Teammate Engagement Checklist'!F143</f>
        <v>0</v>
      </c>
      <c r="D145">
        <f>'Teammate Engagement Checklist'!Y143</f>
        <v>0</v>
      </c>
    </row>
    <row r="146" spans="1:4">
      <c r="A146">
        <f>'Teammate Engagement Checklist'!C144</f>
        <v>0</v>
      </c>
      <c r="B146">
        <f>'Teammate Engagement Checklist'!E144</f>
        <v>0</v>
      </c>
      <c r="C146">
        <f>'Teammate Engagement Checklist'!F144</f>
        <v>0</v>
      </c>
      <c r="D146">
        <f>'Teammate Engagement Checklist'!Y144</f>
        <v>0</v>
      </c>
    </row>
    <row r="147" spans="1:4">
      <c r="A147">
        <f>'Teammate Engagement Checklist'!C145</f>
        <v>0</v>
      </c>
      <c r="B147">
        <f>'Teammate Engagement Checklist'!E145</f>
        <v>0</v>
      </c>
      <c r="C147">
        <f>'Teammate Engagement Checklist'!F145</f>
        <v>0</v>
      </c>
      <c r="D147">
        <f>'Teammate Engagement Checklist'!Y145</f>
        <v>0</v>
      </c>
    </row>
    <row r="148" spans="1:4">
      <c r="A148">
        <f>'Teammate Engagement Checklist'!C146</f>
        <v>0</v>
      </c>
      <c r="B148">
        <f>'Teammate Engagement Checklist'!E146</f>
        <v>0</v>
      </c>
      <c r="C148">
        <f>'Teammate Engagement Checklist'!F146</f>
        <v>0</v>
      </c>
      <c r="D148">
        <f>'Teammate Engagement Checklist'!Y146</f>
        <v>0</v>
      </c>
    </row>
    <row r="149" spans="1:4">
      <c r="A149">
        <f>'Teammate Engagement Checklist'!C147</f>
        <v>0</v>
      </c>
      <c r="B149">
        <f>'Teammate Engagement Checklist'!E147</f>
        <v>0</v>
      </c>
      <c r="C149">
        <f>'Teammate Engagement Checklist'!F147</f>
        <v>0</v>
      </c>
      <c r="D149">
        <f>'Teammate Engagement Checklist'!Y147</f>
        <v>0</v>
      </c>
    </row>
    <row r="150" spans="1:4">
      <c r="A150">
        <f>'Teammate Engagement Checklist'!C148</f>
        <v>0</v>
      </c>
      <c r="B150">
        <f>'Teammate Engagement Checklist'!E148</f>
        <v>0</v>
      </c>
      <c r="C150">
        <f>'Teammate Engagement Checklist'!F148</f>
        <v>0</v>
      </c>
      <c r="D150">
        <f>'Teammate Engagement Checklist'!Y148</f>
        <v>0</v>
      </c>
    </row>
    <row r="151" spans="1:4">
      <c r="A151">
        <f>'Teammate Engagement Checklist'!C149</f>
        <v>0</v>
      </c>
      <c r="B151">
        <f>'Teammate Engagement Checklist'!E149</f>
        <v>0</v>
      </c>
      <c r="C151">
        <f>'Teammate Engagement Checklist'!F149</f>
        <v>0</v>
      </c>
      <c r="D151">
        <f>'Teammate Engagement Checklist'!Y149</f>
        <v>0</v>
      </c>
    </row>
    <row r="152" spans="1:4">
      <c r="A152">
        <f>'Teammate Engagement Checklist'!C150</f>
        <v>0</v>
      </c>
      <c r="B152">
        <f>'Teammate Engagement Checklist'!E150</f>
        <v>0</v>
      </c>
      <c r="C152">
        <f>'Teammate Engagement Checklist'!F150</f>
        <v>0</v>
      </c>
      <c r="D152">
        <f>'Teammate Engagement Checklist'!Y150</f>
        <v>0</v>
      </c>
    </row>
    <row r="153" spans="1:4">
      <c r="A153">
        <f>'Teammate Engagement Checklist'!C151</f>
        <v>0</v>
      </c>
      <c r="B153">
        <f>'Teammate Engagement Checklist'!E151</f>
        <v>0</v>
      </c>
      <c r="C153">
        <f>'Teammate Engagement Checklist'!F151</f>
        <v>0</v>
      </c>
      <c r="D153">
        <f>'Teammate Engagement Checklist'!Y151</f>
        <v>0</v>
      </c>
    </row>
    <row r="154" spans="1:4">
      <c r="A154">
        <f>'Teammate Engagement Checklist'!C152</f>
        <v>0</v>
      </c>
      <c r="B154">
        <f>'Teammate Engagement Checklist'!E152</f>
        <v>0</v>
      </c>
      <c r="C154">
        <f>'Teammate Engagement Checklist'!F152</f>
        <v>0</v>
      </c>
      <c r="D154">
        <f>'Teammate Engagement Checklist'!Y152</f>
        <v>0</v>
      </c>
    </row>
    <row r="155" spans="1:4">
      <c r="A155">
        <f>'Teammate Engagement Checklist'!C153</f>
        <v>0</v>
      </c>
      <c r="B155">
        <f>'Teammate Engagement Checklist'!E153</f>
        <v>0</v>
      </c>
      <c r="C155">
        <f>'Teammate Engagement Checklist'!F153</f>
        <v>0</v>
      </c>
      <c r="D155">
        <f>'Teammate Engagement Checklist'!Y153</f>
        <v>0</v>
      </c>
    </row>
    <row r="156" spans="1:4">
      <c r="A156">
        <f>'Teammate Engagement Checklist'!C154</f>
        <v>0</v>
      </c>
      <c r="B156">
        <f>'Teammate Engagement Checklist'!E154</f>
        <v>0</v>
      </c>
      <c r="C156">
        <f>'Teammate Engagement Checklist'!F154</f>
        <v>0</v>
      </c>
      <c r="D156">
        <f>'Teammate Engagement Checklist'!Y154</f>
        <v>0</v>
      </c>
    </row>
    <row r="157" spans="1:4">
      <c r="A157">
        <f>'Teammate Engagement Checklist'!C155</f>
        <v>0</v>
      </c>
      <c r="B157">
        <f>'Teammate Engagement Checklist'!E155</f>
        <v>0</v>
      </c>
      <c r="C157">
        <f>'Teammate Engagement Checklist'!F155</f>
        <v>0</v>
      </c>
      <c r="D157">
        <f>'Teammate Engagement Checklist'!Y155</f>
        <v>0</v>
      </c>
    </row>
    <row r="158" spans="1:4">
      <c r="A158">
        <f>'Teammate Engagement Checklist'!C156</f>
        <v>0</v>
      </c>
      <c r="B158">
        <f>'Teammate Engagement Checklist'!E156</f>
        <v>0</v>
      </c>
      <c r="C158">
        <f>'Teammate Engagement Checklist'!F156</f>
        <v>0</v>
      </c>
      <c r="D158">
        <f>'Teammate Engagement Checklist'!Y156</f>
        <v>0</v>
      </c>
    </row>
    <row r="159" spans="1:4">
      <c r="A159">
        <f>'Teammate Engagement Checklist'!C157</f>
        <v>0</v>
      </c>
      <c r="B159">
        <f>'Teammate Engagement Checklist'!E157</f>
        <v>0</v>
      </c>
      <c r="C159">
        <f>'Teammate Engagement Checklist'!F157</f>
        <v>0</v>
      </c>
      <c r="D159">
        <f>'Teammate Engagement Checklist'!Y157</f>
        <v>0</v>
      </c>
    </row>
    <row r="160" spans="1:4">
      <c r="A160">
        <f>'Teammate Engagement Checklist'!C158</f>
        <v>0</v>
      </c>
      <c r="B160">
        <f>'Teammate Engagement Checklist'!E158</f>
        <v>0</v>
      </c>
      <c r="C160">
        <f>'Teammate Engagement Checklist'!F158</f>
        <v>0</v>
      </c>
      <c r="D160">
        <f>'Teammate Engagement Checklist'!Y158</f>
        <v>0</v>
      </c>
    </row>
    <row r="161" spans="1:4">
      <c r="A161">
        <f>'Teammate Engagement Checklist'!C159</f>
        <v>0</v>
      </c>
      <c r="B161">
        <f>'Teammate Engagement Checklist'!E159</f>
        <v>0</v>
      </c>
      <c r="C161">
        <f>'Teammate Engagement Checklist'!F159</f>
        <v>0</v>
      </c>
      <c r="D161">
        <f>'Teammate Engagement Checklist'!Y159</f>
        <v>0</v>
      </c>
    </row>
    <row r="162" spans="1:4">
      <c r="A162">
        <f>'Teammate Engagement Checklist'!C160</f>
        <v>0</v>
      </c>
      <c r="B162">
        <f>'Teammate Engagement Checklist'!E160</f>
        <v>0</v>
      </c>
      <c r="C162">
        <f>'Teammate Engagement Checklist'!F160</f>
        <v>0</v>
      </c>
      <c r="D162">
        <f>'Teammate Engagement Checklist'!Y160</f>
        <v>0</v>
      </c>
    </row>
    <row r="163" spans="1:4">
      <c r="A163">
        <f>'Teammate Engagement Checklist'!C161</f>
        <v>0</v>
      </c>
      <c r="B163">
        <f>'Teammate Engagement Checklist'!E161</f>
        <v>0</v>
      </c>
      <c r="C163">
        <f>'Teammate Engagement Checklist'!F161</f>
        <v>0</v>
      </c>
      <c r="D163">
        <f>'Teammate Engagement Checklist'!Y161</f>
        <v>0</v>
      </c>
    </row>
    <row r="164" spans="1:4">
      <c r="A164">
        <f>'Teammate Engagement Checklist'!C162</f>
        <v>0</v>
      </c>
      <c r="B164">
        <f>'Teammate Engagement Checklist'!E162</f>
        <v>0</v>
      </c>
      <c r="C164">
        <f>'Teammate Engagement Checklist'!F162</f>
        <v>0</v>
      </c>
      <c r="D164">
        <f>'Teammate Engagement Checklist'!Y162</f>
        <v>0</v>
      </c>
    </row>
    <row r="165" spans="1:4">
      <c r="A165">
        <f>'Teammate Engagement Checklist'!C163</f>
        <v>0</v>
      </c>
      <c r="B165">
        <f>'Teammate Engagement Checklist'!E163</f>
        <v>0</v>
      </c>
      <c r="C165">
        <f>'Teammate Engagement Checklist'!F163</f>
        <v>0</v>
      </c>
      <c r="D165">
        <f>'Teammate Engagement Checklist'!Y163</f>
        <v>0</v>
      </c>
    </row>
    <row r="166" spans="1:4">
      <c r="A166">
        <f>'Teammate Engagement Checklist'!C164</f>
        <v>0</v>
      </c>
      <c r="B166">
        <f>'Teammate Engagement Checklist'!E164</f>
        <v>0</v>
      </c>
      <c r="C166">
        <f>'Teammate Engagement Checklist'!F164</f>
        <v>0</v>
      </c>
      <c r="D166">
        <f>'Teammate Engagement Checklist'!Y164</f>
        <v>0</v>
      </c>
    </row>
    <row r="167" spans="1:4">
      <c r="A167">
        <f>'Teammate Engagement Checklist'!C165</f>
        <v>0</v>
      </c>
      <c r="B167">
        <f>'Teammate Engagement Checklist'!E165</f>
        <v>0</v>
      </c>
      <c r="C167">
        <f>'Teammate Engagement Checklist'!F165</f>
        <v>0</v>
      </c>
      <c r="D167">
        <f>'Teammate Engagement Checklist'!Y165</f>
        <v>0</v>
      </c>
    </row>
    <row r="168" spans="1:4">
      <c r="A168">
        <f>'Teammate Engagement Checklist'!C166</f>
        <v>0</v>
      </c>
      <c r="B168">
        <f>'Teammate Engagement Checklist'!E166</f>
        <v>0</v>
      </c>
      <c r="C168">
        <f>'Teammate Engagement Checklist'!F166</f>
        <v>0</v>
      </c>
      <c r="D168">
        <f>'Teammate Engagement Checklist'!Y166</f>
        <v>0</v>
      </c>
    </row>
    <row r="169" spans="1:4">
      <c r="A169">
        <f>'Teammate Engagement Checklist'!C167</f>
        <v>0</v>
      </c>
      <c r="B169">
        <f>'Teammate Engagement Checklist'!E167</f>
        <v>0</v>
      </c>
      <c r="C169">
        <f>'Teammate Engagement Checklist'!F167</f>
        <v>0</v>
      </c>
      <c r="D169">
        <f>'Teammate Engagement Checklist'!Y167</f>
        <v>0</v>
      </c>
    </row>
    <row r="170" spans="1:4">
      <c r="A170">
        <f>'Teammate Engagement Checklist'!C168</f>
        <v>0</v>
      </c>
      <c r="B170">
        <f>'Teammate Engagement Checklist'!E168</f>
        <v>0</v>
      </c>
      <c r="C170">
        <f>'Teammate Engagement Checklist'!F168</f>
        <v>0</v>
      </c>
      <c r="D170">
        <f>'Teammate Engagement Checklist'!Y168</f>
        <v>0</v>
      </c>
    </row>
    <row r="171" spans="1:4">
      <c r="A171">
        <f>'Teammate Engagement Checklist'!C169</f>
        <v>0</v>
      </c>
      <c r="B171">
        <f>'Teammate Engagement Checklist'!E169</f>
        <v>0</v>
      </c>
      <c r="C171">
        <f>'Teammate Engagement Checklist'!F169</f>
        <v>0</v>
      </c>
      <c r="D171">
        <f>'Teammate Engagement Checklist'!Y169</f>
        <v>0</v>
      </c>
    </row>
    <row r="172" spans="1:4">
      <c r="A172">
        <f>'Teammate Engagement Checklist'!C170</f>
        <v>0</v>
      </c>
      <c r="B172">
        <f>'Teammate Engagement Checklist'!E170</f>
        <v>0</v>
      </c>
      <c r="C172">
        <f>'Teammate Engagement Checklist'!F170</f>
        <v>0</v>
      </c>
      <c r="D172">
        <f>'Teammate Engagement Checklist'!Y170</f>
        <v>0</v>
      </c>
    </row>
    <row r="173" spans="1:4">
      <c r="A173">
        <f>'Teammate Engagement Checklist'!C171</f>
        <v>0</v>
      </c>
      <c r="B173">
        <f>'Teammate Engagement Checklist'!E171</f>
        <v>0</v>
      </c>
      <c r="C173">
        <f>'Teammate Engagement Checklist'!F171</f>
        <v>0</v>
      </c>
      <c r="D173">
        <f>'Teammate Engagement Checklist'!Y171</f>
        <v>0</v>
      </c>
    </row>
    <row r="174" spans="1:4">
      <c r="A174">
        <f>'Teammate Engagement Checklist'!C172</f>
        <v>0</v>
      </c>
      <c r="B174">
        <f>'Teammate Engagement Checklist'!E172</f>
        <v>0</v>
      </c>
      <c r="C174">
        <f>'Teammate Engagement Checklist'!F172</f>
        <v>0</v>
      </c>
      <c r="D174">
        <f>'Teammate Engagement Checklist'!Y172</f>
        <v>0</v>
      </c>
    </row>
    <row r="175" spans="1:4">
      <c r="A175">
        <f>'Teammate Engagement Checklist'!C173</f>
        <v>0</v>
      </c>
      <c r="B175">
        <f>'Teammate Engagement Checklist'!E173</f>
        <v>0</v>
      </c>
      <c r="C175">
        <f>'Teammate Engagement Checklist'!F173</f>
        <v>0</v>
      </c>
      <c r="D175">
        <f>'Teammate Engagement Checklist'!Y173</f>
        <v>0</v>
      </c>
    </row>
    <row r="176" spans="1:4">
      <c r="A176">
        <f>'Teammate Engagement Checklist'!C174</f>
        <v>0</v>
      </c>
      <c r="B176">
        <f>'Teammate Engagement Checklist'!E174</f>
        <v>0</v>
      </c>
      <c r="C176">
        <f>'Teammate Engagement Checklist'!F174</f>
        <v>0</v>
      </c>
      <c r="D176">
        <f>'Teammate Engagement Checklist'!Y174</f>
        <v>0</v>
      </c>
    </row>
    <row r="177" spans="1:4">
      <c r="A177">
        <f>'Teammate Engagement Checklist'!C175</f>
        <v>0</v>
      </c>
      <c r="B177">
        <f>'Teammate Engagement Checklist'!E175</f>
        <v>0</v>
      </c>
      <c r="C177">
        <f>'Teammate Engagement Checklist'!F175</f>
        <v>0</v>
      </c>
      <c r="D177">
        <f>'Teammate Engagement Checklist'!Y175</f>
        <v>0</v>
      </c>
    </row>
    <row r="178" spans="1:4">
      <c r="A178">
        <f>'Teammate Engagement Checklist'!C176</f>
        <v>0</v>
      </c>
      <c r="B178">
        <f>'Teammate Engagement Checklist'!E176</f>
        <v>0</v>
      </c>
      <c r="C178">
        <f>'Teammate Engagement Checklist'!F176</f>
        <v>0</v>
      </c>
      <c r="D178">
        <f>'Teammate Engagement Checklist'!Y176</f>
        <v>0</v>
      </c>
    </row>
    <row r="179" spans="1:4">
      <c r="A179">
        <f>'Teammate Engagement Checklist'!C177</f>
        <v>0</v>
      </c>
      <c r="B179">
        <f>'Teammate Engagement Checklist'!E177</f>
        <v>0</v>
      </c>
      <c r="C179">
        <f>'Teammate Engagement Checklist'!F177</f>
        <v>0</v>
      </c>
      <c r="D179">
        <f>'Teammate Engagement Checklist'!Y177</f>
        <v>0</v>
      </c>
    </row>
    <row r="180" spans="1:4">
      <c r="A180">
        <f>'Teammate Engagement Checklist'!C178</f>
        <v>0</v>
      </c>
      <c r="B180">
        <f>'Teammate Engagement Checklist'!E178</f>
        <v>0</v>
      </c>
      <c r="C180">
        <f>'Teammate Engagement Checklist'!F178</f>
        <v>0</v>
      </c>
      <c r="D180">
        <f>'Teammate Engagement Checklist'!Y178</f>
        <v>0</v>
      </c>
    </row>
    <row r="181" spans="1:4">
      <c r="A181">
        <f>'Teammate Engagement Checklist'!C179</f>
        <v>0</v>
      </c>
      <c r="B181">
        <f>'Teammate Engagement Checklist'!E179</f>
        <v>0</v>
      </c>
      <c r="C181">
        <f>'Teammate Engagement Checklist'!F179</f>
        <v>0</v>
      </c>
      <c r="D181">
        <f>'Teammate Engagement Checklist'!Y179</f>
        <v>0</v>
      </c>
    </row>
    <row r="182" spans="1:4">
      <c r="A182">
        <f>'Teammate Engagement Checklist'!C180</f>
        <v>0</v>
      </c>
      <c r="B182">
        <f>'Teammate Engagement Checklist'!E180</f>
        <v>0</v>
      </c>
      <c r="C182">
        <f>'Teammate Engagement Checklist'!F180</f>
        <v>0</v>
      </c>
      <c r="D182">
        <f>'Teammate Engagement Checklist'!Y180</f>
        <v>0</v>
      </c>
    </row>
    <row r="183" spans="1:4">
      <c r="A183">
        <f>'Teammate Engagement Checklist'!C181</f>
        <v>0</v>
      </c>
      <c r="B183">
        <f>'Teammate Engagement Checklist'!E181</f>
        <v>0</v>
      </c>
      <c r="C183">
        <f>'Teammate Engagement Checklist'!F181</f>
        <v>0</v>
      </c>
      <c r="D183">
        <f>'Teammate Engagement Checklist'!Y181</f>
        <v>0</v>
      </c>
    </row>
    <row r="184" spans="1:4">
      <c r="A184">
        <f>'Teammate Engagement Checklist'!C182</f>
        <v>0</v>
      </c>
      <c r="B184">
        <f>'Teammate Engagement Checklist'!E182</f>
        <v>0</v>
      </c>
      <c r="C184">
        <f>'Teammate Engagement Checklist'!F182</f>
        <v>0</v>
      </c>
      <c r="D184">
        <f>'Teammate Engagement Checklist'!Y182</f>
        <v>0</v>
      </c>
    </row>
    <row r="185" spans="1:4">
      <c r="A185">
        <f>'Teammate Engagement Checklist'!C183</f>
        <v>0</v>
      </c>
      <c r="B185">
        <f>'Teammate Engagement Checklist'!E183</f>
        <v>0</v>
      </c>
      <c r="C185">
        <f>'Teammate Engagement Checklist'!F183</f>
        <v>0</v>
      </c>
      <c r="D185">
        <f>'Teammate Engagement Checklist'!Y183</f>
        <v>0</v>
      </c>
    </row>
    <row r="186" spans="1:4">
      <c r="A186">
        <f>'Teammate Engagement Checklist'!C184</f>
        <v>0</v>
      </c>
      <c r="B186">
        <f>'Teammate Engagement Checklist'!E184</f>
        <v>0</v>
      </c>
      <c r="C186">
        <f>'Teammate Engagement Checklist'!F184</f>
        <v>0</v>
      </c>
      <c r="D186">
        <f>'Teammate Engagement Checklist'!Y184</f>
        <v>0</v>
      </c>
    </row>
    <row r="187" spans="1:4">
      <c r="A187">
        <f>'Teammate Engagement Checklist'!C185</f>
        <v>0</v>
      </c>
      <c r="B187">
        <f>'Teammate Engagement Checklist'!E185</f>
        <v>0</v>
      </c>
      <c r="C187">
        <f>'Teammate Engagement Checklist'!F185</f>
        <v>0</v>
      </c>
      <c r="D187">
        <f>'Teammate Engagement Checklist'!Y185</f>
        <v>0</v>
      </c>
    </row>
    <row r="188" spans="1:4">
      <c r="A188">
        <f>'Teammate Engagement Checklist'!C186</f>
        <v>0</v>
      </c>
      <c r="B188">
        <f>'Teammate Engagement Checklist'!E186</f>
        <v>0</v>
      </c>
      <c r="C188">
        <f>'Teammate Engagement Checklist'!F186</f>
        <v>0</v>
      </c>
      <c r="D188">
        <f>'Teammate Engagement Checklist'!Y186</f>
        <v>0</v>
      </c>
    </row>
    <row r="189" spans="1:4">
      <c r="A189">
        <f>'Teammate Engagement Checklist'!C187</f>
        <v>0</v>
      </c>
      <c r="B189">
        <f>'Teammate Engagement Checklist'!E187</f>
        <v>0</v>
      </c>
      <c r="C189">
        <f>'Teammate Engagement Checklist'!F187</f>
        <v>0</v>
      </c>
      <c r="D189">
        <f>'Teammate Engagement Checklist'!Y187</f>
        <v>0</v>
      </c>
    </row>
    <row r="190" spans="1:4">
      <c r="A190">
        <f>'Teammate Engagement Checklist'!C188</f>
        <v>0</v>
      </c>
      <c r="B190">
        <f>'Teammate Engagement Checklist'!E188</f>
        <v>0</v>
      </c>
      <c r="C190">
        <f>'Teammate Engagement Checklist'!F188</f>
        <v>0</v>
      </c>
      <c r="D190">
        <f>'Teammate Engagement Checklist'!Y188</f>
        <v>0</v>
      </c>
    </row>
    <row r="191" spans="1:4">
      <c r="A191">
        <f>'Teammate Engagement Checklist'!C189</f>
        <v>0</v>
      </c>
      <c r="B191">
        <f>'Teammate Engagement Checklist'!E189</f>
        <v>0</v>
      </c>
      <c r="C191">
        <f>'Teammate Engagement Checklist'!F189</f>
        <v>0</v>
      </c>
      <c r="D191">
        <f>'Teammate Engagement Checklist'!Y189</f>
        <v>0</v>
      </c>
    </row>
    <row r="192" spans="1:4">
      <c r="A192">
        <f>'Teammate Engagement Checklist'!C190</f>
        <v>0</v>
      </c>
      <c r="B192">
        <f>'Teammate Engagement Checklist'!E190</f>
        <v>0</v>
      </c>
      <c r="C192">
        <f>'Teammate Engagement Checklist'!F190</f>
        <v>0</v>
      </c>
      <c r="D192">
        <f>'Teammate Engagement Checklist'!Y190</f>
        <v>0</v>
      </c>
    </row>
    <row r="193" spans="1:4">
      <c r="A193">
        <f>'Teammate Engagement Checklist'!C191</f>
        <v>0</v>
      </c>
      <c r="B193">
        <f>'Teammate Engagement Checklist'!E191</f>
        <v>0</v>
      </c>
      <c r="C193">
        <f>'Teammate Engagement Checklist'!F191</f>
        <v>0</v>
      </c>
      <c r="D193">
        <f>'Teammate Engagement Checklist'!Y191</f>
        <v>0</v>
      </c>
    </row>
    <row r="194" spans="1:4">
      <c r="A194">
        <f>'Teammate Engagement Checklist'!C192</f>
        <v>0</v>
      </c>
      <c r="B194">
        <f>'Teammate Engagement Checklist'!E192</f>
        <v>0</v>
      </c>
      <c r="C194">
        <f>'Teammate Engagement Checklist'!F192</f>
        <v>0</v>
      </c>
      <c r="D194">
        <f>'Teammate Engagement Checklist'!Y192</f>
        <v>0</v>
      </c>
    </row>
    <row r="195" spans="1:4">
      <c r="A195">
        <f>'Teammate Engagement Checklist'!C193</f>
        <v>0</v>
      </c>
      <c r="B195">
        <f>'Teammate Engagement Checklist'!E193</f>
        <v>0</v>
      </c>
      <c r="C195">
        <f>'Teammate Engagement Checklist'!F193</f>
        <v>0</v>
      </c>
      <c r="D195">
        <f>'Teammate Engagement Checklist'!Y193</f>
        <v>0</v>
      </c>
    </row>
    <row r="196" spans="1:4">
      <c r="A196">
        <f>'Teammate Engagement Checklist'!C194</f>
        <v>0</v>
      </c>
      <c r="B196">
        <f>'Teammate Engagement Checklist'!E194</f>
        <v>0</v>
      </c>
      <c r="C196">
        <f>'Teammate Engagement Checklist'!F194</f>
        <v>0</v>
      </c>
      <c r="D196">
        <f>'Teammate Engagement Checklist'!Y194</f>
        <v>0</v>
      </c>
    </row>
    <row r="197" spans="1:4">
      <c r="A197">
        <f>'Teammate Engagement Checklist'!C195</f>
        <v>0</v>
      </c>
      <c r="B197">
        <f>'Teammate Engagement Checklist'!E195</f>
        <v>0</v>
      </c>
      <c r="C197">
        <f>'Teammate Engagement Checklist'!F195</f>
        <v>0</v>
      </c>
      <c r="D197">
        <f>'Teammate Engagement Checklist'!Y195</f>
        <v>0</v>
      </c>
    </row>
    <row r="198" spans="1:4">
      <c r="A198">
        <f>'Teammate Engagement Checklist'!C196</f>
        <v>0</v>
      </c>
      <c r="B198">
        <f>'Teammate Engagement Checklist'!E196</f>
        <v>0</v>
      </c>
      <c r="C198">
        <f>'Teammate Engagement Checklist'!F196</f>
        <v>0</v>
      </c>
      <c r="D198">
        <f>'Teammate Engagement Checklist'!Y196</f>
        <v>0</v>
      </c>
    </row>
    <row r="199" spans="1:4">
      <c r="A199">
        <f>'Teammate Engagement Checklist'!C197</f>
        <v>0</v>
      </c>
      <c r="B199">
        <f>'Teammate Engagement Checklist'!E197</f>
        <v>0</v>
      </c>
      <c r="C199">
        <f>'Teammate Engagement Checklist'!F197</f>
        <v>0</v>
      </c>
      <c r="D199">
        <f>'Teammate Engagement Checklist'!Y197</f>
        <v>0</v>
      </c>
    </row>
    <row r="200" spans="1:4">
      <c r="A200">
        <f>'Teammate Engagement Checklist'!C198</f>
        <v>0</v>
      </c>
      <c r="B200">
        <f>'Teammate Engagement Checklist'!E198</f>
        <v>0</v>
      </c>
      <c r="C200">
        <f>'Teammate Engagement Checklist'!F198</f>
        <v>0</v>
      </c>
      <c r="D200">
        <f>'Teammate Engagement Checklist'!Y198</f>
        <v>0</v>
      </c>
    </row>
  </sheetData>
  <mergeCells count="1">
    <mergeCell ref="F2:W2"/>
  </mergeCells>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B62BD-536E-440B-A458-2A6F40708803}">
  <sheetPr>
    <tabColor rgb="FF00B0F0"/>
  </sheetPr>
  <dimension ref="A1:W200"/>
  <sheetViews>
    <sheetView topLeftCell="D1" zoomScale="70" zoomScaleNormal="70" workbookViewId="0">
      <selection activeCell="K24" sqref="K24"/>
    </sheetView>
  </sheetViews>
  <sheetFormatPr defaultRowHeight="14.45"/>
  <cols>
    <col min="1" max="1" width="8.7109375" customWidth="1"/>
    <col min="2" max="2" width="20" bestFit="1" customWidth="1"/>
    <col min="3" max="3" width="4" bestFit="1" customWidth="1"/>
    <col min="4" max="4" width="16.140625" bestFit="1" customWidth="1"/>
    <col min="6" max="6" width="6.28515625" bestFit="1" customWidth="1"/>
    <col min="7" max="10" width="12.140625" bestFit="1" customWidth="1"/>
    <col min="11" max="11" width="12.140625" customWidth="1"/>
    <col min="12" max="12" width="6.28515625" bestFit="1" customWidth="1"/>
    <col min="13" max="15" width="12.140625" bestFit="1" customWidth="1"/>
    <col min="16" max="17" width="12.140625" customWidth="1"/>
    <col min="18" max="18" width="6.28515625" bestFit="1" customWidth="1"/>
    <col min="19" max="21" width="12.140625" bestFit="1" customWidth="1"/>
    <col min="22" max="22" width="12.140625" customWidth="1"/>
    <col min="23" max="23" width="12" customWidth="1"/>
  </cols>
  <sheetData>
    <row r="1" spans="1:23" ht="15" thickBot="1"/>
    <row r="2" spans="1:23" ht="15" thickBot="1">
      <c r="F2" s="754" t="s">
        <v>1446</v>
      </c>
      <c r="G2" s="755"/>
      <c r="H2" s="755"/>
      <c r="I2" s="755"/>
      <c r="J2" s="755"/>
      <c r="K2" s="755"/>
      <c r="L2" s="755"/>
      <c r="M2" s="755"/>
      <c r="N2" s="755"/>
      <c r="O2" s="755"/>
      <c r="P2" s="755"/>
      <c r="Q2" s="755"/>
      <c r="R2" s="755"/>
      <c r="S2" s="755"/>
      <c r="T2" s="755"/>
      <c r="U2" s="755"/>
      <c r="V2" s="755"/>
      <c r="W2" s="756"/>
    </row>
    <row r="3" spans="1:23" ht="57.95">
      <c r="A3" t="s">
        <v>1458</v>
      </c>
      <c r="F3" s="119"/>
      <c r="G3" s="124" t="s">
        <v>1462</v>
      </c>
      <c r="H3" s="124" t="s">
        <v>1462</v>
      </c>
      <c r="I3" s="124" t="s">
        <v>1462</v>
      </c>
      <c r="J3" s="124" t="s">
        <v>1462</v>
      </c>
      <c r="K3" s="125" t="s">
        <v>1462</v>
      </c>
      <c r="L3" s="119"/>
      <c r="M3" s="124" t="s">
        <v>1463</v>
      </c>
      <c r="N3" s="124" t="s">
        <v>1463</v>
      </c>
      <c r="O3" s="124" t="s">
        <v>1463</v>
      </c>
      <c r="P3" s="124" t="s">
        <v>1463</v>
      </c>
      <c r="Q3" s="125" t="s">
        <v>1463</v>
      </c>
      <c r="R3" s="119"/>
      <c r="S3" s="124" t="s">
        <v>1464</v>
      </c>
      <c r="T3" s="124" t="s">
        <v>1464</v>
      </c>
      <c r="U3" s="124" t="s">
        <v>1464</v>
      </c>
      <c r="V3" s="124" t="s">
        <v>1464</v>
      </c>
      <c r="W3" s="125" t="s">
        <v>1464</v>
      </c>
    </row>
    <row r="4" spans="1:23">
      <c r="A4" t="s">
        <v>33</v>
      </c>
      <c r="B4" t="s">
        <v>1450</v>
      </c>
      <c r="C4" t="s">
        <v>1451</v>
      </c>
      <c r="D4" t="s">
        <v>1452</v>
      </c>
      <c r="F4" s="122" t="s">
        <v>33</v>
      </c>
      <c r="G4" s="118" t="s">
        <v>1453</v>
      </c>
      <c r="H4" s="118" t="s">
        <v>1454</v>
      </c>
      <c r="I4" s="118" t="s">
        <v>1455</v>
      </c>
      <c r="J4" s="126" t="s">
        <v>1456</v>
      </c>
      <c r="K4" s="137" t="s">
        <v>1452</v>
      </c>
      <c r="L4" s="122" t="s">
        <v>33</v>
      </c>
      <c r="M4" s="118" t="s">
        <v>1453</v>
      </c>
      <c r="N4" s="118" t="s">
        <v>1454</v>
      </c>
      <c r="O4" s="118" t="s">
        <v>1455</v>
      </c>
      <c r="P4" s="126" t="s">
        <v>1456</v>
      </c>
      <c r="Q4" s="137" t="s">
        <v>1452</v>
      </c>
      <c r="R4" s="122" t="s">
        <v>33</v>
      </c>
      <c r="S4" s="118" t="s">
        <v>1453</v>
      </c>
      <c r="T4" s="118" t="s">
        <v>1454</v>
      </c>
      <c r="U4" s="118" t="s">
        <v>1455</v>
      </c>
      <c r="V4" s="133" t="s">
        <v>1456</v>
      </c>
      <c r="W4" s="137" t="s">
        <v>1452</v>
      </c>
    </row>
    <row r="5" spans="1:23">
      <c r="A5">
        <f>'Organization Checklist'!C3</f>
        <v>1</v>
      </c>
      <c r="B5" t="str">
        <f>'Organization Checklist'!E3</f>
        <v>Information
情報</v>
      </c>
      <c r="C5">
        <f>'Organization Checklist'!F3</f>
        <v>1</v>
      </c>
      <c r="D5" t="str">
        <f>'Organization Checklist'!Y3</f>
        <v>Yes</v>
      </c>
      <c r="F5" s="122">
        <v>1</v>
      </c>
      <c r="G5" s="118">
        <f t="shared" ref="G5:J9" si="0">COUNTIFS($A$5:$A$200,$F5,$B$5:$B$200,G$3,$D$5:$D$200,G$4)</f>
        <v>1</v>
      </c>
      <c r="H5" s="118">
        <f t="shared" si="0"/>
        <v>0</v>
      </c>
      <c r="I5" s="118">
        <f t="shared" si="0"/>
        <v>0</v>
      </c>
      <c r="J5" s="118">
        <f t="shared" si="0"/>
        <v>0</v>
      </c>
      <c r="K5" s="123" t="str">
        <f>IF(SUM(G5:J5)=0,"",IF(H5&gt;0,F5,""))</f>
        <v/>
      </c>
      <c r="L5" s="122">
        <v>1</v>
      </c>
      <c r="M5" s="118">
        <f t="shared" ref="M5:P9" si="1">COUNTIFS($A$5:$A$200,$F5,$B$5:$B$200,M$3,$D$5:$D$200,M$4)</f>
        <v>1</v>
      </c>
      <c r="N5" s="118">
        <f t="shared" si="1"/>
        <v>0</v>
      </c>
      <c r="O5" s="118">
        <f t="shared" si="1"/>
        <v>0</v>
      </c>
      <c r="P5" s="118">
        <f t="shared" si="1"/>
        <v>0</v>
      </c>
      <c r="Q5" s="123" t="str">
        <f>IF(SUM(M5:P5)=0,"",IF(N5&gt;0,L5,""))</f>
        <v/>
      </c>
      <c r="R5" s="122">
        <v>1</v>
      </c>
      <c r="S5" s="118">
        <f t="shared" ref="S5:V9" si="2">COUNTIFS($A$5:$A$200,$F5,$B$5:$B$200,S$3,$D$5:$D$200,S$4)</f>
        <v>2</v>
      </c>
      <c r="T5" s="118">
        <f t="shared" si="2"/>
        <v>0</v>
      </c>
      <c r="U5" s="118">
        <f t="shared" si="2"/>
        <v>0</v>
      </c>
      <c r="V5" s="134">
        <f t="shared" si="2"/>
        <v>0</v>
      </c>
      <c r="W5" s="123" t="str">
        <f>IF(SUM(S5:V5)=0,"",IF(T5&gt;0,R5,""))</f>
        <v/>
      </c>
    </row>
    <row r="6" spans="1:23">
      <c r="A6">
        <f>'Organization Checklist'!C4</f>
        <v>1</v>
      </c>
      <c r="B6" t="str">
        <f>'Organization Checklist'!E4</f>
        <v>Communication
コミュニケーション</v>
      </c>
      <c r="C6">
        <f>'Organization Checklist'!F4</f>
        <v>2</v>
      </c>
      <c r="D6" t="str">
        <f>'Organization Checklist'!Y4</f>
        <v>Yes</v>
      </c>
      <c r="F6" s="122">
        <v>2</v>
      </c>
      <c r="G6" s="118">
        <f t="shared" si="0"/>
        <v>2</v>
      </c>
      <c r="H6" s="118">
        <f t="shared" si="0"/>
        <v>0</v>
      </c>
      <c r="I6" s="118">
        <f t="shared" si="0"/>
        <v>0</v>
      </c>
      <c r="J6" s="118">
        <f t="shared" si="0"/>
        <v>0</v>
      </c>
      <c r="K6" s="123" t="str">
        <f>IF(SUM(G6:J6)=0,"",IF(SUM(H5)&gt;0,"",IF(H6&gt;0,F6-1,IF(SUM(G7:J9)&gt;0,"",F6))))</f>
        <v/>
      </c>
      <c r="L6" s="122">
        <v>2</v>
      </c>
      <c r="M6" s="118">
        <f t="shared" si="1"/>
        <v>1</v>
      </c>
      <c r="N6" s="118">
        <f t="shared" si="1"/>
        <v>0</v>
      </c>
      <c r="O6" s="118">
        <f t="shared" si="1"/>
        <v>0</v>
      </c>
      <c r="P6" s="118">
        <f t="shared" si="1"/>
        <v>0</v>
      </c>
      <c r="Q6" s="123" t="str">
        <f>IF(SUM(M6:P6)=0,"",IF(SUM(N5)&gt;0,"",IF(N6&gt;0,L6-1,IF(SUM(M7:P9)&gt;0,"",L6))))</f>
        <v/>
      </c>
      <c r="R6" s="122">
        <v>2</v>
      </c>
      <c r="S6" s="118">
        <f t="shared" si="2"/>
        <v>1</v>
      </c>
      <c r="T6" s="118">
        <f t="shared" si="2"/>
        <v>0</v>
      </c>
      <c r="U6" s="118">
        <f t="shared" si="2"/>
        <v>0</v>
      </c>
      <c r="V6" s="134">
        <f t="shared" si="2"/>
        <v>0</v>
      </c>
      <c r="W6" s="123" t="str">
        <f>IF(SUM(S6:V6)=0,"",IF(SUM(T5)&gt;0,"",IF(T6&gt;0,R6-1,IF(SUM(S7:V9)&gt;0,"",R6))))</f>
        <v/>
      </c>
    </row>
    <row r="7" spans="1:23">
      <c r="A7">
        <f>'Organization Checklist'!C5</f>
        <v>1</v>
      </c>
      <c r="B7" t="str">
        <f>'Organization Checklist'!E5</f>
        <v>Communication
コミュニケーション</v>
      </c>
      <c r="C7">
        <f>'Organization Checklist'!F5</f>
        <v>3</v>
      </c>
      <c r="D7" t="str">
        <f>'Organization Checklist'!Y5</f>
        <v>Yes</v>
      </c>
      <c r="F7" s="122">
        <v>3</v>
      </c>
      <c r="G7" s="118">
        <f t="shared" si="0"/>
        <v>1</v>
      </c>
      <c r="H7" s="118">
        <f t="shared" si="0"/>
        <v>0</v>
      </c>
      <c r="I7" s="118">
        <f t="shared" si="0"/>
        <v>0</v>
      </c>
      <c r="J7" s="118">
        <f t="shared" si="0"/>
        <v>0</v>
      </c>
      <c r="K7" s="123" t="str">
        <f>IF(SUM(G7:J7)=0,"",IF(SUM(H5:H6)&gt;0,"",IF(H7&gt;0,F7-1,IF(SUM(G8:J9)&gt;0,"",F7))))</f>
        <v/>
      </c>
      <c r="L7" s="122">
        <v>3</v>
      </c>
      <c r="M7" s="118">
        <f t="shared" si="1"/>
        <v>2</v>
      </c>
      <c r="N7" s="118">
        <f t="shared" si="1"/>
        <v>0</v>
      </c>
      <c r="O7" s="118">
        <f t="shared" si="1"/>
        <v>0</v>
      </c>
      <c r="P7" s="118">
        <f t="shared" si="1"/>
        <v>0</v>
      </c>
      <c r="Q7" s="123" t="str">
        <f>IF(SUM(M7:P7)=0,"",IF(SUM(N5:N6)&gt;0,"",IF(N7&gt;0,L7-1,IF(SUM(M8:P9)&gt;0,"",L7))))</f>
        <v/>
      </c>
      <c r="R7" s="122">
        <v>3</v>
      </c>
      <c r="S7" s="118">
        <f t="shared" si="2"/>
        <v>1</v>
      </c>
      <c r="T7" s="118">
        <f t="shared" si="2"/>
        <v>1</v>
      </c>
      <c r="U7" s="118">
        <f t="shared" si="2"/>
        <v>0</v>
      </c>
      <c r="V7" s="134">
        <f t="shared" si="2"/>
        <v>0</v>
      </c>
      <c r="W7" s="123">
        <f>IF(SUM(S7:V7)=0,"",IF(SUM(T5:T6)&gt;0,"",IF(T7&gt;0,R7-1,IF(SUM(S8:V9)&gt;0,"",R7))))</f>
        <v>2</v>
      </c>
    </row>
    <row r="8" spans="1:23">
      <c r="A8">
        <f>'Organization Checklist'!C6</f>
        <v>1</v>
      </c>
      <c r="B8" t="str">
        <f>'Organization Checklist'!E6</f>
        <v>Participation
参加</v>
      </c>
      <c r="C8">
        <f>'Organization Checklist'!F6</f>
        <v>4</v>
      </c>
      <c r="D8" t="str">
        <f>'Organization Checklist'!Y6</f>
        <v>Yes</v>
      </c>
      <c r="F8" s="122">
        <v>4</v>
      </c>
      <c r="G8" s="118">
        <f t="shared" si="0"/>
        <v>1</v>
      </c>
      <c r="H8" s="118">
        <f t="shared" si="0"/>
        <v>0</v>
      </c>
      <c r="I8" s="118">
        <f t="shared" si="0"/>
        <v>0</v>
      </c>
      <c r="J8" s="118">
        <f t="shared" si="0"/>
        <v>0</v>
      </c>
      <c r="K8" s="123" t="str">
        <f>IF(SUM(G8:J8)=0,"",IF(SUM(H5:H7)&gt;0,"",IF(H8&gt;0,F8-1,IF(SUM(G9:J9)&gt;0,"",F8))))</f>
        <v/>
      </c>
      <c r="L8" s="122">
        <v>4</v>
      </c>
      <c r="M8" s="118">
        <f t="shared" si="1"/>
        <v>1</v>
      </c>
      <c r="N8" s="118">
        <f t="shared" si="1"/>
        <v>0</v>
      </c>
      <c r="O8" s="118">
        <f t="shared" si="1"/>
        <v>0</v>
      </c>
      <c r="P8" s="118">
        <f t="shared" si="1"/>
        <v>0</v>
      </c>
      <c r="Q8" s="123" t="str">
        <f>IF(SUM(M8:P8)=0,"",IF(SUM(N5:N7)&gt;0,"",IF(N8&gt;0,L8-1,IF(SUM(M9:P9)&gt;0,"",L8))))</f>
        <v/>
      </c>
      <c r="R8" s="122">
        <v>4</v>
      </c>
      <c r="S8" s="118">
        <f t="shared" si="2"/>
        <v>1</v>
      </c>
      <c r="T8" s="118">
        <f t="shared" si="2"/>
        <v>1</v>
      </c>
      <c r="U8" s="118">
        <f t="shared" si="2"/>
        <v>0</v>
      </c>
      <c r="V8" s="134">
        <f t="shared" si="2"/>
        <v>0</v>
      </c>
      <c r="W8" s="123" t="str">
        <f>IF(SUM(S8:V8)=0,"",IF(SUM(T5:T7)&gt;0,"",IF(T8&gt;0,R8-1,IF(SUM(S9:V9)&gt;0,"",R8))))</f>
        <v/>
      </c>
    </row>
    <row r="9" spans="1:23" ht="15" thickBot="1">
      <c r="A9">
        <f>'Organization Checklist'!C7</f>
        <v>1</v>
      </c>
      <c r="B9">
        <f>'Organization Checklist'!E7</f>
        <v>0</v>
      </c>
      <c r="C9">
        <f>'Organization Checklist'!F7</f>
        <v>0</v>
      </c>
      <c r="D9">
        <f>'Organization Checklist'!Y7</f>
        <v>0</v>
      </c>
      <c r="F9" s="130">
        <v>5</v>
      </c>
      <c r="G9" s="131">
        <f t="shared" si="0"/>
        <v>0</v>
      </c>
      <c r="H9" s="131">
        <f t="shared" si="0"/>
        <v>2</v>
      </c>
      <c r="I9" s="131">
        <f t="shared" si="0"/>
        <v>0</v>
      </c>
      <c r="J9" s="131">
        <f t="shared" si="0"/>
        <v>0</v>
      </c>
      <c r="K9" s="132">
        <f>IF(SUM(G9:J9)=0,"",IF(SUM(H5:H8)&gt;0,"",IF(H9&gt;0,IF(SUM(G8:J8)=0,IF(SUM(G7:J7)=0,IF(SUM(G6:J6)=0,IF(SUM(G5:J5)=0,F5),F6),F7),F8),F9)))</f>
        <v>4</v>
      </c>
      <c r="L9" s="130">
        <v>5</v>
      </c>
      <c r="M9" s="131">
        <f t="shared" si="1"/>
        <v>0</v>
      </c>
      <c r="N9" s="131">
        <f t="shared" si="1"/>
        <v>1</v>
      </c>
      <c r="O9" s="131">
        <f t="shared" si="1"/>
        <v>0</v>
      </c>
      <c r="P9" s="131">
        <f t="shared" si="1"/>
        <v>0</v>
      </c>
      <c r="Q9" s="132">
        <f>IF(SUM(M9:P9)=0,"",IF(SUM(N5:N8)&gt;0,"",IF(N9&gt;0,IF(SUM(M8:P8)=0,IF(SUM(M7:P7)=0,IF(SUM(M6:P6)=0,IF(SUM(M5:P5)=0,L5),L6),L7),L8),L9)))</f>
        <v>4</v>
      </c>
      <c r="R9" s="130">
        <v>5</v>
      </c>
      <c r="S9" s="131">
        <f t="shared" si="2"/>
        <v>1</v>
      </c>
      <c r="T9" s="131">
        <f t="shared" si="2"/>
        <v>0</v>
      </c>
      <c r="U9" s="131">
        <f t="shared" si="2"/>
        <v>0</v>
      </c>
      <c r="V9" s="135">
        <f t="shared" si="2"/>
        <v>0</v>
      </c>
      <c r="W9" s="132" t="str">
        <f>IF(SUM(S9:V9)=0,"",IF(SUM(T5:T8)&gt;0,"",IF(T9&gt;0,IF(SUM(S8:V8)=0,IF(SUM(S7:V7)=0,IF(SUM(S6:V6)=0,IF(SUM(S5:V5)=0,R5),R6),R7),R8),R9)))</f>
        <v/>
      </c>
    </row>
    <row r="10" spans="1:23" ht="15.6" thickTop="1" thickBot="1">
      <c r="A10">
        <f>'Organization Checklist'!C8</f>
        <v>2</v>
      </c>
      <c r="B10" t="str">
        <f>'Organization Checklist'!E8</f>
        <v>Information
情報</v>
      </c>
      <c r="C10">
        <f>'Organization Checklist'!F8</f>
        <v>5</v>
      </c>
      <c r="D10" t="str">
        <f>'Organization Checklist'!Y8</f>
        <v>Yes</v>
      </c>
      <c r="F10" s="127" t="s">
        <v>1457</v>
      </c>
      <c r="G10" s="128">
        <f>SUM(G5:G9)</f>
        <v>5</v>
      </c>
      <c r="H10" s="128">
        <f t="shared" ref="H10:V10" si="3">SUM(H5:H9)</f>
        <v>2</v>
      </c>
      <c r="I10" s="128">
        <f t="shared" si="3"/>
        <v>0</v>
      </c>
      <c r="J10" s="128">
        <f t="shared" si="3"/>
        <v>0</v>
      </c>
      <c r="K10" s="129">
        <f>IF(COUNTIF($B5:$B200,K$3)=SUM(G10:J10),MIN(K5:K9),"Error")</f>
        <v>4</v>
      </c>
      <c r="L10" s="127" t="s">
        <v>1457</v>
      </c>
      <c r="M10" s="128">
        <f t="shared" si="3"/>
        <v>5</v>
      </c>
      <c r="N10" s="128">
        <f t="shared" si="3"/>
        <v>1</v>
      </c>
      <c r="O10" s="128">
        <f t="shared" si="3"/>
        <v>0</v>
      </c>
      <c r="P10" s="128">
        <f t="shared" si="3"/>
        <v>0</v>
      </c>
      <c r="Q10" s="129">
        <f>IF(COUNTIF($B5:$B200,Q$3)=SUM(M10:P10),MIN(Q5:Q9),"Error")</f>
        <v>4</v>
      </c>
      <c r="R10" s="127" t="s">
        <v>1457</v>
      </c>
      <c r="S10" s="128">
        <f t="shared" si="3"/>
        <v>6</v>
      </c>
      <c r="T10" s="128">
        <f t="shared" si="3"/>
        <v>2</v>
      </c>
      <c r="U10" s="128">
        <f t="shared" si="3"/>
        <v>0</v>
      </c>
      <c r="V10" s="136">
        <f t="shared" si="3"/>
        <v>0</v>
      </c>
      <c r="W10" s="129">
        <f>IF(COUNTIF($B5:$B200,W$3)=SUM(S10:V10),MIN(W5:W9),"Error")</f>
        <v>2</v>
      </c>
    </row>
    <row r="11" spans="1:23">
      <c r="A11">
        <f>'Organization Checklist'!C9</f>
        <v>2</v>
      </c>
      <c r="B11" t="str">
        <f>'Organization Checklist'!E9</f>
        <v>Communication
コミュニケーション</v>
      </c>
      <c r="C11">
        <f>'Organization Checklist'!F9</f>
        <v>6</v>
      </c>
      <c r="D11" t="str">
        <f>'Organization Checklist'!Y9</f>
        <v>Yes</v>
      </c>
    </row>
    <row r="12" spans="1:23">
      <c r="A12">
        <f>'Organization Checklist'!C10</f>
        <v>2</v>
      </c>
      <c r="B12" t="str">
        <f>'Organization Checklist'!E10</f>
        <v>Participation
参加</v>
      </c>
      <c r="C12">
        <f>'Organization Checklist'!F10</f>
        <v>7</v>
      </c>
      <c r="D12" t="str">
        <f>'Organization Checklist'!Y10</f>
        <v>Yes</v>
      </c>
    </row>
    <row r="13" spans="1:23">
      <c r="A13">
        <f>'Organization Checklist'!C11</f>
        <v>2</v>
      </c>
      <c r="B13" t="str">
        <f>'Organization Checklist'!E11</f>
        <v>Participation
参加</v>
      </c>
      <c r="C13">
        <f>'Organization Checklist'!F11</f>
        <v>8</v>
      </c>
      <c r="D13" t="str">
        <f>'Organization Checklist'!Y11</f>
        <v>Yes</v>
      </c>
    </row>
    <row r="14" spans="1:23">
      <c r="A14">
        <f>'Organization Checklist'!C12</f>
        <v>2</v>
      </c>
      <c r="B14">
        <f>'Organization Checklist'!E12</f>
        <v>0</v>
      </c>
      <c r="C14">
        <f>'Organization Checklist'!F12</f>
        <v>0</v>
      </c>
      <c r="D14">
        <f>'Organization Checklist'!Y12</f>
        <v>0</v>
      </c>
    </row>
    <row r="15" spans="1:23">
      <c r="A15">
        <f>'Organization Checklist'!C13</f>
        <v>3</v>
      </c>
      <c r="B15" t="str">
        <f>'Organization Checklist'!E13</f>
        <v>Information
情報</v>
      </c>
      <c r="C15">
        <f>'Organization Checklist'!F13</f>
        <v>9</v>
      </c>
      <c r="D15" t="str">
        <f>'Organization Checklist'!Y13</f>
        <v>Yes</v>
      </c>
    </row>
    <row r="16" spans="1:23">
      <c r="A16">
        <f>'Organization Checklist'!C14</f>
        <v>3</v>
      </c>
      <c r="B16" t="str">
        <f>'Organization Checklist'!E14</f>
        <v>Communication
コミュニケーション</v>
      </c>
      <c r="C16">
        <f>'Organization Checklist'!F14</f>
        <v>10</v>
      </c>
      <c r="D16" t="str">
        <f>'Organization Checklist'!Y14</f>
        <v>Yes</v>
      </c>
    </row>
    <row r="17" spans="1:4">
      <c r="A17">
        <f>'Organization Checklist'!C15</f>
        <v>3</v>
      </c>
      <c r="B17" t="str">
        <f>'Organization Checklist'!E15</f>
        <v>Information
情報</v>
      </c>
      <c r="C17">
        <f>'Organization Checklist'!F15</f>
        <v>11</v>
      </c>
      <c r="D17" t="str">
        <f>'Organization Checklist'!Y15</f>
        <v>Yes</v>
      </c>
    </row>
    <row r="18" spans="1:4">
      <c r="A18">
        <f>'Organization Checklist'!C16</f>
        <v>3</v>
      </c>
      <c r="B18" t="str">
        <f>'Organization Checklist'!E16</f>
        <v>Participation
参加</v>
      </c>
      <c r="C18">
        <f>'Organization Checklist'!F16</f>
        <v>12</v>
      </c>
      <c r="D18" t="str">
        <f>'Organization Checklist'!Y16</f>
        <v>Yes</v>
      </c>
    </row>
    <row r="19" spans="1:4">
      <c r="A19">
        <f>'Organization Checklist'!C17</f>
        <v>3</v>
      </c>
      <c r="B19" t="str">
        <f>'Organization Checklist'!E17</f>
        <v>Communication
コミュニケーション</v>
      </c>
      <c r="C19">
        <f>'Organization Checklist'!F17</f>
        <v>13</v>
      </c>
      <c r="D19" t="str">
        <f>'Organization Checklist'!Y17</f>
        <v>No</v>
      </c>
    </row>
    <row r="20" spans="1:4">
      <c r="A20">
        <f>'Organization Checklist'!C18</f>
        <v>3</v>
      </c>
      <c r="B20">
        <f>'Organization Checklist'!E18</f>
        <v>0</v>
      </c>
      <c r="C20">
        <f>'Organization Checklist'!F18</f>
        <v>0</v>
      </c>
      <c r="D20">
        <f>'Organization Checklist'!Y18</f>
        <v>0</v>
      </c>
    </row>
    <row r="21" spans="1:4">
      <c r="A21">
        <f>'Organization Checklist'!C19</f>
        <v>4</v>
      </c>
      <c r="B21" t="str">
        <f>'Organization Checklist'!E19</f>
        <v>Communication
コミュニケーション</v>
      </c>
      <c r="C21">
        <f>'Organization Checklist'!F19</f>
        <v>14</v>
      </c>
      <c r="D21" t="str">
        <f>'Organization Checklist'!Y19</f>
        <v>No</v>
      </c>
    </row>
    <row r="22" spans="1:4">
      <c r="A22">
        <f>'Organization Checklist'!C20</f>
        <v>4</v>
      </c>
      <c r="B22" t="str">
        <f>'Organization Checklist'!E20</f>
        <v>Information
情報</v>
      </c>
      <c r="C22">
        <f>'Organization Checklist'!F20</f>
        <v>15</v>
      </c>
      <c r="D22" t="str">
        <f>'Organization Checklist'!Y20</f>
        <v>Yes</v>
      </c>
    </row>
    <row r="23" spans="1:4">
      <c r="A23">
        <f>'Organization Checklist'!C21</f>
        <v>4</v>
      </c>
      <c r="B23" t="str">
        <f>'Organization Checklist'!E21</f>
        <v>Participation
参加</v>
      </c>
      <c r="C23">
        <f>'Organization Checklist'!F21</f>
        <v>16</v>
      </c>
      <c r="D23" t="str">
        <f>'Organization Checklist'!Y21</f>
        <v>Yes</v>
      </c>
    </row>
    <row r="24" spans="1:4">
      <c r="A24">
        <f>'Organization Checklist'!C22</f>
        <v>4</v>
      </c>
      <c r="B24" t="str">
        <f>'Organization Checklist'!E22</f>
        <v>Communication
コミュニケーション</v>
      </c>
      <c r="C24">
        <f>'Organization Checklist'!F22</f>
        <v>17</v>
      </c>
      <c r="D24" t="str">
        <f>'Organization Checklist'!Y22</f>
        <v>Yes</v>
      </c>
    </row>
    <row r="25" spans="1:4">
      <c r="A25">
        <f>'Organization Checklist'!C23</f>
        <v>4</v>
      </c>
      <c r="B25">
        <f>'Organization Checklist'!E23</f>
        <v>0</v>
      </c>
      <c r="C25">
        <f>'Organization Checklist'!F23</f>
        <v>0</v>
      </c>
      <c r="D25">
        <f>'Organization Checklist'!Y23</f>
        <v>0</v>
      </c>
    </row>
    <row r="26" spans="1:4">
      <c r="A26">
        <f>'Organization Checklist'!C24</f>
        <v>5</v>
      </c>
      <c r="B26" t="str">
        <f>'Organization Checklist'!E24</f>
        <v>Participation
参加</v>
      </c>
      <c r="C26">
        <f>'Organization Checklist'!F24</f>
        <v>18</v>
      </c>
      <c r="D26" t="str">
        <f>'Organization Checklist'!Y24</f>
        <v>No</v>
      </c>
    </row>
    <row r="27" spans="1:4">
      <c r="A27">
        <f>'Organization Checklist'!C25</f>
        <v>5</v>
      </c>
      <c r="B27" t="str">
        <f>'Organization Checklist'!E25</f>
        <v>Participation
参加</v>
      </c>
      <c r="C27">
        <f>'Organization Checklist'!F25</f>
        <v>19</v>
      </c>
      <c r="D27" t="str">
        <f>'Organization Checklist'!Y25</f>
        <v>No</v>
      </c>
    </row>
    <row r="28" spans="1:4">
      <c r="A28">
        <f>'Organization Checklist'!C26</f>
        <v>5</v>
      </c>
      <c r="B28" t="str">
        <f>'Organization Checklist'!E26</f>
        <v>Information
情報</v>
      </c>
      <c r="C28">
        <f>'Organization Checklist'!F26</f>
        <v>20</v>
      </c>
      <c r="D28" t="str">
        <f>'Organization Checklist'!Y26</f>
        <v>No</v>
      </c>
    </row>
    <row r="29" spans="1:4">
      <c r="A29">
        <f>'Organization Checklist'!C27</f>
        <v>5</v>
      </c>
      <c r="B29" t="str">
        <f>'Organization Checklist'!E27</f>
        <v>Communication
コミュニケーション</v>
      </c>
      <c r="C29">
        <f>'Organization Checklist'!F27</f>
        <v>21</v>
      </c>
      <c r="D29" t="str">
        <f>'Organization Checklist'!Y27</f>
        <v>Yes</v>
      </c>
    </row>
    <row r="30" spans="1:4">
      <c r="A30">
        <f>'Organization Checklist'!C28</f>
        <v>5</v>
      </c>
      <c r="B30">
        <f>'Organization Checklist'!E28</f>
        <v>0</v>
      </c>
      <c r="C30">
        <f>'Organization Checklist'!F28</f>
        <v>0</v>
      </c>
      <c r="D30">
        <f>'Organization Checklist'!Y28</f>
        <v>0</v>
      </c>
    </row>
    <row r="31" spans="1:4">
      <c r="A31">
        <f>'Organization Checklist'!C29</f>
        <v>0</v>
      </c>
      <c r="B31">
        <f>'Organization Checklist'!E29</f>
        <v>0</v>
      </c>
      <c r="C31">
        <f>'Organization Checklist'!F29</f>
        <v>0</v>
      </c>
      <c r="D31">
        <f>'Organization Checklist'!Y29</f>
        <v>0</v>
      </c>
    </row>
    <row r="32" spans="1:4">
      <c r="A32">
        <f>'Organization Checklist'!C30</f>
        <v>0</v>
      </c>
      <c r="B32">
        <f>'Organization Checklist'!E30</f>
        <v>0</v>
      </c>
      <c r="C32">
        <f>'Organization Checklist'!F30</f>
        <v>0</v>
      </c>
      <c r="D32">
        <f>'Organization Checklist'!Y30</f>
        <v>0</v>
      </c>
    </row>
    <row r="33" spans="1:4">
      <c r="A33">
        <f>'Organization Checklist'!C31</f>
        <v>0</v>
      </c>
      <c r="B33">
        <f>'Organization Checklist'!E31</f>
        <v>0</v>
      </c>
      <c r="C33">
        <f>'Organization Checklist'!F31</f>
        <v>0</v>
      </c>
      <c r="D33">
        <f>'Organization Checklist'!Y31</f>
        <v>0</v>
      </c>
    </row>
    <row r="34" spans="1:4">
      <c r="A34">
        <f>'Organization Checklist'!C32</f>
        <v>0</v>
      </c>
      <c r="B34">
        <f>'Organization Checklist'!E32</f>
        <v>0</v>
      </c>
      <c r="C34">
        <f>'Organization Checklist'!F32</f>
        <v>0</v>
      </c>
      <c r="D34">
        <f>'Organization Checklist'!Y32</f>
        <v>0</v>
      </c>
    </row>
    <row r="35" spans="1:4">
      <c r="A35">
        <f>'Organization Checklist'!C33</f>
        <v>0</v>
      </c>
      <c r="B35">
        <f>'Organization Checklist'!E33</f>
        <v>0</v>
      </c>
      <c r="C35">
        <f>'Organization Checklist'!F33</f>
        <v>0</v>
      </c>
      <c r="D35">
        <f>'Organization Checklist'!Y33</f>
        <v>0</v>
      </c>
    </row>
    <row r="36" spans="1:4">
      <c r="A36">
        <f>'Organization Checklist'!C34</f>
        <v>0</v>
      </c>
      <c r="B36">
        <f>'Organization Checklist'!E34</f>
        <v>0</v>
      </c>
      <c r="C36">
        <f>'Organization Checklist'!F34</f>
        <v>0</v>
      </c>
      <c r="D36">
        <f>'Organization Checklist'!Y34</f>
        <v>0</v>
      </c>
    </row>
    <row r="37" spans="1:4">
      <c r="A37">
        <f>'Organization Checklist'!C35</f>
        <v>0</v>
      </c>
      <c r="B37">
        <f>'Organization Checklist'!E35</f>
        <v>0</v>
      </c>
      <c r="C37">
        <f>'Organization Checklist'!F35</f>
        <v>0</v>
      </c>
      <c r="D37">
        <f>'Organization Checklist'!Y35</f>
        <v>0</v>
      </c>
    </row>
    <row r="38" spans="1:4">
      <c r="A38">
        <f>'Organization Checklist'!C36</f>
        <v>0</v>
      </c>
      <c r="B38">
        <f>'Organization Checklist'!E36</f>
        <v>0</v>
      </c>
      <c r="C38">
        <f>'Organization Checklist'!F36</f>
        <v>0</v>
      </c>
      <c r="D38">
        <f>'Organization Checklist'!Y36</f>
        <v>0</v>
      </c>
    </row>
    <row r="39" spans="1:4">
      <c r="A39">
        <f>'Organization Checklist'!C37</f>
        <v>0</v>
      </c>
      <c r="B39">
        <f>'Organization Checklist'!E37</f>
        <v>0</v>
      </c>
      <c r="C39">
        <f>'Organization Checklist'!F37</f>
        <v>0</v>
      </c>
      <c r="D39">
        <f>'Organization Checklist'!Y37</f>
        <v>0</v>
      </c>
    </row>
    <row r="40" spans="1:4">
      <c r="A40">
        <f>'Organization Checklist'!C38</f>
        <v>0</v>
      </c>
      <c r="B40">
        <f>'Organization Checklist'!E38</f>
        <v>0</v>
      </c>
      <c r="C40">
        <f>'Organization Checklist'!F38</f>
        <v>0</v>
      </c>
      <c r="D40">
        <f>'Organization Checklist'!Y38</f>
        <v>0</v>
      </c>
    </row>
    <row r="41" spans="1:4">
      <c r="A41">
        <f>'Organization Checklist'!C39</f>
        <v>0</v>
      </c>
      <c r="B41">
        <f>'Organization Checklist'!E39</f>
        <v>0</v>
      </c>
      <c r="C41">
        <f>'Organization Checklist'!F39</f>
        <v>0</v>
      </c>
      <c r="D41">
        <f>'Organization Checklist'!Y39</f>
        <v>0</v>
      </c>
    </row>
    <row r="42" spans="1:4">
      <c r="A42">
        <f>'Organization Checklist'!C40</f>
        <v>0</v>
      </c>
      <c r="B42">
        <f>'Organization Checklist'!E40</f>
        <v>0</v>
      </c>
      <c r="C42">
        <f>'Organization Checklist'!F40</f>
        <v>0</v>
      </c>
      <c r="D42">
        <f>'Organization Checklist'!Y40</f>
        <v>0</v>
      </c>
    </row>
    <row r="43" spans="1:4">
      <c r="A43">
        <f>'Organization Checklist'!C41</f>
        <v>0</v>
      </c>
      <c r="B43">
        <f>'Organization Checklist'!E41</f>
        <v>0</v>
      </c>
      <c r="C43">
        <f>'Organization Checklist'!F41</f>
        <v>0</v>
      </c>
      <c r="D43">
        <f>'Organization Checklist'!Y41</f>
        <v>0</v>
      </c>
    </row>
    <row r="44" spans="1:4">
      <c r="A44">
        <f>'Organization Checklist'!C42</f>
        <v>0</v>
      </c>
      <c r="B44">
        <f>'Organization Checklist'!E42</f>
        <v>0</v>
      </c>
      <c r="C44">
        <f>'Organization Checklist'!F42</f>
        <v>0</v>
      </c>
      <c r="D44">
        <f>'Organization Checklist'!Y42</f>
        <v>0</v>
      </c>
    </row>
    <row r="45" spans="1:4">
      <c r="A45">
        <f>'Organization Checklist'!C43</f>
        <v>0</v>
      </c>
      <c r="B45">
        <f>'Organization Checklist'!E43</f>
        <v>0</v>
      </c>
      <c r="C45">
        <f>'Organization Checklist'!F43</f>
        <v>0</v>
      </c>
      <c r="D45">
        <f>'Organization Checklist'!Y43</f>
        <v>0</v>
      </c>
    </row>
    <row r="46" spans="1:4">
      <c r="A46">
        <f>'Organization Checklist'!C44</f>
        <v>0</v>
      </c>
      <c r="B46">
        <f>'Organization Checklist'!E44</f>
        <v>0</v>
      </c>
      <c r="C46">
        <f>'Organization Checklist'!F44</f>
        <v>0</v>
      </c>
      <c r="D46">
        <f>'Organization Checklist'!Y44</f>
        <v>0</v>
      </c>
    </row>
    <row r="47" spans="1:4">
      <c r="A47">
        <f>'Organization Checklist'!C45</f>
        <v>0</v>
      </c>
      <c r="B47">
        <f>'Organization Checklist'!E45</f>
        <v>0</v>
      </c>
      <c r="C47">
        <f>'Organization Checklist'!F45</f>
        <v>0</v>
      </c>
      <c r="D47">
        <f>'Organization Checklist'!Y45</f>
        <v>0</v>
      </c>
    </row>
    <row r="48" spans="1:4">
      <c r="A48">
        <f>'Organization Checklist'!C46</f>
        <v>0</v>
      </c>
      <c r="B48">
        <f>'Organization Checklist'!E46</f>
        <v>0</v>
      </c>
      <c r="C48">
        <f>'Organization Checklist'!F46</f>
        <v>0</v>
      </c>
      <c r="D48">
        <f>'Organization Checklist'!Y46</f>
        <v>0</v>
      </c>
    </row>
    <row r="49" spans="1:4">
      <c r="A49">
        <f>'Organization Checklist'!C47</f>
        <v>0</v>
      </c>
      <c r="B49">
        <f>'Organization Checklist'!E47</f>
        <v>0</v>
      </c>
      <c r="C49">
        <f>'Organization Checklist'!F47</f>
        <v>0</v>
      </c>
      <c r="D49">
        <f>'Organization Checklist'!Y47</f>
        <v>0</v>
      </c>
    </row>
    <row r="50" spans="1:4">
      <c r="A50">
        <f>'Organization Checklist'!C48</f>
        <v>0</v>
      </c>
      <c r="B50">
        <f>'Organization Checklist'!E48</f>
        <v>0</v>
      </c>
      <c r="C50">
        <f>'Organization Checklist'!F48</f>
        <v>0</v>
      </c>
      <c r="D50">
        <f>'Organization Checklist'!Y48</f>
        <v>0</v>
      </c>
    </row>
    <row r="51" spans="1:4">
      <c r="A51">
        <f>'Organization Checklist'!C49</f>
        <v>0</v>
      </c>
      <c r="B51">
        <f>'Organization Checklist'!E49</f>
        <v>0</v>
      </c>
      <c r="C51">
        <f>'Organization Checklist'!F49</f>
        <v>0</v>
      </c>
      <c r="D51">
        <f>'Organization Checklist'!Y49</f>
        <v>0</v>
      </c>
    </row>
    <row r="52" spans="1:4">
      <c r="A52">
        <f>'Organization Checklist'!C50</f>
        <v>0</v>
      </c>
      <c r="B52">
        <f>'Organization Checklist'!E50</f>
        <v>0</v>
      </c>
      <c r="C52">
        <f>'Organization Checklist'!F50</f>
        <v>0</v>
      </c>
      <c r="D52">
        <f>'Organization Checklist'!Y50</f>
        <v>0</v>
      </c>
    </row>
    <row r="53" spans="1:4">
      <c r="A53">
        <f>'Organization Checklist'!C51</f>
        <v>0</v>
      </c>
      <c r="B53">
        <f>'Organization Checklist'!E51</f>
        <v>0</v>
      </c>
      <c r="C53">
        <f>'Organization Checklist'!F51</f>
        <v>0</v>
      </c>
      <c r="D53">
        <f>'Organization Checklist'!Y51</f>
        <v>0</v>
      </c>
    </row>
    <row r="54" spans="1:4">
      <c r="A54">
        <f>'Organization Checklist'!C52</f>
        <v>0</v>
      </c>
      <c r="B54">
        <f>'Organization Checklist'!E52</f>
        <v>0</v>
      </c>
      <c r="C54">
        <f>'Organization Checklist'!F52</f>
        <v>0</v>
      </c>
      <c r="D54">
        <f>'Organization Checklist'!Y52</f>
        <v>0</v>
      </c>
    </row>
    <row r="55" spans="1:4">
      <c r="A55">
        <f>'Organization Checklist'!C53</f>
        <v>0</v>
      </c>
      <c r="B55">
        <f>'Organization Checklist'!E53</f>
        <v>0</v>
      </c>
      <c r="C55">
        <f>'Organization Checklist'!F53</f>
        <v>0</v>
      </c>
      <c r="D55">
        <f>'Organization Checklist'!Y53</f>
        <v>0</v>
      </c>
    </row>
    <row r="56" spans="1:4">
      <c r="A56">
        <f>'Organization Checklist'!C54</f>
        <v>0</v>
      </c>
      <c r="B56">
        <f>'Organization Checklist'!E54</f>
        <v>0</v>
      </c>
      <c r="C56">
        <f>'Organization Checklist'!F54</f>
        <v>0</v>
      </c>
      <c r="D56">
        <f>'Organization Checklist'!Y54</f>
        <v>0</v>
      </c>
    </row>
    <row r="57" spans="1:4">
      <c r="A57">
        <f>'Organization Checklist'!C55</f>
        <v>0</v>
      </c>
      <c r="B57">
        <f>'Organization Checklist'!E55</f>
        <v>0</v>
      </c>
      <c r="C57">
        <f>'Organization Checklist'!F55</f>
        <v>0</v>
      </c>
      <c r="D57">
        <f>'Organization Checklist'!Y55</f>
        <v>0</v>
      </c>
    </row>
    <row r="58" spans="1:4">
      <c r="A58">
        <f>'Organization Checklist'!C56</f>
        <v>0</v>
      </c>
      <c r="B58">
        <f>'Organization Checklist'!E56</f>
        <v>0</v>
      </c>
      <c r="C58">
        <f>'Organization Checklist'!F56</f>
        <v>0</v>
      </c>
      <c r="D58">
        <f>'Organization Checklist'!Y56</f>
        <v>0</v>
      </c>
    </row>
    <row r="59" spans="1:4">
      <c r="A59">
        <f>'Organization Checklist'!C57</f>
        <v>0</v>
      </c>
      <c r="B59">
        <f>'Organization Checklist'!E57</f>
        <v>0</v>
      </c>
      <c r="C59">
        <f>'Organization Checklist'!F57</f>
        <v>0</v>
      </c>
      <c r="D59">
        <f>'Organization Checklist'!Y57</f>
        <v>0</v>
      </c>
    </row>
    <row r="60" spans="1:4">
      <c r="A60">
        <f>'Organization Checklist'!C58</f>
        <v>0</v>
      </c>
      <c r="B60">
        <f>'Organization Checklist'!E58</f>
        <v>0</v>
      </c>
      <c r="C60">
        <f>'Organization Checklist'!F58</f>
        <v>0</v>
      </c>
      <c r="D60">
        <f>'Organization Checklist'!Y58</f>
        <v>0</v>
      </c>
    </row>
    <row r="61" spans="1:4">
      <c r="A61">
        <f>'Organization Checklist'!C59</f>
        <v>0</v>
      </c>
      <c r="B61">
        <f>'Organization Checklist'!E59</f>
        <v>0</v>
      </c>
      <c r="C61">
        <f>'Organization Checklist'!F59</f>
        <v>0</v>
      </c>
      <c r="D61">
        <f>'Organization Checklist'!Y59</f>
        <v>0</v>
      </c>
    </row>
    <row r="62" spans="1:4">
      <c r="A62">
        <f>'Organization Checklist'!C60</f>
        <v>0</v>
      </c>
      <c r="B62">
        <f>'Organization Checklist'!E60</f>
        <v>0</v>
      </c>
      <c r="C62">
        <f>'Organization Checklist'!F60</f>
        <v>0</v>
      </c>
      <c r="D62">
        <f>'Organization Checklist'!Y60</f>
        <v>0</v>
      </c>
    </row>
    <row r="63" spans="1:4">
      <c r="A63">
        <f>'Organization Checklist'!C61</f>
        <v>0</v>
      </c>
      <c r="B63">
        <f>'Organization Checklist'!E61</f>
        <v>0</v>
      </c>
      <c r="C63">
        <f>'Organization Checklist'!F61</f>
        <v>0</v>
      </c>
      <c r="D63">
        <f>'Organization Checklist'!Y61</f>
        <v>0</v>
      </c>
    </row>
    <row r="64" spans="1:4">
      <c r="A64">
        <f>'Organization Checklist'!C62</f>
        <v>0</v>
      </c>
      <c r="B64">
        <f>'Organization Checklist'!E62</f>
        <v>0</v>
      </c>
      <c r="C64">
        <f>'Organization Checklist'!F62</f>
        <v>0</v>
      </c>
      <c r="D64">
        <f>'Organization Checklist'!Y62</f>
        <v>0</v>
      </c>
    </row>
    <row r="65" spans="1:4">
      <c r="A65">
        <f>'Organization Checklist'!C63</f>
        <v>0</v>
      </c>
      <c r="B65">
        <f>'Organization Checklist'!E63</f>
        <v>0</v>
      </c>
      <c r="C65">
        <f>'Organization Checklist'!F63</f>
        <v>0</v>
      </c>
      <c r="D65">
        <f>'Organization Checklist'!Y63</f>
        <v>0</v>
      </c>
    </row>
    <row r="66" spans="1:4">
      <c r="A66">
        <f>'Organization Checklist'!C64</f>
        <v>0</v>
      </c>
      <c r="B66">
        <f>'Organization Checklist'!E64</f>
        <v>0</v>
      </c>
      <c r="C66">
        <f>'Organization Checklist'!F64</f>
        <v>0</v>
      </c>
      <c r="D66">
        <f>'Organization Checklist'!Y64</f>
        <v>0</v>
      </c>
    </row>
    <row r="67" spans="1:4">
      <c r="A67">
        <f>'Organization Checklist'!C65</f>
        <v>0</v>
      </c>
      <c r="B67">
        <f>'Organization Checklist'!E65</f>
        <v>0</v>
      </c>
      <c r="C67">
        <f>'Organization Checklist'!F65</f>
        <v>0</v>
      </c>
      <c r="D67">
        <f>'Organization Checklist'!Y65</f>
        <v>0</v>
      </c>
    </row>
    <row r="68" spans="1:4">
      <c r="A68">
        <f>'Organization Checklist'!C66</f>
        <v>0</v>
      </c>
      <c r="B68">
        <f>'Organization Checklist'!E66</f>
        <v>0</v>
      </c>
      <c r="C68">
        <f>'Organization Checklist'!F66</f>
        <v>0</v>
      </c>
      <c r="D68">
        <f>'Organization Checklist'!Y66</f>
        <v>0</v>
      </c>
    </row>
    <row r="69" spans="1:4">
      <c r="A69">
        <f>'Organization Checklist'!C67</f>
        <v>0</v>
      </c>
      <c r="B69">
        <f>'Organization Checklist'!E67</f>
        <v>0</v>
      </c>
      <c r="C69">
        <f>'Organization Checklist'!F67</f>
        <v>0</v>
      </c>
      <c r="D69">
        <f>'Organization Checklist'!Y67</f>
        <v>0</v>
      </c>
    </row>
    <row r="70" spans="1:4">
      <c r="A70">
        <f>'Organization Checklist'!C68</f>
        <v>0</v>
      </c>
      <c r="B70">
        <f>'Organization Checklist'!E68</f>
        <v>0</v>
      </c>
      <c r="C70">
        <f>'Organization Checklist'!F68</f>
        <v>0</v>
      </c>
      <c r="D70">
        <f>'Organization Checklist'!Y68</f>
        <v>0</v>
      </c>
    </row>
    <row r="71" spans="1:4">
      <c r="A71">
        <f>'Organization Checklist'!C69</f>
        <v>0</v>
      </c>
      <c r="B71">
        <f>'Organization Checklist'!E69</f>
        <v>0</v>
      </c>
      <c r="C71">
        <f>'Organization Checklist'!F69</f>
        <v>0</v>
      </c>
      <c r="D71">
        <f>'Organization Checklist'!Y69</f>
        <v>0</v>
      </c>
    </row>
    <row r="72" spans="1:4">
      <c r="A72">
        <f>'Organization Checklist'!C70</f>
        <v>0</v>
      </c>
      <c r="B72">
        <f>'Organization Checklist'!E70</f>
        <v>0</v>
      </c>
      <c r="C72">
        <f>'Organization Checklist'!F70</f>
        <v>0</v>
      </c>
      <c r="D72">
        <f>'Organization Checklist'!Y70</f>
        <v>0</v>
      </c>
    </row>
    <row r="73" spans="1:4">
      <c r="A73">
        <f>'Organization Checklist'!C71</f>
        <v>0</v>
      </c>
      <c r="B73">
        <f>'Organization Checklist'!E71</f>
        <v>0</v>
      </c>
      <c r="C73">
        <f>'Organization Checklist'!F71</f>
        <v>0</v>
      </c>
      <c r="D73">
        <f>'Organization Checklist'!Y71</f>
        <v>0</v>
      </c>
    </row>
    <row r="74" spans="1:4">
      <c r="A74">
        <f>'Organization Checklist'!C72</f>
        <v>0</v>
      </c>
      <c r="B74">
        <f>'Organization Checklist'!E72</f>
        <v>0</v>
      </c>
      <c r="C74">
        <f>'Organization Checklist'!F72</f>
        <v>0</v>
      </c>
      <c r="D74">
        <f>'Organization Checklist'!Y72</f>
        <v>0</v>
      </c>
    </row>
    <row r="75" spans="1:4">
      <c r="A75">
        <f>'Organization Checklist'!C73</f>
        <v>0</v>
      </c>
      <c r="B75">
        <f>'Organization Checklist'!E73</f>
        <v>0</v>
      </c>
      <c r="C75">
        <f>'Organization Checklist'!F73</f>
        <v>0</v>
      </c>
      <c r="D75">
        <f>'Organization Checklist'!Y73</f>
        <v>0</v>
      </c>
    </row>
    <row r="76" spans="1:4">
      <c r="A76">
        <f>'Organization Checklist'!C74</f>
        <v>0</v>
      </c>
      <c r="B76">
        <f>'Organization Checklist'!E74</f>
        <v>0</v>
      </c>
      <c r="C76">
        <f>'Organization Checklist'!F74</f>
        <v>0</v>
      </c>
      <c r="D76">
        <f>'Organization Checklist'!Y74</f>
        <v>0</v>
      </c>
    </row>
    <row r="77" spans="1:4">
      <c r="A77">
        <f>'Organization Checklist'!C75</f>
        <v>0</v>
      </c>
      <c r="B77">
        <f>'Organization Checklist'!E75</f>
        <v>0</v>
      </c>
      <c r="C77">
        <f>'Organization Checklist'!F75</f>
        <v>0</v>
      </c>
      <c r="D77">
        <f>'Organization Checklist'!Y75</f>
        <v>0</v>
      </c>
    </row>
    <row r="78" spans="1:4">
      <c r="A78">
        <f>'Organization Checklist'!C76</f>
        <v>0</v>
      </c>
      <c r="B78">
        <f>'Organization Checklist'!E76</f>
        <v>0</v>
      </c>
      <c r="C78">
        <f>'Organization Checklist'!F76</f>
        <v>0</v>
      </c>
      <c r="D78">
        <f>'Organization Checklist'!Y76</f>
        <v>0</v>
      </c>
    </row>
    <row r="79" spans="1:4">
      <c r="A79">
        <f>'Organization Checklist'!C77</f>
        <v>0</v>
      </c>
      <c r="B79">
        <f>'Organization Checklist'!E77</f>
        <v>0</v>
      </c>
      <c r="C79">
        <f>'Organization Checklist'!F77</f>
        <v>0</v>
      </c>
      <c r="D79">
        <f>'Organization Checklist'!Y77</f>
        <v>0</v>
      </c>
    </row>
    <row r="80" spans="1:4">
      <c r="A80">
        <f>'Organization Checklist'!C78</f>
        <v>0</v>
      </c>
      <c r="B80">
        <f>'Organization Checklist'!E78</f>
        <v>0</v>
      </c>
      <c r="C80">
        <f>'Organization Checklist'!F78</f>
        <v>0</v>
      </c>
      <c r="D80">
        <f>'Organization Checklist'!Y78</f>
        <v>0</v>
      </c>
    </row>
    <row r="81" spans="1:4">
      <c r="A81">
        <f>'Organization Checklist'!C79</f>
        <v>0</v>
      </c>
      <c r="B81">
        <f>'Organization Checklist'!E79</f>
        <v>0</v>
      </c>
      <c r="C81">
        <f>'Organization Checklist'!F79</f>
        <v>0</v>
      </c>
      <c r="D81">
        <f>'Organization Checklist'!Y79</f>
        <v>0</v>
      </c>
    </row>
    <row r="82" spans="1:4">
      <c r="A82">
        <f>'Organization Checklist'!C80</f>
        <v>0</v>
      </c>
      <c r="B82">
        <f>'Organization Checklist'!E80</f>
        <v>0</v>
      </c>
      <c r="C82">
        <f>'Organization Checklist'!F80</f>
        <v>0</v>
      </c>
      <c r="D82">
        <f>'Organization Checklist'!Y80</f>
        <v>0</v>
      </c>
    </row>
    <row r="83" spans="1:4">
      <c r="A83">
        <f>'Organization Checklist'!C81</f>
        <v>0</v>
      </c>
      <c r="B83">
        <f>'Organization Checklist'!E81</f>
        <v>0</v>
      </c>
      <c r="C83">
        <f>'Organization Checklist'!F81</f>
        <v>0</v>
      </c>
      <c r="D83">
        <f>'Organization Checklist'!Y81</f>
        <v>0</v>
      </c>
    </row>
    <row r="84" spans="1:4">
      <c r="A84">
        <f>'Organization Checklist'!C82</f>
        <v>0</v>
      </c>
      <c r="B84">
        <f>'Organization Checklist'!E82</f>
        <v>0</v>
      </c>
      <c r="C84">
        <f>'Organization Checklist'!F82</f>
        <v>0</v>
      </c>
      <c r="D84">
        <f>'Organization Checklist'!Y82</f>
        <v>0</v>
      </c>
    </row>
    <row r="85" spans="1:4">
      <c r="A85">
        <f>'Organization Checklist'!C83</f>
        <v>0</v>
      </c>
      <c r="B85">
        <f>'Organization Checklist'!E83</f>
        <v>0</v>
      </c>
      <c r="C85">
        <f>'Organization Checklist'!F83</f>
        <v>0</v>
      </c>
      <c r="D85">
        <f>'Organization Checklist'!Y83</f>
        <v>0</v>
      </c>
    </row>
    <row r="86" spans="1:4">
      <c r="A86">
        <f>'Organization Checklist'!C84</f>
        <v>0</v>
      </c>
      <c r="B86">
        <f>'Organization Checklist'!E84</f>
        <v>0</v>
      </c>
      <c r="C86">
        <f>'Organization Checklist'!F84</f>
        <v>0</v>
      </c>
      <c r="D86">
        <f>'Organization Checklist'!Y84</f>
        <v>0</v>
      </c>
    </row>
    <row r="87" spans="1:4">
      <c r="A87">
        <f>'Organization Checklist'!C85</f>
        <v>0</v>
      </c>
      <c r="B87">
        <f>'Organization Checklist'!E85</f>
        <v>0</v>
      </c>
      <c r="C87">
        <f>'Organization Checklist'!F85</f>
        <v>0</v>
      </c>
      <c r="D87">
        <f>'Organization Checklist'!Y85</f>
        <v>0</v>
      </c>
    </row>
    <row r="88" spans="1:4">
      <c r="A88">
        <f>'Organization Checklist'!C86</f>
        <v>0</v>
      </c>
      <c r="B88">
        <f>'Organization Checklist'!E86</f>
        <v>0</v>
      </c>
      <c r="C88">
        <f>'Organization Checklist'!F86</f>
        <v>0</v>
      </c>
      <c r="D88">
        <f>'Organization Checklist'!Y86</f>
        <v>0</v>
      </c>
    </row>
    <row r="89" spans="1:4">
      <c r="A89">
        <f>'Organization Checklist'!C87</f>
        <v>0</v>
      </c>
      <c r="B89">
        <f>'Organization Checklist'!E87</f>
        <v>0</v>
      </c>
      <c r="C89">
        <f>'Organization Checklist'!F87</f>
        <v>0</v>
      </c>
      <c r="D89">
        <f>'Organization Checklist'!Y87</f>
        <v>0</v>
      </c>
    </row>
    <row r="90" spans="1:4">
      <c r="A90">
        <f>'Organization Checklist'!C88</f>
        <v>0</v>
      </c>
      <c r="B90">
        <f>'Organization Checklist'!E88</f>
        <v>0</v>
      </c>
      <c r="C90">
        <f>'Organization Checklist'!F88</f>
        <v>0</v>
      </c>
      <c r="D90">
        <f>'Organization Checklist'!Y88</f>
        <v>0</v>
      </c>
    </row>
    <row r="91" spans="1:4">
      <c r="A91">
        <f>'Organization Checklist'!C89</f>
        <v>0</v>
      </c>
      <c r="B91">
        <f>'Organization Checklist'!E89</f>
        <v>0</v>
      </c>
      <c r="C91">
        <f>'Organization Checklist'!F89</f>
        <v>0</v>
      </c>
      <c r="D91">
        <f>'Organization Checklist'!Y89</f>
        <v>0</v>
      </c>
    </row>
    <row r="92" spans="1:4">
      <c r="A92">
        <f>'Organization Checklist'!C90</f>
        <v>0</v>
      </c>
      <c r="B92">
        <f>'Organization Checklist'!E90</f>
        <v>0</v>
      </c>
      <c r="C92">
        <f>'Organization Checklist'!F90</f>
        <v>0</v>
      </c>
      <c r="D92">
        <f>'Organization Checklist'!Y90</f>
        <v>0</v>
      </c>
    </row>
    <row r="93" spans="1:4">
      <c r="A93">
        <f>'Organization Checklist'!C91</f>
        <v>0</v>
      </c>
      <c r="B93">
        <f>'Organization Checklist'!E91</f>
        <v>0</v>
      </c>
      <c r="C93">
        <f>'Organization Checklist'!F91</f>
        <v>0</v>
      </c>
      <c r="D93">
        <f>'Organization Checklist'!Y91</f>
        <v>0</v>
      </c>
    </row>
    <row r="94" spans="1:4">
      <c r="A94">
        <f>'Organization Checklist'!C92</f>
        <v>0</v>
      </c>
      <c r="B94">
        <f>'Organization Checklist'!E92</f>
        <v>0</v>
      </c>
      <c r="C94">
        <f>'Organization Checklist'!F92</f>
        <v>0</v>
      </c>
      <c r="D94">
        <f>'Organization Checklist'!Y92</f>
        <v>0</v>
      </c>
    </row>
    <row r="95" spans="1:4">
      <c r="A95">
        <f>'Organization Checklist'!C93</f>
        <v>0</v>
      </c>
      <c r="B95">
        <f>'Organization Checklist'!E93</f>
        <v>0</v>
      </c>
      <c r="C95">
        <f>'Organization Checklist'!F93</f>
        <v>0</v>
      </c>
      <c r="D95">
        <f>'Organization Checklist'!Y93</f>
        <v>0</v>
      </c>
    </row>
    <row r="96" spans="1:4">
      <c r="A96">
        <f>'Organization Checklist'!C94</f>
        <v>0</v>
      </c>
      <c r="B96">
        <f>'Organization Checklist'!E94</f>
        <v>0</v>
      </c>
      <c r="C96">
        <f>'Organization Checklist'!F94</f>
        <v>0</v>
      </c>
      <c r="D96">
        <f>'Organization Checklist'!Y94</f>
        <v>0</v>
      </c>
    </row>
    <row r="97" spans="1:4">
      <c r="A97">
        <f>'Organization Checklist'!C95</f>
        <v>0</v>
      </c>
      <c r="B97">
        <f>'Organization Checklist'!E95</f>
        <v>0</v>
      </c>
      <c r="C97">
        <f>'Organization Checklist'!F95</f>
        <v>0</v>
      </c>
      <c r="D97">
        <f>'Organization Checklist'!Y95</f>
        <v>0</v>
      </c>
    </row>
    <row r="98" spans="1:4">
      <c r="A98">
        <f>'Organization Checklist'!C96</f>
        <v>0</v>
      </c>
      <c r="B98">
        <f>'Organization Checklist'!E96</f>
        <v>0</v>
      </c>
      <c r="C98">
        <f>'Organization Checklist'!F96</f>
        <v>0</v>
      </c>
      <c r="D98">
        <f>'Organization Checklist'!Y96</f>
        <v>0</v>
      </c>
    </row>
    <row r="99" spans="1:4">
      <c r="A99">
        <f>'Organization Checklist'!C97</f>
        <v>0</v>
      </c>
      <c r="B99">
        <f>'Organization Checklist'!E97</f>
        <v>0</v>
      </c>
      <c r="C99">
        <f>'Organization Checklist'!F97</f>
        <v>0</v>
      </c>
      <c r="D99">
        <f>'Organization Checklist'!Y97</f>
        <v>0</v>
      </c>
    </row>
    <row r="100" spans="1:4">
      <c r="A100">
        <f>'Organization Checklist'!C98</f>
        <v>0</v>
      </c>
      <c r="B100">
        <f>'Organization Checklist'!E98</f>
        <v>0</v>
      </c>
      <c r="C100">
        <f>'Organization Checklist'!F98</f>
        <v>0</v>
      </c>
      <c r="D100">
        <f>'Organization Checklist'!Y98</f>
        <v>0</v>
      </c>
    </row>
    <row r="101" spans="1:4">
      <c r="A101">
        <f>'Organization Checklist'!C99</f>
        <v>0</v>
      </c>
      <c r="B101">
        <f>'Organization Checklist'!E99</f>
        <v>0</v>
      </c>
      <c r="C101">
        <f>'Organization Checklist'!F99</f>
        <v>0</v>
      </c>
      <c r="D101">
        <f>'Organization Checklist'!Y99</f>
        <v>0</v>
      </c>
    </row>
    <row r="102" spans="1:4">
      <c r="A102">
        <f>'Organization Checklist'!C100</f>
        <v>0</v>
      </c>
      <c r="B102">
        <f>'Organization Checklist'!E100</f>
        <v>0</v>
      </c>
      <c r="C102">
        <f>'Organization Checklist'!F100</f>
        <v>0</v>
      </c>
      <c r="D102">
        <f>'Organization Checklist'!Y100</f>
        <v>0</v>
      </c>
    </row>
    <row r="103" spans="1:4">
      <c r="A103">
        <f>'Organization Checklist'!C101</f>
        <v>0</v>
      </c>
      <c r="B103">
        <f>'Organization Checklist'!E101</f>
        <v>0</v>
      </c>
      <c r="C103">
        <f>'Organization Checklist'!F101</f>
        <v>0</v>
      </c>
      <c r="D103">
        <f>'Organization Checklist'!Y101</f>
        <v>0</v>
      </c>
    </row>
    <row r="104" spans="1:4">
      <c r="A104">
        <f>'Organization Checklist'!C102</f>
        <v>0</v>
      </c>
      <c r="B104">
        <f>'Organization Checklist'!E102</f>
        <v>0</v>
      </c>
      <c r="C104">
        <f>'Organization Checklist'!F102</f>
        <v>0</v>
      </c>
      <c r="D104">
        <f>'Organization Checklist'!Y102</f>
        <v>0</v>
      </c>
    </row>
    <row r="105" spans="1:4">
      <c r="A105">
        <f>'Organization Checklist'!C103</f>
        <v>0</v>
      </c>
      <c r="B105">
        <f>'Organization Checklist'!E103</f>
        <v>0</v>
      </c>
      <c r="C105">
        <f>'Organization Checklist'!F103</f>
        <v>0</v>
      </c>
      <c r="D105">
        <f>'Organization Checklist'!Y103</f>
        <v>0</v>
      </c>
    </row>
    <row r="106" spans="1:4">
      <c r="A106">
        <f>'Organization Checklist'!C104</f>
        <v>0</v>
      </c>
      <c r="B106">
        <f>'Organization Checklist'!E104</f>
        <v>0</v>
      </c>
      <c r="C106">
        <f>'Organization Checklist'!F104</f>
        <v>0</v>
      </c>
      <c r="D106">
        <f>'Organization Checklist'!Y104</f>
        <v>0</v>
      </c>
    </row>
    <row r="107" spans="1:4">
      <c r="A107">
        <f>'Organization Checklist'!C105</f>
        <v>0</v>
      </c>
      <c r="B107">
        <f>'Organization Checklist'!E105</f>
        <v>0</v>
      </c>
      <c r="C107">
        <f>'Organization Checklist'!F105</f>
        <v>0</v>
      </c>
      <c r="D107">
        <f>'Organization Checklist'!Y105</f>
        <v>0</v>
      </c>
    </row>
    <row r="108" spans="1:4">
      <c r="A108">
        <f>'Organization Checklist'!C106</f>
        <v>0</v>
      </c>
      <c r="B108">
        <f>'Organization Checklist'!E106</f>
        <v>0</v>
      </c>
      <c r="C108">
        <f>'Organization Checklist'!F106</f>
        <v>0</v>
      </c>
      <c r="D108">
        <f>'Organization Checklist'!Y106</f>
        <v>0</v>
      </c>
    </row>
    <row r="109" spans="1:4">
      <c r="A109">
        <f>'Organization Checklist'!C107</f>
        <v>0</v>
      </c>
      <c r="B109">
        <f>'Organization Checklist'!E107</f>
        <v>0</v>
      </c>
      <c r="C109">
        <f>'Organization Checklist'!F107</f>
        <v>0</v>
      </c>
      <c r="D109">
        <f>'Organization Checklist'!Y107</f>
        <v>0</v>
      </c>
    </row>
    <row r="110" spans="1:4">
      <c r="A110">
        <f>'Organization Checklist'!C108</f>
        <v>0</v>
      </c>
      <c r="B110">
        <f>'Organization Checklist'!E108</f>
        <v>0</v>
      </c>
      <c r="C110">
        <f>'Organization Checklist'!F108</f>
        <v>0</v>
      </c>
      <c r="D110">
        <f>'Organization Checklist'!Y108</f>
        <v>0</v>
      </c>
    </row>
    <row r="111" spans="1:4">
      <c r="A111">
        <f>'Organization Checklist'!C109</f>
        <v>0</v>
      </c>
      <c r="B111">
        <f>'Organization Checklist'!E109</f>
        <v>0</v>
      </c>
      <c r="C111">
        <f>'Organization Checklist'!F109</f>
        <v>0</v>
      </c>
      <c r="D111">
        <f>'Organization Checklist'!Y109</f>
        <v>0</v>
      </c>
    </row>
    <row r="112" spans="1:4">
      <c r="A112">
        <f>'Organization Checklist'!C110</f>
        <v>0</v>
      </c>
      <c r="B112">
        <f>'Organization Checklist'!E110</f>
        <v>0</v>
      </c>
      <c r="C112">
        <f>'Organization Checklist'!F110</f>
        <v>0</v>
      </c>
      <c r="D112">
        <f>'Organization Checklist'!Y110</f>
        <v>0</v>
      </c>
    </row>
    <row r="113" spans="1:4">
      <c r="A113">
        <f>'Organization Checklist'!C111</f>
        <v>0</v>
      </c>
      <c r="B113">
        <f>'Organization Checklist'!E111</f>
        <v>0</v>
      </c>
      <c r="C113">
        <f>'Organization Checklist'!F111</f>
        <v>0</v>
      </c>
      <c r="D113">
        <f>'Organization Checklist'!Y111</f>
        <v>0</v>
      </c>
    </row>
    <row r="114" spans="1:4">
      <c r="A114">
        <f>'Organization Checklist'!C112</f>
        <v>0</v>
      </c>
      <c r="B114">
        <f>'Organization Checklist'!E112</f>
        <v>0</v>
      </c>
      <c r="C114">
        <f>'Organization Checklist'!F112</f>
        <v>0</v>
      </c>
      <c r="D114">
        <f>'Organization Checklist'!Y112</f>
        <v>0</v>
      </c>
    </row>
    <row r="115" spans="1:4">
      <c r="A115">
        <f>'Organization Checklist'!C113</f>
        <v>0</v>
      </c>
      <c r="B115">
        <f>'Organization Checklist'!E113</f>
        <v>0</v>
      </c>
      <c r="C115">
        <f>'Organization Checklist'!F113</f>
        <v>0</v>
      </c>
      <c r="D115">
        <f>'Organization Checklist'!Y113</f>
        <v>0</v>
      </c>
    </row>
    <row r="116" spans="1:4">
      <c r="A116">
        <f>'Organization Checklist'!C114</f>
        <v>0</v>
      </c>
      <c r="B116">
        <f>'Organization Checklist'!E114</f>
        <v>0</v>
      </c>
      <c r="C116">
        <f>'Organization Checklist'!F114</f>
        <v>0</v>
      </c>
      <c r="D116">
        <f>'Organization Checklist'!Y114</f>
        <v>0</v>
      </c>
    </row>
    <row r="117" spans="1:4">
      <c r="A117">
        <f>'Organization Checklist'!C115</f>
        <v>0</v>
      </c>
      <c r="B117">
        <f>'Organization Checklist'!E115</f>
        <v>0</v>
      </c>
      <c r="C117">
        <f>'Organization Checklist'!F115</f>
        <v>0</v>
      </c>
      <c r="D117">
        <f>'Organization Checklist'!Y115</f>
        <v>0</v>
      </c>
    </row>
    <row r="118" spans="1:4">
      <c r="A118">
        <f>'Organization Checklist'!C116</f>
        <v>0</v>
      </c>
      <c r="B118">
        <f>'Organization Checklist'!E116</f>
        <v>0</v>
      </c>
      <c r="C118">
        <f>'Organization Checklist'!F116</f>
        <v>0</v>
      </c>
      <c r="D118">
        <f>'Organization Checklist'!Y116</f>
        <v>0</v>
      </c>
    </row>
    <row r="119" spans="1:4">
      <c r="A119">
        <f>'Organization Checklist'!C117</f>
        <v>0</v>
      </c>
      <c r="B119">
        <f>'Organization Checklist'!E117</f>
        <v>0</v>
      </c>
      <c r="C119">
        <f>'Organization Checklist'!F117</f>
        <v>0</v>
      </c>
      <c r="D119">
        <f>'Organization Checklist'!Y117</f>
        <v>0</v>
      </c>
    </row>
    <row r="120" spans="1:4">
      <c r="A120">
        <f>'Organization Checklist'!C118</f>
        <v>0</v>
      </c>
      <c r="B120">
        <f>'Organization Checklist'!E118</f>
        <v>0</v>
      </c>
      <c r="C120">
        <f>'Organization Checklist'!F118</f>
        <v>0</v>
      </c>
      <c r="D120">
        <f>'Organization Checklist'!Y118</f>
        <v>0</v>
      </c>
    </row>
    <row r="121" spans="1:4">
      <c r="A121">
        <f>'Organization Checklist'!C119</f>
        <v>0</v>
      </c>
      <c r="B121">
        <f>'Organization Checklist'!E119</f>
        <v>0</v>
      </c>
      <c r="C121">
        <f>'Organization Checklist'!F119</f>
        <v>0</v>
      </c>
      <c r="D121">
        <f>'Organization Checklist'!Y119</f>
        <v>0</v>
      </c>
    </row>
    <row r="122" spans="1:4">
      <c r="A122">
        <f>'Organization Checklist'!C120</f>
        <v>0</v>
      </c>
      <c r="B122">
        <f>'Organization Checklist'!E120</f>
        <v>0</v>
      </c>
      <c r="C122">
        <f>'Organization Checklist'!F120</f>
        <v>0</v>
      </c>
      <c r="D122">
        <f>'Organization Checklist'!Y120</f>
        <v>0</v>
      </c>
    </row>
    <row r="123" spans="1:4">
      <c r="A123">
        <f>'Organization Checklist'!C121</f>
        <v>0</v>
      </c>
      <c r="B123">
        <f>'Organization Checklist'!E121</f>
        <v>0</v>
      </c>
      <c r="C123">
        <f>'Organization Checklist'!F121</f>
        <v>0</v>
      </c>
      <c r="D123">
        <f>'Organization Checklist'!Y121</f>
        <v>0</v>
      </c>
    </row>
    <row r="124" spans="1:4">
      <c r="A124">
        <f>'Organization Checklist'!C122</f>
        <v>0</v>
      </c>
      <c r="B124">
        <f>'Organization Checklist'!E122</f>
        <v>0</v>
      </c>
      <c r="C124">
        <f>'Organization Checklist'!F122</f>
        <v>0</v>
      </c>
      <c r="D124">
        <f>'Organization Checklist'!Y122</f>
        <v>0</v>
      </c>
    </row>
    <row r="125" spans="1:4">
      <c r="A125">
        <f>'Organization Checklist'!C123</f>
        <v>0</v>
      </c>
      <c r="B125">
        <f>'Organization Checklist'!E123</f>
        <v>0</v>
      </c>
      <c r="C125">
        <f>'Organization Checklist'!F123</f>
        <v>0</v>
      </c>
      <c r="D125">
        <f>'Organization Checklist'!Y123</f>
        <v>0</v>
      </c>
    </row>
    <row r="126" spans="1:4">
      <c r="A126">
        <f>'Organization Checklist'!C124</f>
        <v>0</v>
      </c>
      <c r="B126">
        <f>'Organization Checklist'!E124</f>
        <v>0</v>
      </c>
      <c r="C126">
        <f>'Organization Checklist'!F124</f>
        <v>0</v>
      </c>
      <c r="D126">
        <f>'Organization Checklist'!Y124</f>
        <v>0</v>
      </c>
    </row>
    <row r="127" spans="1:4">
      <c r="A127">
        <f>'Organization Checklist'!C125</f>
        <v>0</v>
      </c>
      <c r="B127">
        <f>'Organization Checklist'!E125</f>
        <v>0</v>
      </c>
      <c r="C127">
        <f>'Organization Checklist'!F125</f>
        <v>0</v>
      </c>
      <c r="D127">
        <f>'Organization Checklist'!Y125</f>
        <v>0</v>
      </c>
    </row>
    <row r="128" spans="1:4">
      <c r="A128">
        <f>'Organization Checklist'!C126</f>
        <v>0</v>
      </c>
      <c r="B128">
        <f>'Organization Checklist'!E126</f>
        <v>0</v>
      </c>
      <c r="C128">
        <f>'Organization Checklist'!F126</f>
        <v>0</v>
      </c>
      <c r="D128">
        <f>'Organization Checklist'!Y126</f>
        <v>0</v>
      </c>
    </row>
    <row r="129" spans="1:4">
      <c r="A129">
        <f>'Organization Checklist'!C127</f>
        <v>0</v>
      </c>
      <c r="B129">
        <f>'Organization Checklist'!E127</f>
        <v>0</v>
      </c>
      <c r="C129">
        <f>'Organization Checklist'!F127</f>
        <v>0</v>
      </c>
      <c r="D129">
        <f>'Organization Checklist'!Y127</f>
        <v>0</v>
      </c>
    </row>
    <row r="130" spans="1:4">
      <c r="A130">
        <f>'Organization Checklist'!C128</f>
        <v>0</v>
      </c>
      <c r="B130">
        <f>'Organization Checklist'!E128</f>
        <v>0</v>
      </c>
      <c r="C130">
        <f>'Organization Checklist'!F128</f>
        <v>0</v>
      </c>
      <c r="D130">
        <f>'Organization Checklist'!Y128</f>
        <v>0</v>
      </c>
    </row>
    <row r="131" spans="1:4">
      <c r="A131">
        <f>'Organization Checklist'!C129</f>
        <v>0</v>
      </c>
      <c r="B131">
        <f>'Organization Checklist'!E129</f>
        <v>0</v>
      </c>
      <c r="C131">
        <f>'Organization Checklist'!F129</f>
        <v>0</v>
      </c>
      <c r="D131">
        <f>'Organization Checklist'!Y129</f>
        <v>0</v>
      </c>
    </row>
    <row r="132" spans="1:4">
      <c r="A132">
        <f>'Organization Checklist'!C130</f>
        <v>0</v>
      </c>
      <c r="B132">
        <f>'Organization Checklist'!E130</f>
        <v>0</v>
      </c>
      <c r="C132">
        <f>'Organization Checklist'!F130</f>
        <v>0</v>
      </c>
      <c r="D132">
        <f>'Organization Checklist'!Y130</f>
        <v>0</v>
      </c>
    </row>
    <row r="133" spans="1:4">
      <c r="A133">
        <f>'Organization Checklist'!C131</f>
        <v>0</v>
      </c>
      <c r="B133">
        <f>'Organization Checklist'!E131</f>
        <v>0</v>
      </c>
      <c r="C133">
        <f>'Organization Checklist'!F131</f>
        <v>0</v>
      </c>
      <c r="D133">
        <f>'Organization Checklist'!Y131</f>
        <v>0</v>
      </c>
    </row>
    <row r="134" spans="1:4">
      <c r="A134">
        <f>'Organization Checklist'!C132</f>
        <v>0</v>
      </c>
      <c r="B134">
        <f>'Organization Checklist'!E132</f>
        <v>0</v>
      </c>
      <c r="C134">
        <f>'Organization Checklist'!F132</f>
        <v>0</v>
      </c>
      <c r="D134">
        <f>'Organization Checklist'!Y132</f>
        <v>0</v>
      </c>
    </row>
    <row r="135" spans="1:4">
      <c r="A135">
        <f>'Organization Checklist'!C133</f>
        <v>0</v>
      </c>
      <c r="B135">
        <f>'Organization Checklist'!E133</f>
        <v>0</v>
      </c>
      <c r="C135">
        <f>'Organization Checklist'!F133</f>
        <v>0</v>
      </c>
      <c r="D135">
        <f>'Organization Checklist'!Y133</f>
        <v>0</v>
      </c>
    </row>
    <row r="136" spans="1:4">
      <c r="A136">
        <f>'Organization Checklist'!C134</f>
        <v>0</v>
      </c>
      <c r="B136">
        <f>'Organization Checklist'!E134</f>
        <v>0</v>
      </c>
      <c r="C136">
        <f>'Organization Checklist'!F134</f>
        <v>0</v>
      </c>
      <c r="D136">
        <f>'Organization Checklist'!Y134</f>
        <v>0</v>
      </c>
    </row>
    <row r="137" spans="1:4">
      <c r="A137">
        <f>'Organization Checklist'!C135</f>
        <v>0</v>
      </c>
      <c r="B137">
        <f>'Organization Checklist'!E135</f>
        <v>0</v>
      </c>
      <c r="C137">
        <f>'Organization Checklist'!F135</f>
        <v>0</v>
      </c>
      <c r="D137">
        <f>'Organization Checklist'!Y135</f>
        <v>0</v>
      </c>
    </row>
    <row r="138" spans="1:4">
      <c r="A138">
        <f>'Organization Checklist'!C136</f>
        <v>0</v>
      </c>
      <c r="B138">
        <f>'Organization Checklist'!E136</f>
        <v>0</v>
      </c>
      <c r="C138">
        <f>'Organization Checklist'!F136</f>
        <v>0</v>
      </c>
      <c r="D138">
        <f>'Organization Checklist'!Y136</f>
        <v>0</v>
      </c>
    </row>
    <row r="139" spans="1:4">
      <c r="A139">
        <f>'Organization Checklist'!C137</f>
        <v>0</v>
      </c>
      <c r="B139">
        <f>'Organization Checklist'!E137</f>
        <v>0</v>
      </c>
      <c r="C139">
        <f>'Organization Checklist'!F137</f>
        <v>0</v>
      </c>
      <c r="D139">
        <f>'Organization Checklist'!Y137</f>
        <v>0</v>
      </c>
    </row>
    <row r="140" spans="1:4">
      <c r="A140">
        <f>'Organization Checklist'!C138</f>
        <v>0</v>
      </c>
      <c r="B140">
        <f>'Organization Checklist'!E138</f>
        <v>0</v>
      </c>
      <c r="C140">
        <f>'Organization Checklist'!F138</f>
        <v>0</v>
      </c>
      <c r="D140">
        <f>'Organization Checklist'!Y138</f>
        <v>0</v>
      </c>
    </row>
    <row r="141" spans="1:4">
      <c r="A141">
        <f>'Organization Checklist'!C139</f>
        <v>0</v>
      </c>
      <c r="B141">
        <f>'Organization Checklist'!E139</f>
        <v>0</v>
      </c>
      <c r="C141">
        <f>'Organization Checklist'!F139</f>
        <v>0</v>
      </c>
      <c r="D141">
        <f>'Organization Checklist'!Y139</f>
        <v>0</v>
      </c>
    </row>
    <row r="142" spans="1:4">
      <c r="A142">
        <f>'Organization Checklist'!C140</f>
        <v>0</v>
      </c>
      <c r="B142">
        <f>'Organization Checklist'!E140</f>
        <v>0</v>
      </c>
      <c r="C142">
        <f>'Organization Checklist'!F140</f>
        <v>0</v>
      </c>
      <c r="D142">
        <f>'Organization Checklist'!Y140</f>
        <v>0</v>
      </c>
    </row>
    <row r="143" spans="1:4">
      <c r="A143">
        <f>'Organization Checklist'!C141</f>
        <v>0</v>
      </c>
      <c r="B143">
        <f>'Organization Checklist'!E141</f>
        <v>0</v>
      </c>
      <c r="C143">
        <f>'Organization Checklist'!F141</f>
        <v>0</v>
      </c>
      <c r="D143">
        <f>'Organization Checklist'!Y141</f>
        <v>0</v>
      </c>
    </row>
    <row r="144" spans="1:4">
      <c r="A144">
        <f>'Organization Checklist'!C142</f>
        <v>0</v>
      </c>
      <c r="B144">
        <f>'Organization Checklist'!E142</f>
        <v>0</v>
      </c>
      <c r="C144">
        <f>'Organization Checklist'!F142</f>
        <v>0</v>
      </c>
      <c r="D144">
        <f>'Organization Checklist'!Y142</f>
        <v>0</v>
      </c>
    </row>
    <row r="145" spans="1:4">
      <c r="A145">
        <f>'Organization Checklist'!C143</f>
        <v>0</v>
      </c>
      <c r="B145">
        <f>'Organization Checklist'!E143</f>
        <v>0</v>
      </c>
      <c r="C145">
        <f>'Organization Checklist'!F143</f>
        <v>0</v>
      </c>
      <c r="D145">
        <f>'Organization Checklist'!Y143</f>
        <v>0</v>
      </c>
    </row>
    <row r="146" spans="1:4">
      <c r="A146">
        <f>'Organization Checklist'!C144</f>
        <v>0</v>
      </c>
      <c r="B146">
        <f>'Organization Checklist'!E144</f>
        <v>0</v>
      </c>
      <c r="C146">
        <f>'Organization Checklist'!F144</f>
        <v>0</v>
      </c>
      <c r="D146">
        <f>'Organization Checklist'!Y144</f>
        <v>0</v>
      </c>
    </row>
    <row r="147" spans="1:4">
      <c r="A147">
        <f>'Organization Checklist'!C145</f>
        <v>0</v>
      </c>
      <c r="B147">
        <f>'Organization Checklist'!E145</f>
        <v>0</v>
      </c>
      <c r="C147">
        <f>'Organization Checklist'!F145</f>
        <v>0</v>
      </c>
      <c r="D147">
        <f>'Organization Checklist'!Y145</f>
        <v>0</v>
      </c>
    </row>
    <row r="148" spans="1:4">
      <c r="A148">
        <f>'Organization Checklist'!C146</f>
        <v>0</v>
      </c>
      <c r="B148">
        <f>'Organization Checklist'!E146</f>
        <v>0</v>
      </c>
      <c r="C148">
        <f>'Organization Checklist'!F146</f>
        <v>0</v>
      </c>
      <c r="D148">
        <f>'Organization Checklist'!Y146</f>
        <v>0</v>
      </c>
    </row>
    <row r="149" spans="1:4">
      <c r="A149">
        <f>'Organization Checklist'!C147</f>
        <v>0</v>
      </c>
      <c r="B149">
        <f>'Organization Checklist'!E147</f>
        <v>0</v>
      </c>
      <c r="C149">
        <f>'Organization Checklist'!F147</f>
        <v>0</v>
      </c>
      <c r="D149">
        <f>'Organization Checklist'!Y147</f>
        <v>0</v>
      </c>
    </row>
    <row r="150" spans="1:4">
      <c r="A150">
        <f>'Organization Checklist'!C148</f>
        <v>0</v>
      </c>
      <c r="B150">
        <f>'Organization Checklist'!E148</f>
        <v>0</v>
      </c>
      <c r="C150">
        <f>'Organization Checklist'!F148</f>
        <v>0</v>
      </c>
      <c r="D150">
        <f>'Organization Checklist'!Y148</f>
        <v>0</v>
      </c>
    </row>
    <row r="151" spans="1:4">
      <c r="A151">
        <f>'Organization Checklist'!C149</f>
        <v>0</v>
      </c>
      <c r="B151">
        <f>'Organization Checklist'!E149</f>
        <v>0</v>
      </c>
      <c r="C151">
        <f>'Organization Checklist'!F149</f>
        <v>0</v>
      </c>
      <c r="D151">
        <f>'Organization Checklist'!Y149</f>
        <v>0</v>
      </c>
    </row>
    <row r="152" spans="1:4">
      <c r="A152">
        <f>'Organization Checklist'!C150</f>
        <v>0</v>
      </c>
      <c r="B152">
        <f>'Organization Checklist'!E150</f>
        <v>0</v>
      </c>
      <c r="C152">
        <f>'Organization Checklist'!F150</f>
        <v>0</v>
      </c>
      <c r="D152">
        <f>'Organization Checklist'!Y150</f>
        <v>0</v>
      </c>
    </row>
    <row r="153" spans="1:4">
      <c r="A153">
        <f>'Organization Checklist'!C151</f>
        <v>0</v>
      </c>
      <c r="B153">
        <f>'Organization Checklist'!E151</f>
        <v>0</v>
      </c>
      <c r="C153">
        <f>'Organization Checklist'!F151</f>
        <v>0</v>
      </c>
      <c r="D153">
        <f>'Organization Checklist'!Y151</f>
        <v>0</v>
      </c>
    </row>
    <row r="154" spans="1:4">
      <c r="A154">
        <f>'Organization Checklist'!C152</f>
        <v>0</v>
      </c>
      <c r="B154">
        <f>'Organization Checklist'!E152</f>
        <v>0</v>
      </c>
      <c r="C154">
        <f>'Organization Checklist'!F152</f>
        <v>0</v>
      </c>
      <c r="D154">
        <f>'Organization Checklist'!Y152</f>
        <v>0</v>
      </c>
    </row>
    <row r="155" spans="1:4">
      <c r="A155">
        <f>'Organization Checklist'!C153</f>
        <v>0</v>
      </c>
      <c r="B155">
        <f>'Organization Checklist'!E153</f>
        <v>0</v>
      </c>
      <c r="C155">
        <f>'Organization Checklist'!F153</f>
        <v>0</v>
      </c>
      <c r="D155">
        <f>'Organization Checklist'!Y153</f>
        <v>0</v>
      </c>
    </row>
    <row r="156" spans="1:4">
      <c r="A156">
        <f>'Organization Checklist'!C154</f>
        <v>0</v>
      </c>
      <c r="B156">
        <f>'Organization Checklist'!E154</f>
        <v>0</v>
      </c>
      <c r="C156">
        <f>'Organization Checklist'!F154</f>
        <v>0</v>
      </c>
      <c r="D156">
        <f>'Organization Checklist'!Y154</f>
        <v>0</v>
      </c>
    </row>
    <row r="157" spans="1:4">
      <c r="A157">
        <f>'Organization Checklist'!C155</f>
        <v>0</v>
      </c>
      <c r="B157">
        <f>'Organization Checklist'!E155</f>
        <v>0</v>
      </c>
      <c r="C157">
        <f>'Organization Checklist'!F155</f>
        <v>0</v>
      </c>
      <c r="D157">
        <f>'Organization Checklist'!Y155</f>
        <v>0</v>
      </c>
    </row>
    <row r="158" spans="1:4">
      <c r="A158">
        <f>'Organization Checklist'!C156</f>
        <v>0</v>
      </c>
      <c r="B158">
        <f>'Organization Checklist'!E156</f>
        <v>0</v>
      </c>
      <c r="C158">
        <f>'Organization Checklist'!F156</f>
        <v>0</v>
      </c>
      <c r="D158">
        <f>'Organization Checklist'!Y156</f>
        <v>0</v>
      </c>
    </row>
    <row r="159" spans="1:4">
      <c r="A159">
        <f>'Organization Checklist'!C157</f>
        <v>0</v>
      </c>
      <c r="B159">
        <f>'Organization Checklist'!E157</f>
        <v>0</v>
      </c>
      <c r="C159">
        <f>'Organization Checklist'!F157</f>
        <v>0</v>
      </c>
      <c r="D159">
        <f>'Organization Checklist'!Y157</f>
        <v>0</v>
      </c>
    </row>
    <row r="160" spans="1:4">
      <c r="A160">
        <f>'Organization Checklist'!C158</f>
        <v>0</v>
      </c>
      <c r="B160">
        <f>'Organization Checklist'!E158</f>
        <v>0</v>
      </c>
      <c r="C160">
        <f>'Organization Checklist'!F158</f>
        <v>0</v>
      </c>
      <c r="D160">
        <f>'Organization Checklist'!Y158</f>
        <v>0</v>
      </c>
    </row>
    <row r="161" spans="1:4">
      <c r="A161">
        <f>'Organization Checklist'!C159</f>
        <v>0</v>
      </c>
      <c r="B161">
        <f>'Organization Checklist'!E159</f>
        <v>0</v>
      </c>
      <c r="C161">
        <f>'Organization Checklist'!F159</f>
        <v>0</v>
      </c>
      <c r="D161">
        <f>'Organization Checklist'!Y159</f>
        <v>0</v>
      </c>
    </row>
    <row r="162" spans="1:4">
      <c r="A162">
        <f>'Organization Checklist'!C160</f>
        <v>0</v>
      </c>
      <c r="B162">
        <f>'Organization Checklist'!E160</f>
        <v>0</v>
      </c>
      <c r="C162">
        <f>'Organization Checklist'!F160</f>
        <v>0</v>
      </c>
      <c r="D162">
        <f>'Organization Checklist'!Y160</f>
        <v>0</v>
      </c>
    </row>
    <row r="163" spans="1:4">
      <c r="A163">
        <f>'Organization Checklist'!C161</f>
        <v>0</v>
      </c>
      <c r="B163">
        <f>'Organization Checklist'!E161</f>
        <v>0</v>
      </c>
      <c r="C163">
        <f>'Organization Checklist'!F161</f>
        <v>0</v>
      </c>
      <c r="D163">
        <f>'Organization Checklist'!Y161</f>
        <v>0</v>
      </c>
    </row>
    <row r="164" spans="1:4">
      <c r="A164">
        <f>'Organization Checklist'!C162</f>
        <v>0</v>
      </c>
      <c r="B164">
        <f>'Organization Checklist'!E162</f>
        <v>0</v>
      </c>
      <c r="C164">
        <f>'Organization Checklist'!F162</f>
        <v>0</v>
      </c>
      <c r="D164">
        <f>'Organization Checklist'!Y162</f>
        <v>0</v>
      </c>
    </row>
    <row r="165" spans="1:4">
      <c r="A165">
        <f>'Organization Checklist'!C163</f>
        <v>0</v>
      </c>
      <c r="B165">
        <f>'Organization Checklist'!E163</f>
        <v>0</v>
      </c>
      <c r="C165">
        <f>'Organization Checklist'!F163</f>
        <v>0</v>
      </c>
      <c r="D165">
        <f>'Organization Checklist'!Y163</f>
        <v>0</v>
      </c>
    </row>
    <row r="166" spans="1:4">
      <c r="A166">
        <f>'Organization Checklist'!C164</f>
        <v>0</v>
      </c>
      <c r="B166">
        <f>'Organization Checklist'!E164</f>
        <v>0</v>
      </c>
      <c r="C166">
        <f>'Organization Checklist'!F164</f>
        <v>0</v>
      </c>
      <c r="D166">
        <f>'Organization Checklist'!Y164</f>
        <v>0</v>
      </c>
    </row>
    <row r="167" spans="1:4">
      <c r="A167">
        <f>'Organization Checklist'!C165</f>
        <v>0</v>
      </c>
      <c r="B167">
        <f>'Organization Checklist'!E165</f>
        <v>0</v>
      </c>
      <c r="C167">
        <f>'Organization Checklist'!F165</f>
        <v>0</v>
      </c>
      <c r="D167">
        <f>'Organization Checklist'!Y165</f>
        <v>0</v>
      </c>
    </row>
    <row r="168" spans="1:4">
      <c r="A168">
        <f>'Organization Checklist'!C166</f>
        <v>0</v>
      </c>
      <c r="B168">
        <f>'Organization Checklist'!E166</f>
        <v>0</v>
      </c>
      <c r="C168">
        <f>'Organization Checklist'!F166</f>
        <v>0</v>
      </c>
      <c r="D168">
        <f>'Organization Checklist'!Y166</f>
        <v>0</v>
      </c>
    </row>
    <row r="169" spans="1:4">
      <c r="A169">
        <f>'Organization Checklist'!C167</f>
        <v>0</v>
      </c>
      <c r="B169">
        <f>'Organization Checklist'!E167</f>
        <v>0</v>
      </c>
      <c r="C169">
        <f>'Organization Checklist'!F167</f>
        <v>0</v>
      </c>
      <c r="D169">
        <f>'Organization Checklist'!Y167</f>
        <v>0</v>
      </c>
    </row>
    <row r="170" spans="1:4">
      <c r="A170">
        <f>'Organization Checklist'!C168</f>
        <v>0</v>
      </c>
      <c r="B170">
        <f>'Organization Checklist'!E168</f>
        <v>0</v>
      </c>
      <c r="C170">
        <f>'Organization Checklist'!F168</f>
        <v>0</v>
      </c>
      <c r="D170">
        <f>'Organization Checklist'!Y168</f>
        <v>0</v>
      </c>
    </row>
    <row r="171" spans="1:4">
      <c r="A171">
        <f>'Organization Checklist'!C169</f>
        <v>0</v>
      </c>
      <c r="B171">
        <f>'Organization Checklist'!E169</f>
        <v>0</v>
      </c>
      <c r="C171">
        <f>'Organization Checklist'!F169</f>
        <v>0</v>
      </c>
      <c r="D171">
        <f>'Organization Checklist'!Y169</f>
        <v>0</v>
      </c>
    </row>
    <row r="172" spans="1:4">
      <c r="A172">
        <f>'Organization Checklist'!C170</f>
        <v>0</v>
      </c>
      <c r="B172">
        <f>'Organization Checklist'!E170</f>
        <v>0</v>
      </c>
      <c r="C172">
        <f>'Organization Checklist'!F170</f>
        <v>0</v>
      </c>
      <c r="D172">
        <f>'Organization Checklist'!Y170</f>
        <v>0</v>
      </c>
    </row>
    <row r="173" spans="1:4">
      <c r="A173">
        <f>'Organization Checklist'!C171</f>
        <v>0</v>
      </c>
      <c r="B173">
        <f>'Organization Checklist'!E171</f>
        <v>0</v>
      </c>
      <c r="C173">
        <f>'Organization Checklist'!F171</f>
        <v>0</v>
      </c>
      <c r="D173">
        <f>'Organization Checklist'!Y171</f>
        <v>0</v>
      </c>
    </row>
    <row r="174" spans="1:4">
      <c r="A174">
        <f>'Organization Checklist'!C172</f>
        <v>0</v>
      </c>
      <c r="B174">
        <f>'Organization Checklist'!E172</f>
        <v>0</v>
      </c>
      <c r="C174">
        <f>'Organization Checklist'!F172</f>
        <v>0</v>
      </c>
      <c r="D174">
        <f>'Organization Checklist'!Y172</f>
        <v>0</v>
      </c>
    </row>
    <row r="175" spans="1:4">
      <c r="A175">
        <f>'Organization Checklist'!C173</f>
        <v>0</v>
      </c>
      <c r="B175">
        <f>'Organization Checklist'!E173</f>
        <v>0</v>
      </c>
      <c r="C175">
        <f>'Organization Checklist'!F173</f>
        <v>0</v>
      </c>
      <c r="D175">
        <f>'Organization Checklist'!Y173</f>
        <v>0</v>
      </c>
    </row>
    <row r="176" spans="1:4">
      <c r="A176">
        <f>'Organization Checklist'!C174</f>
        <v>0</v>
      </c>
      <c r="B176">
        <f>'Organization Checklist'!E174</f>
        <v>0</v>
      </c>
      <c r="C176">
        <f>'Organization Checklist'!F174</f>
        <v>0</v>
      </c>
      <c r="D176">
        <f>'Organization Checklist'!Y174</f>
        <v>0</v>
      </c>
    </row>
    <row r="177" spans="1:4">
      <c r="A177">
        <f>'Organization Checklist'!C175</f>
        <v>0</v>
      </c>
      <c r="B177">
        <f>'Organization Checklist'!E175</f>
        <v>0</v>
      </c>
      <c r="C177">
        <f>'Organization Checklist'!F175</f>
        <v>0</v>
      </c>
      <c r="D177">
        <f>'Organization Checklist'!Y175</f>
        <v>0</v>
      </c>
    </row>
    <row r="178" spans="1:4">
      <c r="A178">
        <f>'Organization Checklist'!C176</f>
        <v>0</v>
      </c>
      <c r="B178">
        <f>'Organization Checklist'!E176</f>
        <v>0</v>
      </c>
      <c r="C178">
        <f>'Organization Checklist'!F176</f>
        <v>0</v>
      </c>
      <c r="D178">
        <f>'Organization Checklist'!Y176</f>
        <v>0</v>
      </c>
    </row>
    <row r="179" spans="1:4">
      <c r="A179">
        <f>'Organization Checklist'!C177</f>
        <v>0</v>
      </c>
      <c r="B179">
        <f>'Organization Checklist'!E177</f>
        <v>0</v>
      </c>
      <c r="C179">
        <f>'Organization Checklist'!F177</f>
        <v>0</v>
      </c>
      <c r="D179">
        <f>'Organization Checklist'!Y177</f>
        <v>0</v>
      </c>
    </row>
    <row r="180" spans="1:4">
      <c r="A180">
        <f>'Organization Checklist'!C178</f>
        <v>0</v>
      </c>
      <c r="B180">
        <f>'Organization Checklist'!E178</f>
        <v>0</v>
      </c>
      <c r="C180">
        <f>'Organization Checklist'!F178</f>
        <v>0</v>
      </c>
      <c r="D180">
        <f>'Organization Checklist'!Y178</f>
        <v>0</v>
      </c>
    </row>
    <row r="181" spans="1:4">
      <c r="A181">
        <f>'Organization Checklist'!C179</f>
        <v>0</v>
      </c>
      <c r="B181">
        <f>'Organization Checklist'!E179</f>
        <v>0</v>
      </c>
      <c r="C181">
        <f>'Organization Checklist'!F179</f>
        <v>0</v>
      </c>
      <c r="D181">
        <f>'Organization Checklist'!Y179</f>
        <v>0</v>
      </c>
    </row>
    <row r="182" spans="1:4">
      <c r="A182">
        <f>'Organization Checklist'!C180</f>
        <v>0</v>
      </c>
      <c r="B182">
        <f>'Organization Checklist'!E180</f>
        <v>0</v>
      </c>
      <c r="C182">
        <f>'Organization Checklist'!F180</f>
        <v>0</v>
      </c>
      <c r="D182">
        <f>'Organization Checklist'!Y180</f>
        <v>0</v>
      </c>
    </row>
    <row r="183" spans="1:4">
      <c r="A183">
        <f>'Organization Checklist'!C181</f>
        <v>0</v>
      </c>
      <c r="B183">
        <f>'Organization Checklist'!E181</f>
        <v>0</v>
      </c>
      <c r="C183">
        <f>'Organization Checklist'!F181</f>
        <v>0</v>
      </c>
      <c r="D183">
        <f>'Organization Checklist'!Y181</f>
        <v>0</v>
      </c>
    </row>
    <row r="184" spans="1:4">
      <c r="A184">
        <f>'Organization Checklist'!C182</f>
        <v>0</v>
      </c>
      <c r="B184">
        <f>'Organization Checklist'!E182</f>
        <v>0</v>
      </c>
      <c r="C184">
        <f>'Organization Checklist'!F182</f>
        <v>0</v>
      </c>
      <c r="D184">
        <f>'Organization Checklist'!Y182</f>
        <v>0</v>
      </c>
    </row>
    <row r="185" spans="1:4">
      <c r="A185">
        <f>'Organization Checklist'!C183</f>
        <v>0</v>
      </c>
      <c r="B185">
        <f>'Organization Checklist'!E183</f>
        <v>0</v>
      </c>
      <c r="C185">
        <f>'Organization Checklist'!F183</f>
        <v>0</v>
      </c>
      <c r="D185">
        <f>'Organization Checklist'!Y183</f>
        <v>0</v>
      </c>
    </row>
    <row r="186" spans="1:4">
      <c r="A186">
        <f>'Organization Checklist'!C184</f>
        <v>0</v>
      </c>
      <c r="B186">
        <f>'Organization Checklist'!E184</f>
        <v>0</v>
      </c>
      <c r="C186">
        <f>'Organization Checklist'!F184</f>
        <v>0</v>
      </c>
      <c r="D186">
        <f>'Organization Checklist'!Y184</f>
        <v>0</v>
      </c>
    </row>
    <row r="187" spans="1:4">
      <c r="A187">
        <f>'Organization Checklist'!C185</f>
        <v>0</v>
      </c>
      <c r="B187">
        <f>'Organization Checklist'!E185</f>
        <v>0</v>
      </c>
      <c r="C187">
        <f>'Organization Checklist'!F185</f>
        <v>0</v>
      </c>
      <c r="D187">
        <f>'Organization Checklist'!Y185</f>
        <v>0</v>
      </c>
    </row>
    <row r="188" spans="1:4">
      <c r="A188">
        <f>'Organization Checklist'!C186</f>
        <v>0</v>
      </c>
      <c r="B188">
        <f>'Organization Checklist'!E186</f>
        <v>0</v>
      </c>
      <c r="C188">
        <f>'Organization Checklist'!F186</f>
        <v>0</v>
      </c>
      <c r="D188">
        <f>'Organization Checklist'!Y186</f>
        <v>0</v>
      </c>
    </row>
    <row r="189" spans="1:4">
      <c r="A189">
        <f>'Organization Checklist'!C187</f>
        <v>0</v>
      </c>
      <c r="B189">
        <f>'Organization Checklist'!E187</f>
        <v>0</v>
      </c>
      <c r="C189">
        <f>'Organization Checklist'!F187</f>
        <v>0</v>
      </c>
      <c r="D189">
        <f>'Organization Checklist'!Y187</f>
        <v>0</v>
      </c>
    </row>
    <row r="190" spans="1:4">
      <c r="A190">
        <f>'Organization Checklist'!C188</f>
        <v>0</v>
      </c>
      <c r="B190">
        <f>'Organization Checklist'!E188</f>
        <v>0</v>
      </c>
      <c r="C190">
        <f>'Organization Checklist'!F188</f>
        <v>0</v>
      </c>
      <c r="D190">
        <f>'Organization Checklist'!Y188</f>
        <v>0</v>
      </c>
    </row>
    <row r="191" spans="1:4">
      <c r="A191">
        <f>'Organization Checklist'!C189</f>
        <v>0</v>
      </c>
      <c r="B191">
        <f>'Organization Checklist'!E189</f>
        <v>0</v>
      </c>
      <c r="C191">
        <f>'Organization Checklist'!F189</f>
        <v>0</v>
      </c>
      <c r="D191">
        <f>'Organization Checklist'!Y189</f>
        <v>0</v>
      </c>
    </row>
    <row r="192" spans="1:4">
      <c r="A192">
        <f>'Organization Checklist'!C190</f>
        <v>0</v>
      </c>
      <c r="B192">
        <f>'Organization Checklist'!E190</f>
        <v>0</v>
      </c>
      <c r="C192">
        <f>'Organization Checklist'!F190</f>
        <v>0</v>
      </c>
      <c r="D192">
        <f>'Organization Checklist'!Y190</f>
        <v>0</v>
      </c>
    </row>
    <row r="193" spans="1:4">
      <c r="A193">
        <f>'Organization Checklist'!C191</f>
        <v>0</v>
      </c>
      <c r="B193">
        <f>'Organization Checklist'!E191</f>
        <v>0</v>
      </c>
      <c r="C193">
        <f>'Organization Checklist'!F191</f>
        <v>0</v>
      </c>
      <c r="D193">
        <f>'Organization Checklist'!Y191</f>
        <v>0</v>
      </c>
    </row>
    <row r="194" spans="1:4">
      <c r="A194">
        <f>'Organization Checklist'!C192</f>
        <v>0</v>
      </c>
      <c r="B194">
        <f>'Organization Checklist'!E192</f>
        <v>0</v>
      </c>
      <c r="C194">
        <f>'Organization Checklist'!F192</f>
        <v>0</v>
      </c>
      <c r="D194">
        <f>'Organization Checklist'!Y192</f>
        <v>0</v>
      </c>
    </row>
    <row r="195" spans="1:4">
      <c r="A195">
        <f>'Organization Checklist'!C193</f>
        <v>0</v>
      </c>
      <c r="B195">
        <f>'Organization Checklist'!E193</f>
        <v>0</v>
      </c>
      <c r="C195">
        <f>'Organization Checklist'!F193</f>
        <v>0</v>
      </c>
      <c r="D195">
        <f>'Organization Checklist'!Y193</f>
        <v>0</v>
      </c>
    </row>
    <row r="196" spans="1:4">
      <c r="A196">
        <f>'Organization Checklist'!C194</f>
        <v>0</v>
      </c>
      <c r="B196">
        <f>'Organization Checklist'!E194</f>
        <v>0</v>
      </c>
      <c r="C196">
        <f>'Organization Checklist'!F194</f>
        <v>0</v>
      </c>
      <c r="D196">
        <f>'Organization Checklist'!Y194</f>
        <v>0</v>
      </c>
    </row>
    <row r="197" spans="1:4">
      <c r="A197">
        <f>'Organization Checklist'!C195</f>
        <v>0</v>
      </c>
      <c r="B197">
        <f>'Organization Checklist'!E195</f>
        <v>0</v>
      </c>
      <c r="C197">
        <f>'Organization Checklist'!F195</f>
        <v>0</v>
      </c>
      <c r="D197">
        <f>'Organization Checklist'!Y195</f>
        <v>0</v>
      </c>
    </row>
    <row r="198" spans="1:4">
      <c r="A198">
        <f>'Organization Checklist'!C196</f>
        <v>0</v>
      </c>
      <c r="B198">
        <f>'Organization Checklist'!E196</f>
        <v>0</v>
      </c>
      <c r="C198">
        <f>'Organization Checklist'!F196</f>
        <v>0</v>
      </c>
      <c r="D198">
        <f>'Organization Checklist'!Y196</f>
        <v>0</v>
      </c>
    </row>
    <row r="199" spans="1:4">
      <c r="A199">
        <f>'Organization Checklist'!C197</f>
        <v>0</v>
      </c>
      <c r="B199">
        <f>'Organization Checklist'!E197</f>
        <v>0</v>
      </c>
      <c r="C199">
        <f>'Organization Checklist'!F197</f>
        <v>0</v>
      </c>
      <c r="D199">
        <f>'Organization Checklist'!Y197</f>
        <v>0</v>
      </c>
    </row>
    <row r="200" spans="1:4">
      <c r="A200">
        <f>'Organization Checklist'!C198</f>
        <v>0</v>
      </c>
      <c r="B200">
        <f>'Organization Checklist'!E198</f>
        <v>0</v>
      </c>
      <c r="C200">
        <f>'Organization Checklist'!F198</f>
        <v>0</v>
      </c>
      <c r="D200">
        <f>'Organization Checklist'!Y198</f>
        <v>0</v>
      </c>
    </row>
  </sheetData>
  <mergeCells count="1">
    <mergeCell ref="F2:W2"/>
  </mergeCells>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90CB-5E18-4743-A10B-C143D231ADB7}">
  <sheetPr>
    <tabColor rgb="FF00B0F0"/>
  </sheetPr>
  <dimension ref="A1:FG200"/>
  <sheetViews>
    <sheetView topLeftCell="A5" zoomScale="55" zoomScaleNormal="55" workbookViewId="0">
      <selection activeCell="E2" sqref="E2"/>
    </sheetView>
  </sheetViews>
  <sheetFormatPr defaultRowHeight="14.45"/>
  <cols>
    <col min="1" max="1" width="8.7109375" customWidth="1"/>
    <col min="2" max="2" width="47.5703125" bestFit="1" customWidth="1"/>
    <col min="3" max="3" width="20" bestFit="1" customWidth="1"/>
    <col min="4" max="4" width="6.28515625" bestFit="1" customWidth="1"/>
    <col min="5" max="5" width="16.140625" bestFit="1" customWidth="1"/>
    <col min="6" max="6" width="16.140625" customWidth="1"/>
    <col min="7" max="7" width="6.28515625" customWidth="1"/>
    <col min="8" max="12" width="12.140625" customWidth="1"/>
    <col min="13" max="13" width="6.28515625" customWidth="1"/>
    <col min="14" max="18" width="12.140625" customWidth="1"/>
    <col min="19" max="19" width="6.28515625" customWidth="1"/>
    <col min="20" max="23" width="12.140625" customWidth="1"/>
    <col min="24" max="24" width="12" customWidth="1"/>
    <col min="25" max="25" width="65" bestFit="1" customWidth="1"/>
    <col min="26" max="26" width="6.28515625" bestFit="1" customWidth="1"/>
    <col min="27" max="28" width="12.140625" customWidth="1"/>
    <col min="29" max="30" width="12.140625" bestFit="1" customWidth="1"/>
    <col min="31" max="31" width="12.140625" customWidth="1"/>
    <col min="32" max="32" width="6.28515625" bestFit="1" customWidth="1"/>
    <col min="33" max="37" width="11.7109375" bestFit="1" customWidth="1"/>
    <col min="38" max="38" width="6.28515625" bestFit="1" customWidth="1"/>
    <col min="39" max="43" width="11" bestFit="1" customWidth="1"/>
    <col min="44" max="44" width="6.28515625" bestFit="1" customWidth="1"/>
    <col min="45" max="47" width="9.42578125" bestFit="1" customWidth="1"/>
    <col min="48" max="48" width="9.7109375" bestFit="1" customWidth="1"/>
    <col min="49" max="49" width="11" bestFit="1" customWidth="1"/>
    <col min="50" max="50" width="6.28515625" bestFit="1" customWidth="1"/>
    <col min="51" max="54" width="12" bestFit="1" customWidth="1"/>
    <col min="55" max="55" width="12" customWidth="1"/>
    <col min="56" max="56" width="6.28515625" bestFit="1" customWidth="1"/>
    <col min="57" max="59" width="8.140625" bestFit="1" customWidth="1"/>
    <col min="60" max="60" width="9.7109375" bestFit="1" customWidth="1"/>
    <col min="61" max="61" width="11" bestFit="1" customWidth="1"/>
    <col min="62" max="62" width="6.28515625" bestFit="1" customWidth="1"/>
    <col min="63" max="66" width="10.7109375" bestFit="1" customWidth="1"/>
    <col min="67" max="67" width="11" bestFit="1" customWidth="1"/>
    <col min="68" max="68" width="6.28515625" bestFit="1" customWidth="1"/>
    <col min="69" max="69" width="4.85546875" bestFit="1" customWidth="1"/>
    <col min="70" max="70" width="4.140625" bestFit="1" customWidth="1"/>
    <col min="71" max="71" width="5.140625" bestFit="1" customWidth="1"/>
    <col min="72" max="72" width="9.7109375" bestFit="1" customWidth="1"/>
    <col min="73" max="73" width="11" bestFit="1" customWidth="1"/>
    <col min="74" max="74" width="6.28515625" bestFit="1" customWidth="1"/>
    <col min="75" max="77" width="8.42578125" bestFit="1" customWidth="1"/>
    <col min="78" max="78" width="9.7109375" bestFit="1" customWidth="1"/>
    <col min="79" max="79" width="11" bestFit="1" customWidth="1"/>
    <col min="80" max="80" width="6.28515625" bestFit="1" customWidth="1"/>
    <col min="81" max="81" width="4.85546875" customWidth="1"/>
    <col min="82" max="82" width="4.140625" bestFit="1" customWidth="1"/>
    <col min="83" max="83" width="5.140625" bestFit="1" customWidth="1"/>
    <col min="84" max="84" width="9.7109375" bestFit="1" customWidth="1"/>
    <col min="85" max="85" width="11" bestFit="1" customWidth="1"/>
    <col min="86" max="86" width="6.28515625" bestFit="1" customWidth="1"/>
    <col min="87" max="89" width="8.5703125" bestFit="1" customWidth="1"/>
    <col min="90" max="90" width="9.7109375" bestFit="1" customWidth="1"/>
    <col min="91" max="91" width="11" bestFit="1" customWidth="1"/>
    <col min="92" max="92" width="6.28515625" bestFit="1" customWidth="1"/>
    <col min="93" max="95" width="8.5703125" bestFit="1" customWidth="1"/>
    <col min="96" max="96" width="9.7109375" bestFit="1" customWidth="1"/>
    <col min="97" max="97" width="11" bestFit="1" customWidth="1"/>
    <col min="98" max="98" width="6.28515625" bestFit="1" customWidth="1"/>
    <col min="99" max="102" width="10.140625" bestFit="1" customWidth="1"/>
    <col min="103" max="103" width="11" bestFit="1" customWidth="1"/>
    <col min="104" max="104" width="6.28515625" bestFit="1" customWidth="1"/>
    <col min="108" max="108" width="9.7109375" bestFit="1" customWidth="1"/>
    <col min="109" max="109" width="11" bestFit="1" customWidth="1"/>
    <col min="110" max="110" width="6.28515625" bestFit="1" customWidth="1"/>
    <col min="111" max="113" width="8.42578125" bestFit="1" customWidth="1"/>
    <col min="114" max="114" width="9.7109375" bestFit="1" customWidth="1"/>
    <col min="115" max="115" width="11" bestFit="1" customWidth="1"/>
    <col min="116" max="116" width="6.28515625" bestFit="1" customWidth="1"/>
    <col min="117" max="119" width="8.5703125" bestFit="1" customWidth="1"/>
    <col min="120" max="120" width="9.7109375" bestFit="1" customWidth="1"/>
    <col min="121" max="121" width="11" bestFit="1" customWidth="1"/>
    <col min="122" max="122" width="6.28515625" bestFit="1" customWidth="1"/>
    <col min="123" max="125" width="8.5703125" bestFit="1" customWidth="1"/>
    <col min="126" max="126" width="9.7109375" bestFit="1" customWidth="1"/>
    <col min="127" max="127" width="11" bestFit="1" customWidth="1"/>
    <col min="128" max="128" width="6.28515625" bestFit="1" customWidth="1"/>
    <col min="129" max="131" width="8.5703125" bestFit="1" customWidth="1"/>
    <col min="132" max="132" width="9.7109375" bestFit="1" customWidth="1"/>
    <col min="133" max="133" width="11" bestFit="1" customWidth="1"/>
    <col min="134" max="134" width="6.28515625" bestFit="1" customWidth="1"/>
    <col min="135" max="137" width="8.42578125" bestFit="1" customWidth="1"/>
    <col min="138" max="138" width="9.7109375" bestFit="1" customWidth="1"/>
    <col min="139" max="139" width="11" bestFit="1" customWidth="1"/>
    <col min="140" max="140" width="6.28515625" bestFit="1" customWidth="1"/>
    <col min="141" max="143" width="8.5703125" bestFit="1" customWidth="1"/>
    <col min="144" max="144" width="9.7109375" bestFit="1" customWidth="1"/>
    <col min="145" max="145" width="11" bestFit="1" customWidth="1"/>
    <col min="146" max="146" width="6.28515625" bestFit="1" customWidth="1"/>
    <col min="147" max="147" width="8.42578125" bestFit="1" customWidth="1"/>
    <col min="148" max="149" width="8.5703125" bestFit="1" customWidth="1"/>
    <col min="150" max="150" width="9.7109375" bestFit="1" customWidth="1"/>
    <col min="151" max="151" width="11" bestFit="1" customWidth="1"/>
    <col min="152" max="152" width="6.28515625" bestFit="1" customWidth="1"/>
    <col min="153" max="155" width="8.42578125" bestFit="1" customWidth="1"/>
    <col min="156" max="156" width="9.7109375" bestFit="1" customWidth="1"/>
    <col min="157" max="157" width="11" bestFit="1" customWidth="1"/>
    <col min="158" max="158" width="6.28515625" bestFit="1" customWidth="1"/>
    <col min="159" max="161" width="7.85546875" bestFit="1" customWidth="1"/>
    <col min="162" max="162" width="9.7109375" bestFit="1" customWidth="1"/>
    <col min="163" max="163" width="11" customWidth="1"/>
  </cols>
  <sheetData>
    <row r="1" spans="1:163" ht="15" thickBot="1"/>
    <row r="2" spans="1:163" ht="15" thickBot="1">
      <c r="G2" s="754" t="s">
        <v>1446</v>
      </c>
      <c r="H2" s="755"/>
      <c r="I2" s="755"/>
      <c r="J2" s="755"/>
      <c r="K2" s="755"/>
      <c r="L2" s="755"/>
      <c r="M2" s="755"/>
      <c r="N2" s="755"/>
      <c r="O2" s="755"/>
      <c r="P2" s="755"/>
      <c r="Q2" s="755"/>
      <c r="R2" s="755"/>
      <c r="S2" s="755"/>
      <c r="T2" s="755"/>
      <c r="U2" s="755"/>
      <c r="V2" s="755"/>
      <c r="W2" s="755"/>
      <c r="X2" s="756"/>
      <c r="Z2" s="754" t="s">
        <v>1446</v>
      </c>
      <c r="AA2" s="755"/>
      <c r="AB2" s="755"/>
      <c r="AC2" s="755"/>
      <c r="AD2" s="755"/>
      <c r="AE2" s="755"/>
      <c r="AF2" s="755"/>
      <c r="AG2" s="755"/>
      <c r="AH2" s="755"/>
      <c r="AI2" s="755"/>
      <c r="AJ2" s="755"/>
      <c r="AK2" s="755"/>
      <c r="AL2" s="755"/>
      <c r="AM2" s="755"/>
      <c r="AN2" s="755"/>
      <c r="AO2" s="755"/>
      <c r="AP2" s="755"/>
      <c r="AQ2" s="756"/>
    </row>
    <row r="3" spans="1:163" ht="116.1">
      <c r="A3" t="s">
        <v>1458</v>
      </c>
      <c r="G3" s="119"/>
      <c r="H3" s="124" t="s">
        <v>1465</v>
      </c>
      <c r="I3" s="124" t="s">
        <v>1465</v>
      </c>
      <c r="J3" s="124" t="s">
        <v>1465</v>
      </c>
      <c r="K3" s="124" t="s">
        <v>1465</v>
      </c>
      <c r="L3" s="125" t="s">
        <v>1465</v>
      </c>
      <c r="M3" s="119"/>
      <c r="N3" s="124" t="s">
        <v>1466</v>
      </c>
      <c r="O3" s="124" t="s">
        <v>1466</v>
      </c>
      <c r="P3" s="124" t="s">
        <v>1466</v>
      </c>
      <c r="Q3" s="124" t="s">
        <v>1466</v>
      </c>
      <c r="R3" s="125" t="s">
        <v>1466</v>
      </c>
      <c r="S3" s="119"/>
      <c r="T3" s="124" t="s">
        <v>1467</v>
      </c>
      <c r="U3" s="124" t="s">
        <v>1468</v>
      </c>
      <c r="V3" s="124" t="s">
        <v>1468</v>
      </c>
      <c r="W3" s="124" t="s">
        <v>1468</v>
      </c>
      <c r="X3" s="125" t="s">
        <v>1468</v>
      </c>
      <c r="Z3" s="119"/>
      <c r="AA3" s="124" t="s">
        <v>1469</v>
      </c>
      <c r="AB3" s="124" t="s">
        <v>1469</v>
      </c>
      <c r="AC3" s="124" t="s">
        <v>1469</v>
      </c>
      <c r="AD3" s="124" t="s">
        <v>1469</v>
      </c>
      <c r="AE3" s="125" t="s">
        <v>1469</v>
      </c>
      <c r="AF3" s="119"/>
      <c r="AG3" s="147" t="s">
        <v>1470</v>
      </c>
      <c r="AH3" s="124" t="s">
        <v>1470</v>
      </c>
      <c r="AI3" s="124" t="s">
        <v>1470</v>
      </c>
      <c r="AJ3" s="124" t="s">
        <v>1470</v>
      </c>
      <c r="AK3" s="125" t="s">
        <v>1470</v>
      </c>
      <c r="AL3" s="119"/>
      <c r="AM3" s="124" t="s">
        <v>1471</v>
      </c>
      <c r="AN3" s="124" t="s">
        <v>1471</v>
      </c>
      <c r="AO3" s="124" t="s">
        <v>1471</v>
      </c>
      <c r="AP3" s="124" t="s">
        <v>1471</v>
      </c>
      <c r="AQ3" s="125" t="s">
        <v>1471</v>
      </c>
      <c r="AR3" s="119"/>
      <c r="AS3" s="124" t="s">
        <v>464</v>
      </c>
      <c r="AT3" s="124" t="s">
        <v>464</v>
      </c>
      <c r="AU3" s="124" t="s">
        <v>464</v>
      </c>
      <c r="AV3" s="124" t="s">
        <v>464</v>
      </c>
      <c r="AW3" s="125" t="s">
        <v>464</v>
      </c>
      <c r="AX3" s="119"/>
      <c r="AY3" s="124" t="s">
        <v>478</v>
      </c>
      <c r="AZ3" s="124" t="s">
        <v>478</v>
      </c>
      <c r="BA3" s="124" t="s">
        <v>478</v>
      </c>
      <c r="BB3" s="124" t="s">
        <v>478</v>
      </c>
      <c r="BC3" s="125" t="s">
        <v>478</v>
      </c>
      <c r="BD3" s="119"/>
      <c r="BE3" s="124" t="s">
        <v>484</v>
      </c>
      <c r="BF3" s="124" t="s">
        <v>484</v>
      </c>
      <c r="BG3" s="124" t="s">
        <v>484</v>
      </c>
      <c r="BH3" s="124" t="s">
        <v>484</v>
      </c>
      <c r="BI3" s="125" t="s">
        <v>484</v>
      </c>
      <c r="BJ3" s="119"/>
      <c r="BK3" s="124" t="s">
        <v>496</v>
      </c>
      <c r="BL3" s="124" t="s">
        <v>496</v>
      </c>
      <c r="BM3" s="124" t="s">
        <v>496</v>
      </c>
      <c r="BN3" s="124" t="s">
        <v>496</v>
      </c>
      <c r="BO3" s="125" t="s">
        <v>496</v>
      </c>
      <c r="BP3" s="119"/>
      <c r="BQ3" s="148" t="s">
        <v>504</v>
      </c>
      <c r="BR3" s="124" t="s">
        <v>1472</v>
      </c>
      <c r="BS3" s="124" t="s">
        <v>1472</v>
      </c>
      <c r="BT3" s="124" t="s">
        <v>1472</v>
      </c>
      <c r="BU3" s="125" t="s">
        <v>1472</v>
      </c>
      <c r="BV3" s="119"/>
      <c r="BW3" s="147" t="s">
        <v>1473</v>
      </c>
      <c r="BX3" s="124" t="s">
        <v>1473</v>
      </c>
      <c r="BY3" s="124" t="s">
        <v>1473</v>
      </c>
      <c r="BZ3" s="124" t="s">
        <v>1473</v>
      </c>
      <c r="CA3" s="125" t="s">
        <v>1473</v>
      </c>
      <c r="CB3" s="119"/>
      <c r="CC3" s="148" t="s">
        <v>538</v>
      </c>
      <c r="CD3" s="124" t="s">
        <v>538</v>
      </c>
      <c r="CE3" s="124" t="s">
        <v>538</v>
      </c>
      <c r="CF3" s="124" t="s">
        <v>538</v>
      </c>
      <c r="CG3" s="125" t="s">
        <v>538</v>
      </c>
      <c r="CH3" s="119"/>
      <c r="CI3" s="147" t="s">
        <v>1474</v>
      </c>
      <c r="CJ3" s="124" t="s">
        <v>1474</v>
      </c>
      <c r="CK3" s="124" t="s">
        <v>1474</v>
      </c>
      <c r="CL3" s="124" t="s">
        <v>1474</v>
      </c>
      <c r="CM3" s="125" t="s">
        <v>1474</v>
      </c>
      <c r="CN3" s="119"/>
      <c r="CO3" s="147" t="s">
        <v>1475</v>
      </c>
      <c r="CP3" s="124" t="s">
        <v>1475</v>
      </c>
      <c r="CQ3" s="124" t="s">
        <v>1475</v>
      </c>
      <c r="CR3" s="124" t="s">
        <v>1475</v>
      </c>
      <c r="CS3" s="125" t="s">
        <v>1475</v>
      </c>
      <c r="CT3" s="119"/>
      <c r="CU3" s="147" t="s">
        <v>1476</v>
      </c>
      <c r="CV3" s="124" t="s">
        <v>1476</v>
      </c>
      <c r="CW3" s="124" t="s">
        <v>1476</v>
      </c>
      <c r="CX3" s="124" t="s">
        <v>1476</v>
      </c>
      <c r="CY3" s="125" t="s">
        <v>1476</v>
      </c>
      <c r="CZ3" s="119"/>
      <c r="DA3" s="147" t="s">
        <v>1477</v>
      </c>
      <c r="DB3" s="124" t="s">
        <v>1477</v>
      </c>
      <c r="DC3" s="124" t="s">
        <v>1477</v>
      </c>
      <c r="DD3" s="124" t="s">
        <v>1477</v>
      </c>
      <c r="DE3" s="125" t="s">
        <v>1477</v>
      </c>
      <c r="DF3" s="119"/>
      <c r="DG3" s="147" t="s">
        <v>1478</v>
      </c>
      <c r="DH3" s="124" t="s">
        <v>1478</v>
      </c>
      <c r="DI3" s="124" t="s">
        <v>1478</v>
      </c>
      <c r="DJ3" s="124" t="s">
        <v>1478</v>
      </c>
      <c r="DK3" s="125" t="s">
        <v>1478</v>
      </c>
      <c r="DL3" s="119"/>
      <c r="DM3" s="147" t="s">
        <v>596</v>
      </c>
      <c r="DN3" s="124" t="s">
        <v>596</v>
      </c>
      <c r="DO3" s="124" t="s">
        <v>596</v>
      </c>
      <c r="DP3" s="124" t="s">
        <v>596</v>
      </c>
      <c r="DQ3" s="125" t="s">
        <v>596</v>
      </c>
      <c r="DR3" s="119"/>
      <c r="DS3" s="147" t="s">
        <v>603</v>
      </c>
      <c r="DT3" s="124" t="s">
        <v>603</v>
      </c>
      <c r="DU3" s="124" t="s">
        <v>603</v>
      </c>
      <c r="DV3" s="124" t="s">
        <v>603</v>
      </c>
      <c r="DW3" s="125" t="s">
        <v>603</v>
      </c>
      <c r="DX3" s="119"/>
      <c r="DY3" s="147" t="s">
        <v>611</v>
      </c>
      <c r="DZ3" s="124" t="s">
        <v>611</v>
      </c>
      <c r="EA3" s="124" t="s">
        <v>611</v>
      </c>
      <c r="EB3" s="124" t="s">
        <v>611</v>
      </c>
      <c r="EC3" s="125" t="s">
        <v>611</v>
      </c>
      <c r="ED3" s="119"/>
      <c r="EE3" s="147" t="s">
        <v>1479</v>
      </c>
      <c r="EF3" s="124" t="s">
        <v>1479</v>
      </c>
      <c r="EG3" s="124" t="s">
        <v>1479</v>
      </c>
      <c r="EH3" s="124" t="s">
        <v>1479</v>
      </c>
      <c r="EI3" s="125" t="s">
        <v>1479</v>
      </c>
      <c r="EJ3" s="119"/>
      <c r="EK3" s="147" t="s">
        <v>626</v>
      </c>
      <c r="EL3" s="124" t="s">
        <v>626</v>
      </c>
      <c r="EM3" s="124" t="s">
        <v>626</v>
      </c>
      <c r="EN3" s="124" t="s">
        <v>626</v>
      </c>
      <c r="EO3" s="125" t="s">
        <v>626</v>
      </c>
      <c r="EP3" s="119"/>
      <c r="EQ3" s="147" t="s">
        <v>1480</v>
      </c>
      <c r="ER3" s="124" t="s">
        <v>1481</v>
      </c>
      <c r="ES3" s="124" t="s">
        <v>1481</v>
      </c>
      <c r="ET3" s="124" t="s">
        <v>1481</v>
      </c>
      <c r="EU3" s="125" t="s">
        <v>1481</v>
      </c>
      <c r="EV3" s="119"/>
      <c r="EW3" s="147" t="s">
        <v>642</v>
      </c>
      <c r="EX3" s="124" t="s">
        <v>642</v>
      </c>
      <c r="EY3" s="124" t="s">
        <v>642</v>
      </c>
      <c r="EZ3" s="124" t="s">
        <v>642</v>
      </c>
      <c r="FA3" s="125" t="s">
        <v>642</v>
      </c>
      <c r="FB3" s="119"/>
      <c r="FC3" s="147" t="s">
        <v>648</v>
      </c>
      <c r="FD3" s="124" t="s">
        <v>648</v>
      </c>
      <c r="FE3" s="124" t="s">
        <v>648</v>
      </c>
      <c r="FF3" s="124" t="s">
        <v>648</v>
      </c>
      <c r="FG3" s="125" t="s">
        <v>648</v>
      </c>
    </row>
    <row r="4" spans="1:163">
      <c r="A4" t="s">
        <v>33</v>
      </c>
      <c r="B4" t="s">
        <v>1482</v>
      </c>
      <c r="C4" t="s">
        <v>1483</v>
      </c>
      <c r="D4" t="s">
        <v>1451</v>
      </c>
      <c r="E4" t="s">
        <v>1452</v>
      </c>
      <c r="F4" t="s">
        <v>1484</v>
      </c>
      <c r="G4" s="122" t="s">
        <v>33</v>
      </c>
      <c r="H4" s="118" t="s">
        <v>1453</v>
      </c>
      <c r="I4" s="118" t="s">
        <v>1454</v>
      </c>
      <c r="J4" s="118" t="s">
        <v>1455</v>
      </c>
      <c r="K4" s="126" t="s">
        <v>1456</v>
      </c>
      <c r="L4" s="137" t="s">
        <v>1452</v>
      </c>
      <c r="M4" s="122" t="s">
        <v>33</v>
      </c>
      <c r="N4" s="118" t="s">
        <v>1453</v>
      </c>
      <c r="O4" s="118" t="s">
        <v>1454</v>
      </c>
      <c r="P4" s="118" t="s">
        <v>1455</v>
      </c>
      <c r="Q4" s="126" t="s">
        <v>1456</v>
      </c>
      <c r="R4" s="137" t="s">
        <v>1452</v>
      </c>
      <c r="S4" s="122" t="s">
        <v>33</v>
      </c>
      <c r="T4" s="118" t="s">
        <v>1453</v>
      </c>
      <c r="U4" s="118" t="s">
        <v>1454</v>
      </c>
      <c r="V4" s="118" t="s">
        <v>1455</v>
      </c>
      <c r="W4" s="133" t="s">
        <v>1456</v>
      </c>
      <c r="X4" s="137" t="s">
        <v>1452</v>
      </c>
      <c r="Z4" s="122" t="s">
        <v>33</v>
      </c>
      <c r="AA4" s="118" t="s">
        <v>1453</v>
      </c>
      <c r="AB4" s="118" t="s">
        <v>1454</v>
      </c>
      <c r="AC4" s="118" t="s">
        <v>1455</v>
      </c>
      <c r="AD4" s="126" t="s">
        <v>1456</v>
      </c>
      <c r="AE4" s="137" t="s">
        <v>1452</v>
      </c>
      <c r="AF4" s="122" t="s">
        <v>33</v>
      </c>
      <c r="AG4" s="118" t="s">
        <v>1453</v>
      </c>
      <c r="AH4" s="118" t="s">
        <v>1454</v>
      </c>
      <c r="AI4" s="118" t="s">
        <v>1455</v>
      </c>
      <c r="AJ4" s="126" t="s">
        <v>1456</v>
      </c>
      <c r="AK4" s="137" t="s">
        <v>1452</v>
      </c>
      <c r="AL4" s="122" t="s">
        <v>33</v>
      </c>
      <c r="AM4" s="118" t="s">
        <v>1453</v>
      </c>
      <c r="AN4" s="118" t="s">
        <v>1454</v>
      </c>
      <c r="AO4" s="118" t="s">
        <v>1455</v>
      </c>
      <c r="AP4" s="133" t="s">
        <v>1456</v>
      </c>
      <c r="AQ4" s="137" t="s">
        <v>1452</v>
      </c>
      <c r="AR4" s="122" t="s">
        <v>33</v>
      </c>
      <c r="AS4" s="118" t="s">
        <v>1453</v>
      </c>
      <c r="AT4" s="118" t="s">
        <v>1454</v>
      </c>
      <c r="AU4" s="118" t="s">
        <v>1455</v>
      </c>
      <c r="AV4" s="133" t="s">
        <v>1456</v>
      </c>
      <c r="AW4" s="137" t="s">
        <v>1452</v>
      </c>
      <c r="AX4" s="122" t="s">
        <v>33</v>
      </c>
      <c r="AY4" s="118" t="s">
        <v>1453</v>
      </c>
      <c r="AZ4" s="118" t="s">
        <v>1454</v>
      </c>
      <c r="BA4" s="118" t="s">
        <v>1455</v>
      </c>
      <c r="BB4" s="133" t="s">
        <v>1456</v>
      </c>
      <c r="BC4" s="137" t="s">
        <v>1452</v>
      </c>
      <c r="BD4" s="122" t="s">
        <v>33</v>
      </c>
      <c r="BE4" s="118" t="s">
        <v>1453</v>
      </c>
      <c r="BF4" s="118" t="s">
        <v>1454</v>
      </c>
      <c r="BG4" s="118" t="s">
        <v>1455</v>
      </c>
      <c r="BH4" s="133" t="s">
        <v>1456</v>
      </c>
      <c r="BI4" s="137" t="s">
        <v>1452</v>
      </c>
      <c r="BJ4" s="122" t="s">
        <v>33</v>
      </c>
      <c r="BK4" s="118" t="s">
        <v>1453</v>
      </c>
      <c r="BL4" s="118" t="s">
        <v>1454</v>
      </c>
      <c r="BM4" s="118" t="s">
        <v>1455</v>
      </c>
      <c r="BN4" s="133" t="s">
        <v>1456</v>
      </c>
      <c r="BO4" s="137" t="s">
        <v>1452</v>
      </c>
      <c r="BP4" s="122" t="s">
        <v>33</v>
      </c>
      <c r="BQ4" s="118" t="s">
        <v>1453</v>
      </c>
      <c r="BR4" s="118" t="s">
        <v>1454</v>
      </c>
      <c r="BS4" s="118" t="s">
        <v>1455</v>
      </c>
      <c r="BT4" s="133" t="s">
        <v>1456</v>
      </c>
      <c r="BU4" s="137" t="s">
        <v>1452</v>
      </c>
      <c r="BV4" s="122" t="s">
        <v>33</v>
      </c>
      <c r="BW4" s="118" t="s">
        <v>1453</v>
      </c>
      <c r="BX4" s="118" t="s">
        <v>1454</v>
      </c>
      <c r="BY4" s="118" t="s">
        <v>1455</v>
      </c>
      <c r="BZ4" s="133" t="s">
        <v>1456</v>
      </c>
      <c r="CA4" s="137" t="s">
        <v>1452</v>
      </c>
      <c r="CB4" s="122" t="s">
        <v>33</v>
      </c>
      <c r="CC4" s="118" t="s">
        <v>1453</v>
      </c>
      <c r="CD4" s="118" t="s">
        <v>1454</v>
      </c>
      <c r="CE4" s="118" t="s">
        <v>1455</v>
      </c>
      <c r="CF4" s="133" t="s">
        <v>1456</v>
      </c>
      <c r="CG4" s="137" t="s">
        <v>1452</v>
      </c>
      <c r="CH4" s="122" t="s">
        <v>33</v>
      </c>
      <c r="CI4" s="118" t="s">
        <v>1453</v>
      </c>
      <c r="CJ4" s="118" t="s">
        <v>1454</v>
      </c>
      <c r="CK4" s="118" t="s">
        <v>1455</v>
      </c>
      <c r="CL4" s="133" t="s">
        <v>1456</v>
      </c>
      <c r="CM4" s="137" t="s">
        <v>1452</v>
      </c>
      <c r="CN4" s="122" t="s">
        <v>33</v>
      </c>
      <c r="CO4" s="118" t="s">
        <v>1453</v>
      </c>
      <c r="CP4" s="118" t="s">
        <v>1454</v>
      </c>
      <c r="CQ4" s="118" t="s">
        <v>1455</v>
      </c>
      <c r="CR4" s="133" t="s">
        <v>1456</v>
      </c>
      <c r="CS4" s="137" t="s">
        <v>1452</v>
      </c>
      <c r="CT4" s="122" t="s">
        <v>33</v>
      </c>
      <c r="CU4" s="118" t="s">
        <v>1453</v>
      </c>
      <c r="CV4" s="118" t="s">
        <v>1454</v>
      </c>
      <c r="CW4" s="118" t="s">
        <v>1455</v>
      </c>
      <c r="CX4" s="133" t="s">
        <v>1456</v>
      </c>
      <c r="CY4" s="137" t="s">
        <v>1452</v>
      </c>
      <c r="CZ4" s="122" t="s">
        <v>33</v>
      </c>
      <c r="DA4" s="118" t="s">
        <v>1453</v>
      </c>
      <c r="DB4" s="118" t="s">
        <v>1454</v>
      </c>
      <c r="DC4" s="118" t="s">
        <v>1455</v>
      </c>
      <c r="DD4" s="133" t="s">
        <v>1456</v>
      </c>
      <c r="DE4" s="137" t="s">
        <v>1452</v>
      </c>
      <c r="DF4" s="122" t="s">
        <v>33</v>
      </c>
      <c r="DG4" s="118" t="s">
        <v>1453</v>
      </c>
      <c r="DH4" s="118" t="s">
        <v>1454</v>
      </c>
      <c r="DI4" s="118" t="s">
        <v>1455</v>
      </c>
      <c r="DJ4" s="133" t="s">
        <v>1456</v>
      </c>
      <c r="DK4" s="137" t="s">
        <v>1452</v>
      </c>
      <c r="DL4" s="122" t="s">
        <v>33</v>
      </c>
      <c r="DM4" s="118" t="s">
        <v>1453</v>
      </c>
      <c r="DN4" s="118" t="s">
        <v>1454</v>
      </c>
      <c r="DO4" s="118" t="s">
        <v>1455</v>
      </c>
      <c r="DP4" s="133" t="s">
        <v>1456</v>
      </c>
      <c r="DQ4" s="137" t="s">
        <v>1452</v>
      </c>
      <c r="DR4" s="122" t="s">
        <v>33</v>
      </c>
      <c r="DS4" s="118" t="s">
        <v>1453</v>
      </c>
      <c r="DT4" s="118" t="s">
        <v>1454</v>
      </c>
      <c r="DU4" s="118" t="s">
        <v>1455</v>
      </c>
      <c r="DV4" s="133" t="s">
        <v>1456</v>
      </c>
      <c r="DW4" s="137" t="s">
        <v>1452</v>
      </c>
      <c r="DX4" s="122" t="s">
        <v>33</v>
      </c>
      <c r="DY4" s="118" t="s">
        <v>1453</v>
      </c>
      <c r="DZ4" s="118" t="s">
        <v>1454</v>
      </c>
      <c r="EA4" s="118" t="s">
        <v>1455</v>
      </c>
      <c r="EB4" s="133" t="s">
        <v>1456</v>
      </c>
      <c r="EC4" s="137" t="s">
        <v>1452</v>
      </c>
      <c r="ED4" s="122" t="s">
        <v>33</v>
      </c>
      <c r="EE4" s="118" t="s">
        <v>1453</v>
      </c>
      <c r="EF4" s="118" t="s">
        <v>1454</v>
      </c>
      <c r="EG4" s="118" t="s">
        <v>1455</v>
      </c>
      <c r="EH4" s="133" t="s">
        <v>1456</v>
      </c>
      <c r="EI4" s="137" t="s">
        <v>1452</v>
      </c>
      <c r="EJ4" s="122" t="s">
        <v>33</v>
      </c>
      <c r="EK4" s="118" t="s">
        <v>1453</v>
      </c>
      <c r="EL4" s="118" t="s">
        <v>1454</v>
      </c>
      <c r="EM4" s="118" t="s">
        <v>1455</v>
      </c>
      <c r="EN4" s="133" t="s">
        <v>1456</v>
      </c>
      <c r="EO4" s="137" t="s">
        <v>1452</v>
      </c>
      <c r="EP4" s="122" t="s">
        <v>33</v>
      </c>
      <c r="EQ4" s="118" t="s">
        <v>1453</v>
      </c>
      <c r="ER4" s="118" t="s">
        <v>1454</v>
      </c>
      <c r="ES4" s="118" t="s">
        <v>1455</v>
      </c>
      <c r="ET4" s="133" t="s">
        <v>1456</v>
      </c>
      <c r="EU4" s="137" t="s">
        <v>1452</v>
      </c>
      <c r="EV4" s="122" t="s">
        <v>33</v>
      </c>
      <c r="EW4" s="118" t="s">
        <v>1453</v>
      </c>
      <c r="EX4" s="118" t="s">
        <v>1454</v>
      </c>
      <c r="EY4" s="118" t="s">
        <v>1455</v>
      </c>
      <c r="EZ4" s="133" t="s">
        <v>1456</v>
      </c>
      <c r="FA4" s="137" t="s">
        <v>1452</v>
      </c>
      <c r="FB4" s="122" t="s">
        <v>33</v>
      </c>
      <c r="FC4" s="118" t="s">
        <v>1453</v>
      </c>
      <c r="FD4" s="118" t="s">
        <v>1454</v>
      </c>
      <c r="FE4" s="118" t="s">
        <v>1455</v>
      </c>
      <c r="FF4" s="133" t="s">
        <v>1456</v>
      </c>
      <c r="FG4" s="137" t="s">
        <v>1452</v>
      </c>
    </row>
    <row r="5" spans="1:163">
      <c r="A5">
        <f>'System Checklist'!C3</f>
        <v>1</v>
      </c>
      <c r="B5" t="str">
        <f>'System Checklist'!E3</f>
        <v>Safety communication
安全コミュニケーション</v>
      </c>
      <c r="C5" t="str">
        <f>'System Checklist'!F3</f>
        <v>Design
設計</v>
      </c>
      <c r="D5">
        <f>'System Checklist'!G3</f>
        <v>1</v>
      </c>
      <c r="E5" t="str">
        <f>'System Checklist'!Z3</f>
        <v>Yes</v>
      </c>
      <c r="F5" t="s">
        <v>1485</v>
      </c>
      <c r="G5" s="122">
        <v>1</v>
      </c>
      <c r="H5" s="118">
        <f t="shared" ref="H5:K9" si="0">COUNTIFS($A$5:$A$200,$G5,$C$5:$C$200,H$3,$E$5:$E$200,H$4)</f>
        <v>6</v>
      </c>
      <c r="I5" s="118">
        <f t="shared" si="0"/>
        <v>0</v>
      </c>
      <c r="J5" s="118">
        <f t="shared" si="0"/>
        <v>0</v>
      </c>
      <c r="K5" s="118">
        <f t="shared" si="0"/>
        <v>0</v>
      </c>
      <c r="L5" s="455" t="str">
        <f>IF(SUM(H5:K5)=0,"",IF(I5&gt;0,G5,""))</f>
        <v/>
      </c>
      <c r="M5" s="122">
        <v>1</v>
      </c>
      <c r="N5" s="118">
        <f t="shared" ref="N5:Q9" si="1">COUNTIFS($A$5:$A$200,$G5,$C$5:$C$200,N$3,$E$5:$E$200,N$4)</f>
        <v>26</v>
      </c>
      <c r="O5" s="118">
        <f t="shared" si="1"/>
        <v>0</v>
      </c>
      <c r="P5" s="118">
        <f t="shared" si="1"/>
        <v>2</v>
      </c>
      <c r="Q5" s="118">
        <f t="shared" si="1"/>
        <v>0</v>
      </c>
      <c r="R5" s="455" t="str">
        <f>IF(SUM(N5:Q5)=0,"",IF(O5&gt;0,M5,""))</f>
        <v/>
      </c>
      <c r="S5" s="122">
        <v>1</v>
      </c>
      <c r="T5" s="118">
        <f t="shared" ref="T5:W9" si="2">COUNTIFS($A$5:$A$200,$G5,$C$5:$C$200,T$3,$E$5:$E$200,T$4)</f>
        <v>2</v>
      </c>
      <c r="U5" s="118">
        <f t="shared" si="2"/>
        <v>0</v>
      </c>
      <c r="V5" s="118">
        <f t="shared" si="2"/>
        <v>0</v>
      </c>
      <c r="W5" s="134">
        <f t="shared" si="2"/>
        <v>0</v>
      </c>
      <c r="X5" s="455" t="str">
        <f>IF(SUM(T5:W5)=0,"",IF(U5&gt;0,S5,""))</f>
        <v/>
      </c>
      <c r="Z5" s="122">
        <v>1</v>
      </c>
      <c r="AA5" s="118">
        <f t="shared" ref="AA5:AD9" si="3">COUNTIFS($A$5:$A$200,$G5,$B$5:$B$200,AA$3,$E$5:$E$200,AA$4)</f>
        <v>2</v>
      </c>
      <c r="AB5" s="118">
        <f t="shared" si="3"/>
        <v>0</v>
      </c>
      <c r="AC5" s="118">
        <f t="shared" si="3"/>
        <v>0</v>
      </c>
      <c r="AD5" s="118">
        <f t="shared" si="3"/>
        <v>0</v>
      </c>
      <c r="AE5" s="123" t="str">
        <f>IF(AB5&gt;0,1,"")</f>
        <v/>
      </c>
      <c r="AF5" s="122">
        <v>1</v>
      </c>
      <c r="AG5" s="118">
        <f t="shared" ref="AG5:AJ9" si="4">COUNTIFS($A$5:$A$200,$G5,$B$5:$B$200,AG$3,$E$5:$E$200,AG$4)</f>
        <v>2</v>
      </c>
      <c r="AH5" s="118">
        <f t="shared" si="4"/>
        <v>0</v>
      </c>
      <c r="AI5" s="118">
        <f t="shared" si="4"/>
        <v>0</v>
      </c>
      <c r="AJ5" s="118">
        <f t="shared" si="4"/>
        <v>0</v>
      </c>
      <c r="AK5" s="123" t="str">
        <f>IF(AH5&gt;0,1,"")</f>
        <v/>
      </c>
      <c r="AL5" s="122">
        <v>1</v>
      </c>
      <c r="AM5" s="118">
        <f t="shared" ref="AM5:AP9" si="5">COUNTIFS($A$5:$A$200,$G5,$B$5:$B$200,AM$3,$E$5:$E$200,AM$4)</f>
        <v>2</v>
      </c>
      <c r="AN5" s="118">
        <f t="shared" si="5"/>
        <v>0</v>
      </c>
      <c r="AO5" s="118">
        <f t="shared" si="5"/>
        <v>0</v>
      </c>
      <c r="AP5" s="118">
        <f t="shared" si="5"/>
        <v>0</v>
      </c>
      <c r="AQ5" s="123" t="str">
        <f>IF(AN5&gt;0,1,"")</f>
        <v/>
      </c>
      <c r="AR5" s="122">
        <v>1</v>
      </c>
      <c r="AS5" s="118">
        <f t="shared" ref="AS5:AV9" si="6">COUNTIFS($A$5:$A$200,$G5,$B$5:$B$200,AS$3,$E$5:$E$200,AS$4)</f>
        <v>2</v>
      </c>
      <c r="AT5" s="118">
        <f t="shared" si="6"/>
        <v>0</v>
      </c>
      <c r="AU5" s="118">
        <f t="shared" si="6"/>
        <v>0</v>
      </c>
      <c r="AV5" s="118">
        <f t="shared" si="6"/>
        <v>0</v>
      </c>
      <c r="AW5" s="123" t="str">
        <f t="shared" ref="AW5" si="7">IF(AT5&gt;0,1,"")</f>
        <v/>
      </c>
      <c r="AX5" s="122">
        <v>1</v>
      </c>
      <c r="AY5" s="118">
        <f t="shared" ref="AY5:BB9" si="8">COUNTIFS($A$5:$A$200,$G5,$B$5:$B$200,AY$3,$E$5:$E$200,AY$4)</f>
        <v>1</v>
      </c>
      <c r="AZ5" s="118">
        <f t="shared" si="8"/>
        <v>0</v>
      </c>
      <c r="BA5" s="118">
        <f t="shared" si="8"/>
        <v>0</v>
      </c>
      <c r="BB5" s="118">
        <f t="shared" si="8"/>
        <v>0</v>
      </c>
      <c r="BC5" s="123" t="str">
        <f t="shared" ref="BC5" si="9">IF(AZ5&gt;0,1,"")</f>
        <v/>
      </c>
      <c r="BD5" s="122">
        <v>1</v>
      </c>
      <c r="BE5" s="118">
        <f t="shared" ref="BE5:BH9" si="10">COUNTIFS($A$5:$A$200,$G5,$B$5:$B$200,BE$3,$E$5:$E$200,BE$4)</f>
        <v>2</v>
      </c>
      <c r="BF5" s="118">
        <f t="shared" si="10"/>
        <v>0</v>
      </c>
      <c r="BG5" s="118">
        <f t="shared" si="10"/>
        <v>0</v>
      </c>
      <c r="BH5" s="118">
        <f t="shared" si="10"/>
        <v>0</v>
      </c>
      <c r="BI5" s="123" t="str">
        <f t="shared" ref="BI5" si="11">IF(BF5&gt;0,1,"")</f>
        <v/>
      </c>
      <c r="BJ5" s="122">
        <v>1</v>
      </c>
      <c r="BK5" s="118">
        <f t="shared" ref="BK5:BN9" si="12">COUNTIFS($A$5:$A$200,$G5,$B$5:$B$200,BK$3,$E$5:$E$200,BK$4)</f>
        <v>1</v>
      </c>
      <c r="BL5" s="118">
        <f t="shared" si="12"/>
        <v>0</v>
      </c>
      <c r="BM5" s="118">
        <f t="shared" si="12"/>
        <v>0</v>
      </c>
      <c r="BN5" s="118">
        <f t="shared" si="12"/>
        <v>0</v>
      </c>
      <c r="BO5" s="123" t="str">
        <f t="shared" ref="BO5" si="13">IF(BL5&gt;0,1,"")</f>
        <v/>
      </c>
      <c r="BP5" s="122">
        <v>1</v>
      </c>
      <c r="BQ5" s="118">
        <f t="shared" ref="BQ5:BT9" si="14">COUNTIFS($A$5:$A$200,$G5,$B$5:$B$200,BQ$3,$E$5:$E$200,BQ$4)</f>
        <v>3</v>
      </c>
      <c r="BR5" s="118">
        <f t="shared" si="14"/>
        <v>0</v>
      </c>
      <c r="BS5" s="118">
        <f t="shared" si="14"/>
        <v>0</v>
      </c>
      <c r="BT5" s="118">
        <f t="shared" si="14"/>
        <v>0</v>
      </c>
      <c r="BU5" s="123" t="str">
        <f t="shared" ref="BU5" si="15">IF(BR5&gt;0,1,"")</f>
        <v/>
      </c>
      <c r="BV5" s="122">
        <v>1</v>
      </c>
      <c r="BW5" s="118">
        <f t="shared" ref="BW5:BZ9" si="16">COUNTIFS($A$5:$A$200,$G5,$B$5:$B$200,BW$3,$E$5:$E$200,BW$4)</f>
        <v>3</v>
      </c>
      <c r="BX5" s="118">
        <f t="shared" si="16"/>
        <v>0</v>
      </c>
      <c r="BY5" s="118">
        <f t="shared" si="16"/>
        <v>0</v>
      </c>
      <c r="BZ5" s="118">
        <f t="shared" si="16"/>
        <v>0</v>
      </c>
      <c r="CA5" s="123" t="str">
        <f t="shared" ref="CA5" si="17">IF(BX5&gt;0,1,"")</f>
        <v/>
      </c>
      <c r="CB5" s="122">
        <v>1</v>
      </c>
      <c r="CC5" s="118">
        <f t="shared" ref="CC5:CF9" si="18">COUNTIFS($A$5:$A$200,$G5,$B$5:$B$200,CC$3,$E$5:$E$200,CC$4)</f>
        <v>1</v>
      </c>
      <c r="CD5" s="118">
        <f t="shared" si="18"/>
        <v>0</v>
      </c>
      <c r="CE5" s="118">
        <f t="shared" si="18"/>
        <v>0</v>
      </c>
      <c r="CF5" s="118">
        <f t="shared" si="18"/>
        <v>0</v>
      </c>
      <c r="CG5" s="123" t="str">
        <f t="shared" ref="CG5" si="19">IF(CD5&gt;0,1,"")</f>
        <v/>
      </c>
      <c r="CH5" s="122">
        <v>1</v>
      </c>
      <c r="CI5" s="118">
        <f t="shared" ref="CI5:CL9" si="20">COUNTIFS($A$5:$A$200,$G5,$B$5:$B$200,CI$3,$E$5:$E$200,CI$4)</f>
        <v>2</v>
      </c>
      <c r="CJ5" s="118">
        <f t="shared" si="20"/>
        <v>0</v>
      </c>
      <c r="CK5" s="118">
        <f t="shared" si="20"/>
        <v>0</v>
      </c>
      <c r="CL5" s="118">
        <f t="shared" si="20"/>
        <v>0</v>
      </c>
      <c r="CM5" s="123" t="str">
        <f t="shared" ref="CM5" si="21">IF(CJ5&gt;0,1,"")</f>
        <v/>
      </c>
      <c r="CN5" s="122">
        <v>1</v>
      </c>
      <c r="CO5" s="118">
        <f t="shared" ref="CO5:CR9" si="22">COUNTIFS($A$5:$A$200,$G5,$B$5:$B$200,CO$3,$E$5:$E$200,CO$4)</f>
        <v>1</v>
      </c>
      <c r="CP5" s="118">
        <f t="shared" si="22"/>
        <v>0</v>
      </c>
      <c r="CQ5" s="118">
        <f t="shared" si="22"/>
        <v>0</v>
      </c>
      <c r="CR5" s="118">
        <f t="shared" si="22"/>
        <v>0</v>
      </c>
      <c r="CS5" s="123" t="str">
        <f t="shared" ref="CS5" si="23">IF(CP5&gt;0,1,"")</f>
        <v/>
      </c>
      <c r="CT5" s="122">
        <v>1</v>
      </c>
      <c r="CU5" s="118">
        <f t="shared" ref="CU5:CX9" si="24">COUNTIFS($A$5:$A$200,$G5,$B$5:$B$200,CU$3,$E$5:$E$200,CU$4)</f>
        <v>0</v>
      </c>
      <c r="CV5" s="118">
        <f t="shared" si="24"/>
        <v>0</v>
      </c>
      <c r="CW5" s="118">
        <f t="shared" si="24"/>
        <v>2</v>
      </c>
      <c r="CX5" s="118">
        <f t="shared" si="24"/>
        <v>0</v>
      </c>
      <c r="CY5" s="123" t="str">
        <f t="shared" ref="CY5" si="25">IF(CV5&gt;0,1,"")</f>
        <v/>
      </c>
      <c r="CZ5" s="122">
        <v>1</v>
      </c>
      <c r="DA5" s="118">
        <f t="shared" ref="DA5:DD9" si="26">COUNTIFS($A$5:$A$200,$G5,$B$5:$B$200,DA$3,$E$5:$E$200,DA$4)</f>
        <v>1</v>
      </c>
      <c r="DB5" s="118">
        <f t="shared" si="26"/>
        <v>0</v>
      </c>
      <c r="DC5" s="118">
        <f t="shared" si="26"/>
        <v>0</v>
      </c>
      <c r="DD5" s="118">
        <f t="shared" si="26"/>
        <v>0</v>
      </c>
      <c r="DE5" s="123" t="str">
        <f t="shared" ref="DE5" si="27">IF(DB5&gt;0,1,"")</f>
        <v/>
      </c>
      <c r="DF5" s="122">
        <v>1</v>
      </c>
      <c r="DG5" s="118">
        <f t="shared" ref="DG5:DJ9" si="28">COUNTIFS($A$5:$A$200,$G5,$B$5:$B$200,DG$3,$E$5:$E$200,DG$4)</f>
        <v>3</v>
      </c>
      <c r="DH5" s="118">
        <f t="shared" si="28"/>
        <v>0</v>
      </c>
      <c r="DI5" s="118">
        <f t="shared" si="28"/>
        <v>0</v>
      </c>
      <c r="DJ5" s="118">
        <f t="shared" si="28"/>
        <v>0</v>
      </c>
      <c r="DK5" s="123" t="str">
        <f t="shared" ref="DK5" si="29">IF(DH5&gt;0,1,"")</f>
        <v/>
      </c>
      <c r="DL5" s="122">
        <v>1</v>
      </c>
      <c r="DM5" s="118">
        <f t="shared" ref="DM5:DP9" si="30">COUNTIFS($A$5:$A$200,$G5,$B$5:$B$200,DM$3,$E$5:$E$200,DM$4)</f>
        <v>1</v>
      </c>
      <c r="DN5" s="118">
        <f t="shared" si="30"/>
        <v>0</v>
      </c>
      <c r="DO5" s="118">
        <f t="shared" si="30"/>
        <v>0</v>
      </c>
      <c r="DP5" s="118">
        <f t="shared" si="30"/>
        <v>0</v>
      </c>
      <c r="DQ5" s="123" t="str">
        <f t="shared" ref="DQ5" si="31">IF(DN5&gt;0,1,"")</f>
        <v/>
      </c>
      <c r="DR5" s="122">
        <v>1</v>
      </c>
      <c r="DS5" s="118">
        <f t="shared" ref="DS5:DV9" si="32">COUNTIFS($A$5:$A$200,$G5,$B$5:$B$200,DS$3,$E$5:$E$200,DS$4)</f>
        <v>1</v>
      </c>
      <c r="DT5" s="118">
        <f t="shared" si="32"/>
        <v>0</v>
      </c>
      <c r="DU5" s="118">
        <f t="shared" si="32"/>
        <v>0</v>
      </c>
      <c r="DV5" s="118">
        <f t="shared" si="32"/>
        <v>0</v>
      </c>
      <c r="DW5" s="123" t="str">
        <f t="shared" ref="DW5" si="33">IF(DT5&gt;0,1,"")</f>
        <v/>
      </c>
      <c r="DX5" s="122">
        <v>1</v>
      </c>
      <c r="DY5" s="118">
        <f t="shared" ref="DY5:EB9" si="34">COUNTIFS($A$5:$A$200,$G5,$B$5:$B$200,DY$3,$E$5:$E$200,DY$4)</f>
        <v>1</v>
      </c>
      <c r="DZ5" s="118">
        <f t="shared" si="34"/>
        <v>0</v>
      </c>
      <c r="EA5" s="118">
        <f t="shared" si="34"/>
        <v>0</v>
      </c>
      <c r="EB5" s="118">
        <f t="shared" si="34"/>
        <v>0</v>
      </c>
      <c r="EC5" s="123" t="str">
        <f t="shared" ref="EC5" si="35">IF(DZ5&gt;0,1,"")</f>
        <v/>
      </c>
      <c r="ED5" s="122">
        <v>1</v>
      </c>
      <c r="EE5" s="118">
        <f t="shared" ref="EE5:EH9" si="36">COUNTIFS($A$5:$A$200,$G5,$B$5:$B$200,EE$3,$E$5:$E$200,EE$4)</f>
        <v>1</v>
      </c>
      <c r="EF5" s="118">
        <f t="shared" si="36"/>
        <v>0</v>
      </c>
      <c r="EG5" s="118">
        <f t="shared" si="36"/>
        <v>0</v>
      </c>
      <c r="EH5" s="118">
        <f t="shared" si="36"/>
        <v>0</v>
      </c>
      <c r="EI5" s="123" t="str">
        <f t="shared" ref="EI5" si="37">IF(EF5&gt;0,1,"")</f>
        <v/>
      </c>
      <c r="EJ5" s="122">
        <v>1</v>
      </c>
      <c r="EK5" s="118">
        <f t="shared" ref="EK5:EN9" si="38">COUNTIFS($A$5:$A$200,$G5,$B$5:$B$200,EK$3,$E$5:$E$200,EK$4)</f>
        <v>1</v>
      </c>
      <c r="EL5" s="118">
        <f t="shared" si="38"/>
        <v>0</v>
      </c>
      <c r="EM5" s="118">
        <f t="shared" si="38"/>
        <v>0</v>
      </c>
      <c r="EN5" s="118">
        <f t="shared" si="38"/>
        <v>0</v>
      </c>
      <c r="EO5" s="123" t="str">
        <f t="shared" ref="EO5" si="39">IF(EL5&gt;0,1,"")</f>
        <v/>
      </c>
      <c r="EP5" s="122">
        <v>1</v>
      </c>
      <c r="EQ5" s="118">
        <f t="shared" ref="EQ5:ET9" si="40">COUNTIFS($A$5:$A$200,$G5,$B$5:$B$200,EQ$3,$E$5:$E$200,EQ$4)</f>
        <v>1</v>
      </c>
      <c r="ER5" s="118">
        <f t="shared" si="40"/>
        <v>0</v>
      </c>
      <c r="ES5" s="118">
        <f t="shared" si="40"/>
        <v>0</v>
      </c>
      <c r="ET5" s="118">
        <f t="shared" si="40"/>
        <v>0</v>
      </c>
      <c r="EU5" s="123" t="str">
        <f t="shared" ref="EU5" si="41">IF(ER5&gt;0,1,"")</f>
        <v/>
      </c>
      <c r="EV5" s="122">
        <v>1</v>
      </c>
      <c r="EW5" s="118">
        <f t="shared" ref="EW5:EZ9" si="42">COUNTIFS($A$5:$A$200,$G5,$B$5:$B$200,EW$3,$E$5:$E$200,EW$4)</f>
        <v>1</v>
      </c>
      <c r="EX5" s="118">
        <f t="shared" si="42"/>
        <v>0</v>
      </c>
      <c r="EY5" s="118">
        <f t="shared" si="42"/>
        <v>0</v>
      </c>
      <c r="EZ5" s="118">
        <f t="shared" si="42"/>
        <v>0</v>
      </c>
      <c r="FA5" s="123" t="str">
        <f t="shared" ref="FA5" si="43">IF(EX5&gt;0,1,"")</f>
        <v/>
      </c>
      <c r="FB5" s="122">
        <v>1</v>
      </c>
      <c r="FC5" s="118">
        <f t="shared" ref="FC5:FF9" si="44">COUNTIFS($A$5:$A$200,$G5,$B$5:$B$200,FC$3,$E$5:$E$200,FC$4)</f>
        <v>1</v>
      </c>
      <c r="FD5" s="118">
        <f t="shared" si="44"/>
        <v>0</v>
      </c>
      <c r="FE5" s="118">
        <f t="shared" si="44"/>
        <v>0</v>
      </c>
      <c r="FF5" s="118">
        <f t="shared" si="44"/>
        <v>0</v>
      </c>
      <c r="FG5" s="123" t="str">
        <f t="shared" ref="FG5" si="45">IF(FD5&gt;0,1,"")</f>
        <v/>
      </c>
    </row>
    <row r="6" spans="1:163">
      <c r="A6">
        <f>'System Checklist'!C4</f>
        <v>1</v>
      </c>
      <c r="B6" t="str">
        <f>'System Checklist'!E4</f>
        <v>Safety communication
安全コミュニケーション</v>
      </c>
      <c r="C6" t="str">
        <f>'System Checklist'!F4</f>
        <v>Integration
関連付け</v>
      </c>
      <c r="D6">
        <f>'System Checklist'!G4</f>
        <v>2</v>
      </c>
      <c r="E6" t="str">
        <f>'System Checklist'!Z4</f>
        <v>Yes</v>
      </c>
      <c r="F6" t="s">
        <v>1485</v>
      </c>
      <c r="G6" s="122">
        <v>2</v>
      </c>
      <c r="H6" s="118">
        <f t="shared" si="0"/>
        <v>6</v>
      </c>
      <c r="I6" s="118">
        <f t="shared" si="0"/>
        <v>0</v>
      </c>
      <c r="J6" s="118">
        <f t="shared" si="0"/>
        <v>0</v>
      </c>
      <c r="K6" s="118">
        <f t="shared" si="0"/>
        <v>0</v>
      </c>
      <c r="L6" s="455" t="str">
        <f>IF(SUM(H6:K6)=0,"",IF(SUM(I5)&gt;0,"",IF(I6&gt;0,G6-1,IF(SUM(H7:K9)&gt;0,"",G6))))</f>
        <v/>
      </c>
      <c r="M6" s="122">
        <v>2</v>
      </c>
      <c r="N6" s="118">
        <f t="shared" si="1"/>
        <v>22</v>
      </c>
      <c r="O6" s="118">
        <f t="shared" si="1"/>
        <v>0</v>
      </c>
      <c r="P6" s="118">
        <f t="shared" si="1"/>
        <v>1</v>
      </c>
      <c r="Q6" s="118">
        <f t="shared" si="1"/>
        <v>0</v>
      </c>
      <c r="R6" s="455" t="str">
        <f>IF(SUM(N6:Q6)=0,"",IF(SUM(O5)&gt;0,"",IF(O6&gt;0,M6-1,IF(SUM(N7:Q9)&gt;0,"",M6))))</f>
        <v/>
      </c>
      <c r="S6" s="122">
        <v>2</v>
      </c>
      <c r="T6" s="118">
        <f t="shared" si="2"/>
        <v>3</v>
      </c>
      <c r="U6" s="118">
        <f t="shared" si="2"/>
        <v>0</v>
      </c>
      <c r="V6" s="118">
        <f t="shared" si="2"/>
        <v>0</v>
      </c>
      <c r="W6" s="134">
        <f t="shared" si="2"/>
        <v>0</v>
      </c>
      <c r="X6" s="455" t="str">
        <f>IF(SUM(T6:W6)=0,"",IF(SUM(U5)&gt;0,"",IF(U6&gt;0,S6-1,IF(SUM(T7:W9)&gt;0,"",S6))))</f>
        <v/>
      </c>
      <c r="Z6" s="122">
        <v>2</v>
      </c>
      <c r="AA6" s="118">
        <f t="shared" si="3"/>
        <v>2</v>
      </c>
      <c r="AB6" s="118">
        <f t="shared" si="3"/>
        <v>0</v>
      </c>
      <c r="AC6" s="118">
        <f t="shared" si="3"/>
        <v>0</v>
      </c>
      <c r="AD6" s="118">
        <f t="shared" si="3"/>
        <v>0</v>
      </c>
      <c r="AE6" s="123" t="str">
        <f>IF(AB6&gt;0,1,IF(AA6&gt;0,"",1))</f>
        <v/>
      </c>
      <c r="AF6" s="122">
        <v>2</v>
      </c>
      <c r="AG6" s="118">
        <f t="shared" si="4"/>
        <v>2</v>
      </c>
      <c r="AH6" s="118">
        <f t="shared" si="4"/>
        <v>0</v>
      </c>
      <c r="AI6" s="118">
        <f t="shared" si="4"/>
        <v>0</v>
      </c>
      <c r="AJ6" s="118">
        <f t="shared" si="4"/>
        <v>0</v>
      </c>
      <c r="AK6" s="123" t="str">
        <f>IF(AH6&gt;0,1,IF(AG6&gt;0,"",1))</f>
        <v/>
      </c>
      <c r="AL6" s="122">
        <v>2</v>
      </c>
      <c r="AM6" s="118">
        <f t="shared" si="5"/>
        <v>1</v>
      </c>
      <c r="AN6" s="118">
        <f t="shared" si="5"/>
        <v>0</v>
      </c>
      <c r="AO6" s="118">
        <f t="shared" si="5"/>
        <v>0</v>
      </c>
      <c r="AP6" s="118">
        <f t="shared" si="5"/>
        <v>0</v>
      </c>
      <c r="AQ6" s="123" t="str">
        <f>IF(AN6&gt;0,1,IF(AM6&gt;0,"",1))</f>
        <v/>
      </c>
      <c r="AR6" s="122">
        <v>2</v>
      </c>
      <c r="AS6" s="118">
        <f t="shared" si="6"/>
        <v>1</v>
      </c>
      <c r="AT6" s="118">
        <f t="shared" si="6"/>
        <v>0</v>
      </c>
      <c r="AU6" s="118">
        <f t="shared" si="6"/>
        <v>0</v>
      </c>
      <c r="AV6" s="118">
        <f t="shared" si="6"/>
        <v>0</v>
      </c>
      <c r="AW6" s="123" t="str">
        <f t="shared" ref="AW6" si="46">IF(AT6&gt;0,1,IF(AS6&gt;0,"",1))</f>
        <v/>
      </c>
      <c r="AX6" s="122">
        <v>2</v>
      </c>
      <c r="AY6" s="118">
        <f t="shared" si="8"/>
        <v>1</v>
      </c>
      <c r="AZ6" s="118">
        <f t="shared" si="8"/>
        <v>0</v>
      </c>
      <c r="BA6" s="118">
        <f t="shared" si="8"/>
        <v>0</v>
      </c>
      <c r="BB6" s="118">
        <f t="shared" si="8"/>
        <v>0</v>
      </c>
      <c r="BC6" s="123" t="str">
        <f t="shared" ref="BC6" si="47">IF(AZ6&gt;0,1,IF(AY6&gt;0,"",1))</f>
        <v/>
      </c>
      <c r="BD6" s="122">
        <v>2</v>
      </c>
      <c r="BE6" s="118">
        <f t="shared" si="10"/>
        <v>1</v>
      </c>
      <c r="BF6" s="118">
        <f t="shared" si="10"/>
        <v>0</v>
      </c>
      <c r="BG6" s="118">
        <f t="shared" si="10"/>
        <v>0</v>
      </c>
      <c r="BH6" s="118">
        <f t="shared" si="10"/>
        <v>0</v>
      </c>
      <c r="BI6" s="123" t="str">
        <f t="shared" ref="BI6" si="48">IF(BF6&gt;0,1,IF(BE6&gt;0,"",1))</f>
        <v/>
      </c>
      <c r="BJ6" s="122">
        <v>2</v>
      </c>
      <c r="BK6" s="118">
        <f t="shared" si="12"/>
        <v>1</v>
      </c>
      <c r="BL6" s="118">
        <f t="shared" si="12"/>
        <v>0</v>
      </c>
      <c r="BM6" s="118">
        <f t="shared" si="12"/>
        <v>0</v>
      </c>
      <c r="BN6" s="118">
        <f t="shared" si="12"/>
        <v>0</v>
      </c>
      <c r="BO6" s="123" t="str">
        <f t="shared" ref="BO6" si="49">IF(BL6&gt;0,1,IF(BK6&gt;0,"",1))</f>
        <v/>
      </c>
      <c r="BP6" s="122">
        <v>2</v>
      </c>
      <c r="BQ6" s="118">
        <f t="shared" si="14"/>
        <v>2</v>
      </c>
      <c r="BR6" s="118">
        <f t="shared" si="14"/>
        <v>0</v>
      </c>
      <c r="BS6" s="118">
        <f t="shared" si="14"/>
        <v>0</v>
      </c>
      <c r="BT6" s="118">
        <f t="shared" si="14"/>
        <v>0</v>
      </c>
      <c r="BU6" s="123" t="str">
        <f t="shared" ref="BU6" si="50">IF(BR6&gt;0,1,IF(BQ6&gt;0,"",1))</f>
        <v/>
      </c>
      <c r="BV6" s="122">
        <v>2</v>
      </c>
      <c r="BW6" s="118">
        <f t="shared" si="16"/>
        <v>2</v>
      </c>
      <c r="BX6" s="118">
        <f t="shared" si="16"/>
        <v>0</v>
      </c>
      <c r="BY6" s="118">
        <f t="shared" si="16"/>
        <v>0</v>
      </c>
      <c r="BZ6" s="118">
        <f t="shared" si="16"/>
        <v>0</v>
      </c>
      <c r="CA6" s="123" t="str">
        <f t="shared" ref="CA6" si="51">IF(BX6&gt;0,1,IF(BW6&gt;0,"",1))</f>
        <v/>
      </c>
      <c r="CB6" s="122">
        <v>2</v>
      </c>
      <c r="CC6" s="118">
        <f t="shared" si="18"/>
        <v>1</v>
      </c>
      <c r="CD6" s="118">
        <f t="shared" si="18"/>
        <v>0</v>
      </c>
      <c r="CE6" s="118">
        <f t="shared" si="18"/>
        <v>0</v>
      </c>
      <c r="CF6" s="118">
        <f t="shared" si="18"/>
        <v>0</v>
      </c>
      <c r="CG6" s="123" t="str">
        <f t="shared" ref="CG6" si="52">IF(CD6&gt;0,1,IF(CC6&gt;0,"",1))</f>
        <v/>
      </c>
      <c r="CH6" s="122">
        <v>2</v>
      </c>
      <c r="CI6" s="118">
        <f t="shared" si="20"/>
        <v>2</v>
      </c>
      <c r="CJ6" s="118">
        <f t="shared" si="20"/>
        <v>0</v>
      </c>
      <c r="CK6" s="118">
        <f t="shared" si="20"/>
        <v>0</v>
      </c>
      <c r="CL6" s="118">
        <f t="shared" si="20"/>
        <v>0</v>
      </c>
      <c r="CM6" s="123" t="str">
        <f t="shared" ref="CM6" si="53">IF(CJ6&gt;0,1,IF(CI6&gt;0,"",1))</f>
        <v/>
      </c>
      <c r="CN6" s="122">
        <v>2</v>
      </c>
      <c r="CO6" s="118">
        <f t="shared" si="22"/>
        <v>2</v>
      </c>
      <c r="CP6" s="118">
        <f t="shared" si="22"/>
        <v>0</v>
      </c>
      <c r="CQ6" s="118">
        <f t="shared" si="22"/>
        <v>0</v>
      </c>
      <c r="CR6" s="118">
        <f t="shared" si="22"/>
        <v>0</v>
      </c>
      <c r="CS6" s="123" t="str">
        <f t="shared" ref="CS6" si="54">IF(CP6&gt;0,1,IF(CO6&gt;0,"",1))</f>
        <v/>
      </c>
      <c r="CT6" s="122">
        <v>2</v>
      </c>
      <c r="CU6" s="118">
        <f t="shared" si="24"/>
        <v>0</v>
      </c>
      <c r="CV6" s="118">
        <f t="shared" si="24"/>
        <v>0</v>
      </c>
      <c r="CW6" s="118">
        <f t="shared" si="24"/>
        <v>1</v>
      </c>
      <c r="CX6" s="118">
        <f t="shared" si="24"/>
        <v>0</v>
      </c>
      <c r="CY6" s="123">
        <f t="shared" ref="CY6" si="55">IF(CV6&gt;0,1,IF(CU6&gt;0,"",1))</f>
        <v>1</v>
      </c>
      <c r="CZ6" s="122">
        <v>2</v>
      </c>
      <c r="DA6" s="118">
        <f t="shared" si="26"/>
        <v>1</v>
      </c>
      <c r="DB6" s="118">
        <f t="shared" si="26"/>
        <v>0</v>
      </c>
      <c r="DC6" s="118">
        <f t="shared" si="26"/>
        <v>0</v>
      </c>
      <c r="DD6" s="118">
        <f t="shared" si="26"/>
        <v>0</v>
      </c>
      <c r="DE6" s="123" t="str">
        <f t="shared" ref="DE6" si="56">IF(DB6&gt;0,1,IF(DA6&gt;0,"",1))</f>
        <v/>
      </c>
      <c r="DF6" s="122">
        <v>2</v>
      </c>
      <c r="DG6" s="118">
        <f t="shared" si="28"/>
        <v>1</v>
      </c>
      <c r="DH6" s="118">
        <f t="shared" si="28"/>
        <v>0</v>
      </c>
      <c r="DI6" s="118">
        <f t="shared" si="28"/>
        <v>0</v>
      </c>
      <c r="DJ6" s="118">
        <f t="shared" si="28"/>
        <v>0</v>
      </c>
      <c r="DK6" s="123" t="str">
        <f t="shared" ref="DK6" si="57">IF(DH6&gt;0,1,IF(DG6&gt;0,"",1))</f>
        <v/>
      </c>
      <c r="DL6" s="122">
        <v>2</v>
      </c>
      <c r="DM6" s="118">
        <f t="shared" si="30"/>
        <v>3</v>
      </c>
      <c r="DN6" s="118">
        <f t="shared" si="30"/>
        <v>0</v>
      </c>
      <c r="DO6" s="118">
        <f t="shared" si="30"/>
        <v>0</v>
      </c>
      <c r="DP6" s="118">
        <f t="shared" si="30"/>
        <v>0</v>
      </c>
      <c r="DQ6" s="123" t="str">
        <f t="shared" ref="DQ6" si="58">IF(DN6&gt;0,1,IF(DM6&gt;0,"",1))</f>
        <v/>
      </c>
      <c r="DR6" s="122">
        <v>2</v>
      </c>
      <c r="DS6" s="118">
        <f t="shared" si="32"/>
        <v>1</v>
      </c>
      <c r="DT6" s="118">
        <f t="shared" si="32"/>
        <v>0</v>
      </c>
      <c r="DU6" s="118">
        <f t="shared" si="32"/>
        <v>0</v>
      </c>
      <c r="DV6" s="118">
        <f t="shared" si="32"/>
        <v>0</v>
      </c>
      <c r="DW6" s="123" t="str">
        <f t="shared" ref="DW6" si="59">IF(DT6&gt;0,1,IF(DS6&gt;0,"",1))</f>
        <v/>
      </c>
      <c r="DX6" s="122">
        <v>2</v>
      </c>
      <c r="DY6" s="118">
        <f t="shared" si="34"/>
        <v>1</v>
      </c>
      <c r="DZ6" s="118">
        <f t="shared" si="34"/>
        <v>0</v>
      </c>
      <c r="EA6" s="118">
        <f t="shared" si="34"/>
        <v>0</v>
      </c>
      <c r="EB6" s="118">
        <f t="shared" si="34"/>
        <v>0</v>
      </c>
      <c r="EC6" s="123" t="str">
        <f t="shared" ref="EC6" si="60">IF(DZ6&gt;0,1,IF(DY6&gt;0,"",1))</f>
        <v/>
      </c>
      <c r="ED6" s="122">
        <v>2</v>
      </c>
      <c r="EE6" s="118">
        <f t="shared" si="36"/>
        <v>2</v>
      </c>
      <c r="EF6" s="118">
        <f t="shared" si="36"/>
        <v>0</v>
      </c>
      <c r="EG6" s="118">
        <f t="shared" si="36"/>
        <v>0</v>
      </c>
      <c r="EH6" s="118">
        <f t="shared" si="36"/>
        <v>0</v>
      </c>
      <c r="EI6" s="123" t="str">
        <f t="shared" ref="EI6" si="61">IF(EF6&gt;0,1,IF(EE6&gt;0,"",1))</f>
        <v/>
      </c>
      <c r="EJ6" s="122">
        <v>2</v>
      </c>
      <c r="EK6" s="118">
        <f t="shared" si="38"/>
        <v>1</v>
      </c>
      <c r="EL6" s="118">
        <f t="shared" si="38"/>
        <v>0</v>
      </c>
      <c r="EM6" s="118">
        <f t="shared" si="38"/>
        <v>0</v>
      </c>
      <c r="EN6" s="118">
        <f t="shared" si="38"/>
        <v>0</v>
      </c>
      <c r="EO6" s="123" t="str">
        <f t="shared" ref="EO6" si="62">IF(EL6&gt;0,1,IF(EK6&gt;0,"",1))</f>
        <v/>
      </c>
      <c r="EP6" s="122">
        <v>2</v>
      </c>
      <c r="EQ6" s="118">
        <f t="shared" si="40"/>
        <v>1</v>
      </c>
      <c r="ER6" s="118">
        <f t="shared" si="40"/>
        <v>0</v>
      </c>
      <c r="ES6" s="118">
        <f t="shared" si="40"/>
        <v>0</v>
      </c>
      <c r="ET6" s="118">
        <f t="shared" si="40"/>
        <v>0</v>
      </c>
      <c r="EU6" s="123" t="str">
        <f t="shared" ref="EU6" si="63">IF(ER6&gt;0,1,IF(EQ6&gt;0,"",1))</f>
        <v/>
      </c>
      <c r="EV6" s="122">
        <v>2</v>
      </c>
      <c r="EW6" s="118">
        <f t="shared" si="42"/>
        <v>1</v>
      </c>
      <c r="EX6" s="118">
        <f t="shared" si="42"/>
        <v>0</v>
      </c>
      <c r="EY6" s="118">
        <f t="shared" si="42"/>
        <v>0</v>
      </c>
      <c r="EZ6" s="118">
        <f t="shared" si="42"/>
        <v>0</v>
      </c>
      <c r="FA6" s="123" t="str">
        <f t="shared" ref="FA6" si="64">IF(EX6&gt;0,1,IF(EW6&gt;0,"",1))</f>
        <v/>
      </c>
      <c r="FB6" s="122">
        <v>2</v>
      </c>
      <c r="FC6" s="118">
        <f t="shared" si="44"/>
        <v>1</v>
      </c>
      <c r="FD6" s="118">
        <f t="shared" si="44"/>
        <v>0</v>
      </c>
      <c r="FE6" s="118">
        <f t="shared" si="44"/>
        <v>0</v>
      </c>
      <c r="FF6" s="118">
        <f t="shared" si="44"/>
        <v>0</v>
      </c>
      <c r="FG6" s="123" t="str">
        <f t="shared" ref="FG6" si="65">IF(FD6&gt;0,1,IF(FC6&gt;0,"",1))</f>
        <v/>
      </c>
    </row>
    <row r="7" spans="1:163">
      <c r="A7">
        <f>'System Checklist'!C5</f>
        <v>1</v>
      </c>
      <c r="B7" t="str">
        <f>'System Checklist'!E5</f>
        <v>Incident Management
インシデント管理</v>
      </c>
      <c r="C7" t="str">
        <f>'System Checklist'!F5</f>
        <v>Integration
関連付け</v>
      </c>
      <c r="D7">
        <f>'System Checklist'!G5</f>
        <v>3</v>
      </c>
      <c r="E7" t="str">
        <f>'System Checklist'!Z5</f>
        <v>Yes</v>
      </c>
      <c r="F7" t="s">
        <v>1485</v>
      </c>
      <c r="G7" s="122">
        <v>3</v>
      </c>
      <c r="H7" s="118">
        <f t="shared" si="0"/>
        <v>6</v>
      </c>
      <c r="I7" s="118">
        <f t="shared" si="0"/>
        <v>1</v>
      </c>
      <c r="J7" s="118">
        <f t="shared" si="0"/>
        <v>0</v>
      </c>
      <c r="K7" s="118">
        <f t="shared" si="0"/>
        <v>0</v>
      </c>
      <c r="L7" s="455">
        <f>IF(SUM(H7:K7)=0,"",IF(SUM(I5:I6)&gt;0,"",IF(I7&gt;0,G7-1,IF(SUM(H8:K9)&gt;0,"",G7))))</f>
        <v>2</v>
      </c>
      <c r="M7" s="122">
        <v>3</v>
      </c>
      <c r="N7" s="118">
        <f t="shared" si="1"/>
        <v>19</v>
      </c>
      <c r="O7" s="118">
        <f t="shared" si="1"/>
        <v>7</v>
      </c>
      <c r="P7" s="118">
        <f t="shared" si="1"/>
        <v>1</v>
      </c>
      <c r="Q7" s="118">
        <f t="shared" si="1"/>
        <v>0</v>
      </c>
      <c r="R7" s="455">
        <f>IF(SUM(N7:Q7)=0,"",IF(SUM(O5:O6)&gt;0,"",IF(O7&gt;0,M7-1,IF(SUM(N8:Q9)&gt;0,"",M7))))</f>
        <v>2</v>
      </c>
      <c r="S7" s="122">
        <v>3</v>
      </c>
      <c r="T7" s="118">
        <f t="shared" si="2"/>
        <v>4</v>
      </c>
      <c r="U7" s="118">
        <f t="shared" si="2"/>
        <v>2</v>
      </c>
      <c r="V7" s="118">
        <f t="shared" si="2"/>
        <v>0</v>
      </c>
      <c r="W7" s="134">
        <f t="shared" si="2"/>
        <v>0</v>
      </c>
      <c r="X7" s="455">
        <f>IF(SUM(T7:W7)=0,"",IF(SUM(U5:U6)&gt;0,"",IF(U7&gt;0,S7-1,IF(SUM(T8:W9)&gt;0,"",S7))))</f>
        <v>2</v>
      </c>
      <c r="Z7" s="122">
        <v>3</v>
      </c>
      <c r="AA7" s="118">
        <f t="shared" si="3"/>
        <v>2</v>
      </c>
      <c r="AB7" s="118">
        <f t="shared" si="3"/>
        <v>0</v>
      </c>
      <c r="AC7" s="118">
        <f t="shared" si="3"/>
        <v>0</v>
      </c>
      <c r="AD7" s="118">
        <f t="shared" si="3"/>
        <v>0</v>
      </c>
      <c r="AE7" s="123" t="str">
        <f>IF(AB7&gt;0,IF(AA6&gt;0,Z6,IF(AA5&gt;0,Z5,)),"")</f>
        <v/>
      </c>
      <c r="AF7" s="122">
        <v>3</v>
      </c>
      <c r="AG7" s="118">
        <f t="shared" si="4"/>
        <v>2</v>
      </c>
      <c r="AH7" s="118">
        <f t="shared" si="4"/>
        <v>0</v>
      </c>
      <c r="AI7" s="118">
        <f t="shared" si="4"/>
        <v>0</v>
      </c>
      <c r="AJ7" s="118">
        <f t="shared" si="4"/>
        <v>0</v>
      </c>
      <c r="AK7" s="123" t="str">
        <f>IF(AH7&gt;0,IF(AG6&gt;0,AF6,IF(AG5&gt;0,AF5,)),"")</f>
        <v/>
      </c>
      <c r="AL7" s="122">
        <v>3</v>
      </c>
      <c r="AM7" s="118">
        <f t="shared" si="5"/>
        <v>1</v>
      </c>
      <c r="AN7" s="118">
        <f t="shared" si="5"/>
        <v>1</v>
      </c>
      <c r="AO7" s="118">
        <f t="shared" si="5"/>
        <v>0</v>
      </c>
      <c r="AP7" s="118">
        <f t="shared" si="5"/>
        <v>0</v>
      </c>
      <c r="AQ7" s="123">
        <f>IF(AN7&gt;0,IF(AM6&gt;0,AL6,IF(AM5&gt;0,AL5,)),"")</f>
        <v>2</v>
      </c>
      <c r="AR7" s="122">
        <v>3</v>
      </c>
      <c r="AS7" s="118">
        <f t="shared" si="6"/>
        <v>3</v>
      </c>
      <c r="AT7" s="118">
        <f t="shared" si="6"/>
        <v>1</v>
      </c>
      <c r="AU7" s="118">
        <f t="shared" si="6"/>
        <v>0</v>
      </c>
      <c r="AV7" s="118">
        <f t="shared" si="6"/>
        <v>0</v>
      </c>
      <c r="AW7" s="123">
        <f t="shared" ref="AW7" si="66">IF(AT7&gt;0,IF(AS6&gt;0,AR6,IF(AS5&gt;0,AR5,)),"")</f>
        <v>2</v>
      </c>
      <c r="AX7" s="122">
        <v>3</v>
      </c>
      <c r="AY7" s="118">
        <f t="shared" si="8"/>
        <v>1</v>
      </c>
      <c r="AZ7" s="118">
        <f t="shared" si="8"/>
        <v>0</v>
      </c>
      <c r="BA7" s="118">
        <f t="shared" si="8"/>
        <v>0</v>
      </c>
      <c r="BB7" s="118">
        <f t="shared" si="8"/>
        <v>0</v>
      </c>
      <c r="BC7" s="123" t="str">
        <f t="shared" ref="BC7" si="67">IF(AZ7&gt;0,IF(AY6&gt;0,AX6,IF(AY5&gt;0,AX5,)),"")</f>
        <v/>
      </c>
      <c r="BD7" s="122">
        <v>3</v>
      </c>
      <c r="BE7" s="118">
        <f t="shared" si="10"/>
        <v>2</v>
      </c>
      <c r="BF7" s="118">
        <f t="shared" si="10"/>
        <v>0</v>
      </c>
      <c r="BG7" s="118">
        <f t="shared" si="10"/>
        <v>0</v>
      </c>
      <c r="BH7" s="118">
        <f t="shared" si="10"/>
        <v>0</v>
      </c>
      <c r="BI7" s="123" t="str">
        <f t="shared" ref="BI7" si="68">IF(BF7&gt;0,IF(BE6&gt;0,BD6,IF(BE5&gt;0,BD5,)),"")</f>
        <v/>
      </c>
      <c r="BJ7" s="122">
        <v>3</v>
      </c>
      <c r="BK7" s="118">
        <f t="shared" si="12"/>
        <v>1</v>
      </c>
      <c r="BL7" s="118">
        <f t="shared" si="12"/>
        <v>1</v>
      </c>
      <c r="BM7" s="118">
        <f t="shared" si="12"/>
        <v>0</v>
      </c>
      <c r="BN7" s="118">
        <f t="shared" si="12"/>
        <v>0</v>
      </c>
      <c r="BO7" s="123">
        <f t="shared" ref="BO7" si="69">IF(BL7&gt;0,IF(BK6&gt;0,BJ6,IF(BK5&gt;0,BJ5,)),"")</f>
        <v>2</v>
      </c>
      <c r="BP7" s="122">
        <v>3</v>
      </c>
      <c r="BQ7" s="118">
        <f t="shared" si="14"/>
        <v>0</v>
      </c>
      <c r="BR7" s="118">
        <f t="shared" si="14"/>
        <v>2</v>
      </c>
      <c r="BS7" s="118">
        <f t="shared" si="14"/>
        <v>0</v>
      </c>
      <c r="BT7" s="118">
        <f t="shared" si="14"/>
        <v>0</v>
      </c>
      <c r="BU7" s="123">
        <f t="shared" ref="BU7" si="70">IF(BR7&gt;0,IF(BQ6&gt;0,BP6,IF(BQ5&gt;0,BP5,)),"")</f>
        <v>2</v>
      </c>
      <c r="BV7" s="122">
        <v>3</v>
      </c>
      <c r="BW7" s="118">
        <f t="shared" si="16"/>
        <v>1</v>
      </c>
      <c r="BX7" s="118">
        <f t="shared" si="16"/>
        <v>1</v>
      </c>
      <c r="BY7" s="118">
        <f t="shared" si="16"/>
        <v>0</v>
      </c>
      <c r="BZ7" s="118">
        <f t="shared" si="16"/>
        <v>0</v>
      </c>
      <c r="CA7" s="123">
        <f t="shared" ref="CA7" si="71">IF(BX7&gt;0,IF(BW6&gt;0,BV6,IF(BW5&gt;0,BV5,)),"")</f>
        <v>2</v>
      </c>
      <c r="CB7" s="122">
        <v>3</v>
      </c>
      <c r="CC7" s="118">
        <f t="shared" si="18"/>
        <v>2</v>
      </c>
      <c r="CD7" s="118">
        <f t="shared" si="18"/>
        <v>0</v>
      </c>
      <c r="CE7" s="118">
        <f t="shared" si="18"/>
        <v>0</v>
      </c>
      <c r="CF7" s="118">
        <f t="shared" si="18"/>
        <v>0</v>
      </c>
      <c r="CG7" s="123" t="str">
        <f t="shared" ref="CG7" si="72">IF(CD7&gt;0,IF(CC6&gt;0,CB6,IF(CC5&gt;0,CB5,)),"")</f>
        <v/>
      </c>
      <c r="CH7" s="122">
        <v>3</v>
      </c>
      <c r="CI7" s="118">
        <f t="shared" si="20"/>
        <v>1</v>
      </c>
      <c r="CJ7" s="118">
        <f t="shared" si="20"/>
        <v>0</v>
      </c>
      <c r="CK7" s="118">
        <f t="shared" si="20"/>
        <v>0</v>
      </c>
      <c r="CL7" s="118">
        <f t="shared" si="20"/>
        <v>0</v>
      </c>
      <c r="CM7" s="123" t="str">
        <f t="shared" ref="CM7" si="73">IF(CJ7&gt;0,IF(CI6&gt;0,CH6,IF(CI5&gt;0,CH5,)),"")</f>
        <v/>
      </c>
      <c r="CN7" s="122">
        <v>3</v>
      </c>
      <c r="CO7" s="118">
        <f t="shared" si="22"/>
        <v>2</v>
      </c>
      <c r="CP7" s="118">
        <f t="shared" si="22"/>
        <v>0</v>
      </c>
      <c r="CQ7" s="118">
        <f t="shared" si="22"/>
        <v>0</v>
      </c>
      <c r="CR7" s="118">
        <f t="shared" si="22"/>
        <v>0</v>
      </c>
      <c r="CS7" s="123" t="str">
        <f t="shared" ref="CS7" si="74">IF(CP7&gt;0,IF(CO6&gt;0,CN6,IF(CO5&gt;0,CN5,)),"")</f>
        <v/>
      </c>
      <c r="CT7" s="122">
        <v>3</v>
      </c>
      <c r="CU7" s="118">
        <f t="shared" si="24"/>
        <v>0</v>
      </c>
      <c r="CV7" s="118">
        <f t="shared" si="24"/>
        <v>0</v>
      </c>
      <c r="CW7" s="118">
        <f t="shared" si="24"/>
        <v>1</v>
      </c>
      <c r="CX7" s="118">
        <f t="shared" si="24"/>
        <v>0</v>
      </c>
      <c r="CY7" s="123" t="str">
        <f t="shared" ref="CY7" si="75">IF(CV7&gt;0,IF(CU6&gt;0,CT6,IF(CU5&gt;0,CT5,)),"")</f>
        <v/>
      </c>
      <c r="CZ7" s="122">
        <v>3</v>
      </c>
      <c r="DA7" s="118">
        <f t="shared" si="26"/>
        <v>1</v>
      </c>
      <c r="DB7" s="118">
        <f t="shared" si="26"/>
        <v>0</v>
      </c>
      <c r="DC7" s="118">
        <f t="shared" si="26"/>
        <v>0</v>
      </c>
      <c r="DD7" s="118">
        <f t="shared" si="26"/>
        <v>0</v>
      </c>
      <c r="DE7" s="123" t="str">
        <f t="shared" ref="DE7" si="76">IF(DB7&gt;0,IF(DA6&gt;0,CZ6,IF(DA5&gt;0,CZ5,)),"")</f>
        <v/>
      </c>
      <c r="DF7" s="122">
        <v>3</v>
      </c>
      <c r="DG7" s="118">
        <f t="shared" si="28"/>
        <v>3</v>
      </c>
      <c r="DH7" s="118">
        <f t="shared" si="28"/>
        <v>0</v>
      </c>
      <c r="DI7" s="118">
        <f t="shared" si="28"/>
        <v>0</v>
      </c>
      <c r="DJ7" s="118">
        <f t="shared" si="28"/>
        <v>0</v>
      </c>
      <c r="DK7" s="123" t="str">
        <f t="shared" ref="DK7" si="77">IF(DH7&gt;0,IF(DG6&gt;0,DF6,IF(DG5&gt;0,DF5,)),"")</f>
        <v/>
      </c>
      <c r="DL7" s="122">
        <v>3</v>
      </c>
      <c r="DM7" s="118">
        <f t="shared" si="30"/>
        <v>1</v>
      </c>
      <c r="DN7" s="118">
        <f t="shared" si="30"/>
        <v>2</v>
      </c>
      <c r="DO7" s="118">
        <f t="shared" si="30"/>
        <v>0</v>
      </c>
      <c r="DP7" s="118">
        <f t="shared" si="30"/>
        <v>0</v>
      </c>
      <c r="DQ7" s="123">
        <f t="shared" ref="DQ7" si="78">IF(DN7&gt;0,IF(DM6&gt;0,DL6,IF(DM5&gt;0,DL5,)),"")</f>
        <v>2</v>
      </c>
      <c r="DR7" s="122">
        <v>3</v>
      </c>
      <c r="DS7" s="118">
        <f t="shared" si="32"/>
        <v>1</v>
      </c>
      <c r="DT7" s="118">
        <f t="shared" si="32"/>
        <v>0</v>
      </c>
      <c r="DU7" s="118">
        <f t="shared" si="32"/>
        <v>0</v>
      </c>
      <c r="DV7" s="118">
        <f t="shared" si="32"/>
        <v>0</v>
      </c>
      <c r="DW7" s="123" t="str">
        <f t="shared" ref="DW7" si="79">IF(DT7&gt;0,IF(DS6&gt;0,DR6,IF(DS5&gt;0,DR5,)),"")</f>
        <v/>
      </c>
      <c r="DX7" s="122">
        <v>3</v>
      </c>
      <c r="DY7" s="118">
        <f t="shared" si="34"/>
        <v>0</v>
      </c>
      <c r="DZ7" s="118">
        <f t="shared" si="34"/>
        <v>1</v>
      </c>
      <c r="EA7" s="118">
        <f t="shared" si="34"/>
        <v>0</v>
      </c>
      <c r="EB7" s="118">
        <f t="shared" si="34"/>
        <v>0</v>
      </c>
      <c r="EC7" s="123">
        <f t="shared" ref="EC7" si="80">IF(DZ7&gt;0,IF(DY6&gt;0,DX6,IF(DY5&gt;0,DX5,)),"")</f>
        <v>2</v>
      </c>
      <c r="ED7" s="122">
        <v>3</v>
      </c>
      <c r="EE7" s="118">
        <f t="shared" si="36"/>
        <v>2</v>
      </c>
      <c r="EF7" s="118">
        <f t="shared" si="36"/>
        <v>0</v>
      </c>
      <c r="EG7" s="118">
        <f t="shared" si="36"/>
        <v>0</v>
      </c>
      <c r="EH7" s="118">
        <f t="shared" si="36"/>
        <v>0</v>
      </c>
      <c r="EI7" s="123" t="str">
        <f t="shared" ref="EI7" si="81">IF(EF7&gt;0,IF(EE6&gt;0,ED6,IF(EE5&gt;0,ED5,)),"")</f>
        <v/>
      </c>
      <c r="EJ7" s="122">
        <v>3</v>
      </c>
      <c r="EK7" s="118">
        <f t="shared" si="38"/>
        <v>1</v>
      </c>
      <c r="EL7" s="118">
        <f t="shared" si="38"/>
        <v>0</v>
      </c>
      <c r="EM7" s="118">
        <f t="shared" si="38"/>
        <v>0</v>
      </c>
      <c r="EN7" s="118">
        <f t="shared" si="38"/>
        <v>0</v>
      </c>
      <c r="EO7" s="123" t="str">
        <f t="shared" ref="EO7" si="82">IF(EL7&gt;0,IF(EK6&gt;0,EJ6,IF(EK5&gt;0,EJ5,)),"")</f>
        <v/>
      </c>
      <c r="EP7" s="122">
        <v>3</v>
      </c>
      <c r="EQ7" s="118">
        <f t="shared" si="40"/>
        <v>0</v>
      </c>
      <c r="ER7" s="118">
        <f t="shared" si="40"/>
        <v>1</v>
      </c>
      <c r="ES7" s="118">
        <f t="shared" si="40"/>
        <v>0</v>
      </c>
      <c r="ET7" s="118">
        <f t="shared" si="40"/>
        <v>0</v>
      </c>
      <c r="EU7" s="123">
        <f t="shared" ref="EU7" si="83">IF(ER7&gt;0,IF(EQ6&gt;0,EP6,IF(EQ5&gt;0,EP5,)),"")</f>
        <v>2</v>
      </c>
      <c r="EV7" s="122">
        <v>3</v>
      </c>
      <c r="EW7" s="118">
        <f t="shared" si="42"/>
        <v>1</v>
      </c>
      <c r="EX7" s="118">
        <f t="shared" si="42"/>
        <v>0</v>
      </c>
      <c r="EY7" s="118">
        <f t="shared" si="42"/>
        <v>0</v>
      </c>
      <c r="EZ7" s="118">
        <f t="shared" si="42"/>
        <v>0</v>
      </c>
      <c r="FA7" s="123" t="str">
        <f t="shared" ref="FA7" si="84">IF(EX7&gt;0,IF(EW6&gt;0,EV6,IF(EW5&gt;0,EV5,)),"")</f>
        <v/>
      </c>
      <c r="FB7" s="122">
        <v>3</v>
      </c>
      <c r="FC7" s="118">
        <f t="shared" si="44"/>
        <v>1</v>
      </c>
      <c r="FD7" s="118">
        <f t="shared" si="44"/>
        <v>0</v>
      </c>
      <c r="FE7" s="118">
        <f t="shared" si="44"/>
        <v>0</v>
      </c>
      <c r="FF7" s="118">
        <f t="shared" si="44"/>
        <v>0</v>
      </c>
      <c r="FG7" s="123" t="str">
        <f t="shared" ref="FG7" si="85">IF(FD7&gt;0,IF(FC6&gt;0,FB6,IF(FC5&gt;0,FB5,)),"")</f>
        <v/>
      </c>
    </row>
    <row r="8" spans="1:163">
      <c r="A8">
        <f>'System Checklist'!C6</f>
        <v>1</v>
      </c>
      <c r="B8" t="str">
        <f>'System Checklist'!E6</f>
        <v>Incident Management
インシデント管理</v>
      </c>
      <c r="C8" t="str">
        <f>'System Checklist'!F6</f>
        <v>Integration
関連付け</v>
      </c>
      <c r="D8">
        <f>'System Checklist'!G6</f>
        <v>4</v>
      </c>
      <c r="E8" t="str">
        <f>'System Checklist'!Z6</f>
        <v>Yes</v>
      </c>
      <c r="F8" t="s">
        <v>1485</v>
      </c>
      <c r="G8" s="122">
        <v>4</v>
      </c>
      <c r="H8" s="118">
        <f t="shared" si="0"/>
        <v>4</v>
      </c>
      <c r="I8" s="118">
        <f t="shared" si="0"/>
        <v>3</v>
      </c>
      <c r="J8" s="118">
        <f t="shared" si="0"/>
        <v>0</v>
      </c>
      <c r="K8" s="118">
        <f t="shared" si="0"/>
        <v>0</v>
      </c>
      <c r="L8" s="455" t="str">
        <f>IF(SUM(H8:K8)=0,"",IF(SUM(I5:I7)&gt;0,"",IF(I8&gt;0,G8-1,IF(SUM(H9:K9)&gt;0,"",G8))))</f>
        <v/>
      </c>
      <c r="M8" s="122">
        <v>4</v>
      </c>
      <c r="N8" s="118">
        <f t="shared" si="1"/>
        <v>8</v>
      </c>
      <c r="O8" s="118">
        <f t="shared" si="1"/>
        <v>4</v>
      </c>
      <c r="P8" s="118">
        <f t="shared" si="1"/>
        <v>2</v>
      </c>
      <c r="Q8" s="118">
        <f t="shared" si="1"/>
        <v>0</v>
      </c>
      <c r="R8" s="455" t="str">
        <f>IF(SUM(N8:Q8)=0,"",IF(SUM(O5:O7)&gt;0,"",IF(O8&gt;0,M8-1,M8+1)))</f>
        <v/>
      </c>
      <c r="S8" s="122">
        <v>4</v>
      </c>
      <c r="T8" s="118">
        <f t="shared" si="2"/>
        <v>4</v>
      </c>
      <c r="U8" s="118">
        <f t="shared" si="2"/>
        <v>6</v>
      </c>
      <c r="V8" s="118">
        <f t="shared" si="2"/>
        <v>0</v>
      </c>
      <c r="W8" s="134">
        <f t="shared" si="2"/>
        <v>0</v>
      </c>
      <c r="X8" s="455" t="str">
        <f>IF(SUM(T8:W8)=0,"",IF(SUM(U5:U7)&gt;0,"",IF(U8&gt;0,S8-1,IF(SUM(T9:W9)&gt;0,"",S8))))</f>
        <v/>
      </c>
      <c r="Z8" s="122">
        <v>4</v>
      </c>
      <c r="AA8" s="118">
        <f t="shared" si="3"/>
        <v>1</v>
      </c>
      <c r="AB8" s="118">
        <f t="shared" si="3"/>
        <v>1</v>
      </c>
      <c r="AC8" s="118">
        <f t="shared" si="3"/>
        <v>0</v>
      </c>
      <c r="AD8" s="118">
        <f t="shared" si="3"/>
        <v>0</v>
      </c>
      <c r="AE8" s="123">
        <f>IF(AB8&gt;0,IF(AA7&gt;0,Z7,IF(AA6&gt;0,Z6,Z5)),"")</f>
        <v>3</v>
      </c>
      <c r="AF8" s="122">
        <v>4</v>
      </c>
      <c r="AG8" s="118">
        <f t="shared" si="4"/>
        <v>1</v>
      </c>
      <c r="AH8" s="118">
        <f t="shared" si="4"/>
        <v>0</v>
      </c>
      <c r="AI8" s="118">
        <f t="shared" si="4"/>
        <v>0</v>
      </c>
      <c r="AJ8" s="118">
        <f t="shared" si="4"/>
        <v>0</v>
      </c>
      <c r="AK8" s="123" t="str">
        <f>IF(AH8&gt;0,IF(AG7&gt;0,AF7,IF(AG6&gt;0,AF6,AF5)),"")</f>
        <v/>
      </c>
      <c r="AL8" s="122">
        <v>4</v>
      </c>
      <c r="AM8" s="118">
        <f t="shared" si="5"/>
        <v>0</v>
      </c>
      <c r="AN8" s="118">
        <f t="shared" si="5"/>
        <v>2</v>
      </c>
      <c r="AO8" s="118">
        <f t="shared" si="5"/>
        <v>0</v>
      </c>
      <c r="AP8" s="118">
        <f t="shared" si="5"/>
        <v>0</v>
      </c>
      <c r="AQ8" s="123">
        <f>IF(AN8&gt;0,IF(AM7&gt;0,AL7,IF(AM6&gt;0,AL6,AL5)),"")</f>
        <v>3</v>
      </c>
      <c r="AR8" s="122">
        <v>4</v>
      </c>
      <c r="AS8" s="118">
        <f t="shared" si="6"/>
        <v>2</v>
      </c>
      <c r="AT8" s="118">
        <f t="shared" si="6"/>
        <v>0</v>
      </c>
      <c r="AU8" s="118">
        <f t="shared" si="6"/>
        <v>0</v>
      </c>
      <c r="AV8" s="118">
        <f t="shared" si="6"/>
        <v>0</v>
      </c>
      <c r="AW8" s="123" t="str">
        <f t="shared" ref="AW8" si="86">IF(AT8&gt;0,IF(AS7&gt;0,AR7,IF(AS6&gt;0,AR6,AR5)),"")</f>
        <v/>
      </c>
      <c r="AX8" s="122">
        <v>4</v>
      </c>
      <c r="AY8" s="118">
        <f t="shared" si="8"/>
        <v>0</v>
      </c>
      <c r="AZ8" s="118">
        <f t="shared" si="8"/>
        <v>2</v>
      </c>
      <c r="BA8" s="118">
        <f t="shared" si="8"/>
        <v>0</v>
      </c>
      <c r="BB8" s="118">
        <f t="shared" si="8"/>
        <v>0</v>
      </c>
      <c r="BC8" s="123">
        <f t="shared" ref="BC8" si="87">IF(AZ8&gt;0,IF(AY7&gt;0,AX7,IF(AY6&gt;0,AX6,AX5)),"")</f>
        <v>3</v>
      </c>
      <c r="BD8" s="122">
        <v>4</v>
      </c>
      <c r="BE8" s="118">
        <f t="shared" si="10"/>
        <v>1</v>
      </c>
      <c r="BF8" s="118">
        <f t="shared" si="10"/>
        <v>0</v>
      </c>
      <c r="BG8" s="118">
        <f t="shared" si="10"/>
        <v>0</v>
      </c>
      <c r="BH8" s="118">
        <f t="shared" si="10"/>
        <v>0</v>
      </c>
      <c r="BI8" s="123" t="str">
        <f t="shared" ref="BI8" si="88">IF(BF8&gt;0,IF(BE7&gt;0,BD7,IF(BE6&gt;0,BD6,BD5)),"")</f>
        <v/>
      </c>
      <c r="BJ8" s="122">
        <v>4</v>
      </c>
      <c r="BK8" s="118">
        <f t="shared" si="12"/>
        <v>0</v>
      </c>
      <c r="BL8" s="118">
        <f t="shared" si="12"/>
        <v>1</v>
      </c>
      <c r="BM8" s="118">
        <f t="shared" si="12"/>
        <v>0</v>
      </c>
      <c r="BN8" s="118">
        <f t="shared" si="12"/>
        <v>0</v>
      </c>
      <c r="BO8" s="123">
        <f t="shared" ref="BO8" si="89">IF(BL8&gt;0,IF(BK7&gt;0,BJ7,IF(BK6&gt;0,BJ6,BJ5)),"")</f>
        <v>3</v>
      </c>
      <c r="BP8" s="122">
        <v>4</v>
      </c>
      <c r="BQ8" s="118">
        <f t="shared" si="14"/>
        <v>1</v>
      </c>
      <c r="BR8" s="118">
        <f t="shared" si="14"/>
        <v>1</v>
      </c>
      <c r="BS8" s="118">
        <f t="shared" si="14"/>
        <v>0</v>
      </c>
      <c r="BT8" s="118">
        <f t="shared" si="14"/>
        <v>0</v>
      </c>
      <c r="BU8" s="123">
        <f t="shared" ref="BU8" si="90">IF(BR8&gt;0,IF(BQ7&gt;0,BP7,IF(BQ6&gt;0,BP6,BP5)),"")</f>
        <v>2</v>
      </c>
      <c r="BV8" s="122">
        <v>4</v>
      </c>
      <c r="BW8" s="118">
        <f t="shared" si="16"/>
        <v>1</v>
      </c>
      <c r="BX8" s="118">
        <f t="shared" si="16"/>
        <v>0</v>
      </c>
      <c r="BY8" s="118">
        <f t="shared" si="16"/>
        <v>0</v>
      </c>
      <c r="BZ8" s="118">
        <f t="shared" si="16"/>
        <v>0</v>
      </c>
      <c r="CA8" s="123" t="str">
        <f t="shared" ref="CA8" si="91">IF(BX8&gt;0,IF(BW7&gt;0,BV7,IF(BW6&gt;0,BV6,BV5)),"")</f>
        <v/>
      </c>
      <c r="CB8" s="122">
        <v>4</v>
      </c>
      <c r="CC8" s="118">
        <f t="shared" si="18"/>
        <v>0</v>
      </c>
      <c r="CD8" s="118">
        <f t="shared" si="18"/>
        <v>1</v>
      </c>
      <c r="CE8" s="118">
        <f t="shared" si="18"/>
        <v>0</v>
      </c>
      <c r="CF8" s="118">
        <f t="shared" si="18"/>
        <v>0</v>
      </c>
      <c r="CG8" s="123">
        <f t="shared" ref="CG8" si="92">IF(CD8&gt;0,IF(CC7&gt;0,CB7,IF(CC6&gt;0,CB6,CB5)),"")</f>
        <v>3</v>
      </c>
      <c r="CH8" s="122">
        <v>4</v>
      </c>
      <c r="CI8" s="118">
        <f t="shared" si="20"/>
        <v>2</v>
      </c>
      <c r="CJ8" s="118">
        <f t="shared" si="20"/>
        <v>0</v>
      </c>
      <c r="CK8" s="118">
        <f t="shared" si="20"/>
        <v>0</v>
      </c>
      <c r="CL8" s="118">
        <f t="shared" si="20"/>
        <v>0</v>
      </c>
      <c r="CM8" s="123" t="str">
        <f t="shared" ref="CM8" si="93">IF(CJ8&gt;0,IF(CI7&gt;0,CH7,IF(CI6&gt;0,CH6,CH5)),"")</f>
        <v/>
      </c>
      <c r="CN8" s="122">
        <v>4</v>
      </c>
      <c r="CO8" s="118">
        <f t="shared" si="22"/>
        <v>0</v>
      </c>
      <c r="CP8" s="118">
        <f t="shared" si="22"/>
        <v>1</v>
      </c>
      <c r="CQ8" s="118">
        <f t="shared" si="22"/>
        <v>0</v>
      </c>
      <c r="CR8" s="118">
        <f t="shared" si="22"/>
        <v>0</v>
      </c>
      <c r="CS8" s="123">
        <f t="shared" ref="CS8" si="94">IF(CP8&gt;0,IF(CO7&gt;0,CN7,IF(CO6&gt;0,CN6,CN5)),"")</f>
        <v>3</v>
      </c>
      <c r="CT8" s="122">
        <v>4</v>
      </c>
      <c r="CU8" s="118">
        <f t="shared" si="24"/>
        <v>0</v>
      </c>
      <c r="CV8" s="118">
        <f t="shared" si="24"/>
        <v>0</v>
      </c>
      <c r="CW8" s="118">
        <f t="shared" si="24"/>
        <v>2</v>
      </c>
      <c r="CX8" s="118">
        <f t="shared" si="24"/>
        <v>0</v>
      </c>
      <c r="CY8" s="123" t="str">
        <f t="shared" ref="CY8" si="95">IF(CV8&gt;0,IF(CU7&gt;0,CT7,IF(CU6&gt;0,CT6,CT5)),"")</f>
        <v/>
      </c>
      <c r="CZ8" s="122">
        <v>4</v>
      </c>
      <c r="DA8" s="118">
        <f t="shared" si="26"/>
        <v>2</v>
      </c>
      <c r="DB8" s="118">
        <f t="shared" si="26"/>
        <v>0</v>
      </c>
      <c r="DC8" s="118">
        <f t="shared" si="26"/>
        <v>0</v>
      </c>
      <c r="DD8" s="118">
        <f t="shared" si="26"/>
        <v>0</v>
      </c>
      <c r="DE8" s="123" t="str">
        <f t="shared" ref="DE8" si="96">IF(DB8&gt;0,IF(DA7&gt;0,CZ7,IF(DA6&gt;0,CZ6,CZ5)),"")</f>
        <v/>
      </c>
      <c r="DF8" s="122">
        <v>4</v>
      </c>
      <c r="DG8" s="118">
        <f t="shared" si="28"/>
        <v>1</v>
      </c>
      <c r="DH8" s="118">
        <f t="shared" si="28"/>
        <v>0</v>
      </c>
      <c r="DI8" s="118">
        <f t="shared" si="28"/>
        <v>0</v>
      </c>
      <c r="DJ8" s="118">
        <f t="shared" si="28"/>
        <v>0</v>
      </c>
      <c r="DK8" s="123" t="str">
        <f t="shared" ref="DK8" si="97">IF(DH8&gt;0,IF(DG7&gt;0,DF7,IF(DG6&gt;0,DF6,DF5)),"")</f>
        <v/>
      </c>
      <c r="DL8" s="122">
        <v>4</v>
      </c>
      <c r="DM8" s="118">
        <f t="shared" si="30"/>
        <v>0</v>
      </c>
      <c r="DN8" s="118">
        <f t="shared" si="30"/>
        <v>1</v>
      </c>
      <c r="DO8" s="118">
        <f t="shared" si="30"/>
        <v>0</v>
      </c>
      <c r="DP8" s="118">
        <f t="shared" si="30"/>
        <v>0</v>
      </c>
      <c r="DQ8" s="123">
        <f t="shared" ref="DQ8" si="98">IF(DN8&gt;0,IF(DM7&gt;0,DL7,IF(DM6&gt;0,DL6,DL5)),"")</f>
        <v>3</v>
      </c>
      <c r="DR8" s="122">
        <v>4</v>
      </c>
      <c r="DS8" s="118">
        <f t="shared" si="32"/>
        <v>1</v>
      </c>
      <c r="DT8" s="118">
        <f t="shared" si="32"/>
        <v>0</v>
      </c>
      <c r="DU8" s="118">
        <f t="shared" si="32"/>
        <v>0</v>
      </c>
      <c r="DV8" s="118">
        <f t="shared" si="32"/>
        <v>0</v>
      </c>
      <c r="DW8" s="123" t="str">
        <f t="shared" ref="DW8" si="99">IF(DT8&gt;0,IF(DS7&gt;0,DR7,IF(DS6&gt;0,DR6,DR5)),"")</f>
        <v/>
      </c>
      <c r="DX8" s="122">
        <v>4</v>
      </c>
      <c r="DY8" s="118">
        <f t="shared" si="34"/>
        <v>0</v>
      </c>
      <c r="DZ8" s="118">
        <f t="shared" si="34"/>
        <v>1</v>
      </c>
      <c r="EA8" s="118">
        <f t="shared" si="34"/>
        <v>0</v>
      </c>
      <c r="EB8" s="118">
        <f t="shared" si="34"/>
        <v>0</v>
      </c>
      <c r="EC8" s="123">
        <f t="shared" ref="EC8" si="100">IF(DZ8&gt;0,IF(DY7&gt;0,DX7,IF(DY6&gt;0,DX6,DX5)),"")</f>
        <v>2</v>
      </c>
      <c r="ED8" s="122">
        <v>4</v>
      </c>
      <c r="EE8" s="118">
        <f t="shared" si="36"/>
        <v>1</v>
      </c>
      <c r="EF8" s="118">
        <f t="shared" si="36"/>
        <v>0</v>
      </c>
      <c r="EG8" s="118">
        <f t="shared" si="36"/>
        <v>0</v>
      </c>
      <c r="EH8" s="118">
        <f t="shared" si="36"/>
        <v>0</v>
      </c>
      <c r="EI8" s="123" t="str">
        <f t="shared" ref="EI8" si="101">IF(EF8&gt;0,IF(EE7&gt;0,ED7,IF(EE6&gt;0,ED6,ED5)),"")</f>
        <v/>
      </c>
      <c r="EJ8" s="122">
        <v>4</v>
      </c>
      <c r="EK8" s="118">
        <f t="shared" si="38"/>
        <v>1</v>
      </c>
      <c r="EL8" s="118">
        <f t="shared" si="38"/>
        <v>0</v>
      </c>
      <c r="EM8" s="118">
        <f t="shared" si="38"/>
        <v>0</v>
      </c>
      <c r="EN8" s="118">
        <f t="shared" si="38"/>
        <v>0</v>
      </c>
      <c r="EO8" s="123" t="str">
        <f t="shared" ref="EO8" si="102">IF(EL8&gt;0,IF(EK7&gt;0,EJ7,IF(EK6&gt;0,EJ6,EJ5)),"")</f>
        <v/>
      </c>
      <c r="EP8" s="122">
        <v>4</v>
      </c>
      <c r="EQ8" s="118">
        <f t="shared" si="40"/>
        <v>0</v>
      </c>
      <c r="ER8" s="118">
        <f t="shared" si="40"/>
        <v>1</v>
      </c>
      <c r="ES8" s="118">
        <f t="shared" si="40"/>
        <v>0</v>
      </c>
      <c r="ET8" s="118">
        <f t="shared" si="40"/>
        <v>0</v>
      </c>
      <c r="EU8" s="123">
        <f t="shared" ref="EU8" si="103">IF(ER8&gt;0,IF(EQ7&gt;0,EP7,IF(EQ6&gt;0,EP6,EP5)),"")</f>
        <v>2</v>
      </c>
      <c r="EV8" s="122">
        <v>4</v>
      </c>
      <c r="EW8" s="118">
        <f t="shared" si="42"/>
        <v>1</v>
      </c>
      <c r="EX8" s="118">
        <f t="shared" si="42"/>
        <v>0</v>
      </c>
      <c r="EY8" s="118">
        <f t="shared" si="42"/>
        <v>0</v>
      </c>
      <c r="EZ8" s="118">
        <f t="shared" si="42"/>
        <v>0</v>
      </c>
      <c r="FA8" s="123" t="str">
        <f t="shared" ref="FA8" si="104">IF(EX8&gt;0,IF(EW7&gt;0,EV7,IF(EW6&gt;0,EV6,EV5)),"")</f>
        <v/>
      </c>
      <c r="FB8" s="122">
        <v>4</v>
      </c>
      <c r="FC8" s="118">
        <f t="shared" si="44"/>
        <v>0</v>
      </c>
      <c r="FD8" s="118">
        <f t="shared" si="44"/>
        <v>1</v>
      </c>
      <c r="FE8" s="118">
        <f t="shared" si="44"/>
        <v>0</v>
      </c>
      <c r="FF8" s="118">
        <f t="shared" si="44"/>
        <v>0</v>
      </c>
      <c r="FG8" s="123">
        <f t="shared" ref="FG8" si="105">IF(FD8&gt;0,IF(FC7&gt;0,FB7,IF(FC6&gt;0,FB6,FB5)),"")</f>
        <v>3</v>
      </c>
    </row>
    <row r="9" spans="1:163" ht="15" thickBot="1">
      <c r="A9">
        <f>'System Checklist'!C7</f>
        <v>1</v>
      </c>
      <c r="B9" t="str">
        <f>'System Checklist'!E7</f>
        <v>Management of Change
変更管理</v>
      </c>
      <c r="C9" t="str">
        <f>'System Checklist'!F7</f>
        <v>Change &amp; Emergency planning
変更管理 &amp; 緊急事態準備</v>
      </c>
      <c r="D9">
        <f>'System Checklist'!G7</f>
        <v>5</v>
      </c>
      <c r="E9" t="str">
        <f>'System Checklist'!Z7</f>
        <v>Yes</v>
      </c>
      <c r="F9" t="s">
        <v>1485</v>
      </c>
      <c r="G9" s="130">
        <v>5</v>
      </c>
      <c r="H9" s="131">
        <f t="shared" si="0"/>
        <v>3</v>
      </c>
      <c r="I9" s="131">
        <f t="shared" si="0"/>
        <v>22</v>
      </c>
      <c r="J9" s="131">
        <f t="shared" si="0"/>
        <v>1</v>
      </c>
      <c r="K9" s="131">
        <f t="shared" si="0"/>
        <v>0</v>
      </c>
      <c r="L9" s="456" t="str">
        <f>IF(SUM(H9:K9)=0,"",IF(SUM(I5:I8)&gt;0,"",IF(I9&gt;0,G9-1,G9)))</f>
        <v/>
      </c>
      <c r="M9" s="130">
        <v>5</v>
      </c>
      <c r="N9" s="131">
        <f t="shared" si="1"/>
        <v>0</v>
      </c>
      <c r="O9" s="131">
        <f t="shared" si="1"/>
        <v>0</v>
      </c>
      <c r="P9" s="131">
        <f t="shared" si="1"/>
        <v>0</v>
      </c>
      <c r="Q9" s="131">
        <f t="shared" si="1"/>
        <v>0</v>
      </c>
      <c r="R9" s="456" t="s">
        <v>1486</v>
      </c>
      <c r="S9" s="130">
        <v>5</v>
      </c>
      <c r="T9" s="131">
        <f t="shared" si="2"/>
        <v>0</v>
      </c>
      <c r="U9" s="131">
        <f t="shared" si="2"/>
        <v>1</v>
      </c>
      <c r="V9" s="131">
        <f t="shared" si="2"/>
        <v>0</v>
      </c>
      <c r="W9" s="135">
        <f t="shared" si="2"/>
        <v>0</v>
      </c>
      <c r="X9" s="456" t="str">
        <f>IF(SUM(T9:W9)=0,"",IF(SUM(U5:U8)&gt;0,"",IF(U9&gt;0,S9-1,S9)))</f>
        <v/>
      </c>
      <c r="Z9" s="130">
        <v>5</v>
      </c>
      <c r="AA9" s="131">
        <f t="shared" si="3"/>
        <v>0</v>
      </c>
      <c r="AB9" s="131">
        <f t="shared" si="3"/>
        <v>1</v>
      </c>
      <c r="AC9" s="131">
        <f t="shared" si="3"/>
        <v>0</v>
      </c>
      <c r="AD9" s="131">
        <f t="shared" si="3"/>
        <v>0</v>
      </c>
      <c r="AE9" s="132">
        <f>IF(AB9&gt;0,IF(AA8&gt;0,Z8,IF(AA7&gt;0,Z7,IF(AA6&gt;0,Z6,Z5))),5)</f>
        <v>4</v>
      </c>
      <c r="AF9" s="130">
        <v>5</v>
      </c>
      <c r="AG9" s="131">
        <f t="shared" si="4"/>
        <v>1</v>
      </c>
      <c r="AH9" s="131">
        <f t="shared" si="4"/>
        <v>0</v>
      </c>
      <c r="AI9" s="131">
        <f t="shared" si="4"/>
        <v>0</v>
      </c>
      <c r="AJ9" s="131">
        <f t="shared" si="4"/>
        <v>0</v>
      </c>
      <c r="AK9" s="132">
        <f>IF(AH9&gt;0,IF(AG8&gt;0,AF8,IF(AG7&gt;0,AF7,IF(AG6&gt;0,AF6,AF5))),5)</f>
        <v>5</v>
      </c>
      <c r="AL9" s="130">
        <v>5</v>
      </c>
      <c r="AM9" s="131">
        <f t="shared" si="5"/>
        <v>0</v>
      </c>
      <c r="AN9" s="131">
        <f t="shared" si="5"/>
        <v>1</v>
      </c>
      <c r="AO9" s="131">
        <f t="shared" si="5"/>
        <v>0</v>
      </c>
      <c r="AP9" s="131">
        <f t="shared" si="5"/>
        <v>0</v>
      </c>
      <c r="AQ9" s="132">
        <f>IF(AN9&gt;0,IF(AM8&gt;0,AL8,IF(AM7&gt;0,AL7,IF(AM6&gt;0,AL6,AL5))),5)</f>
        <v>3</v>
      </c>
      <c r="AR9" s="130">
        <v>5</v>
      </c>
      <c r="AS9" s="131">
        <f t="shared" si="6"/>
        <v>0</v>
      </c>
      <c r="AT9" s="131">
        <f t="shared" si="6"/>
        <v>2</v>
      </c>
      <c r="AU9" s="131">
        <f t="shared" si="6"/>
        <v>0</v>
      </c>
      <c r="AV9" s="131">
        <f t="shared" si="6"/>
        <v>0</v>
      </c>
      <c r="AW9" s="132">
        <f t="shared" ref="AW9" si="106">IF(AT9&gt;0,IF(AS8&gt;0,AR8,IF(AS7&gt;0,AR7,IF(AS6&gt;0,AR6,AR5))),5)</f>
        <v>4</v>
      </c>
      <c r="AX9" s="130">
        <v>5</v>
      </c>
      <c r="AY9" s="131">
        <f t="shared" si="8"/>
        <v>0</v>
      </c>
      <c r="AZ9" s="131">
        <f t="shared" si="8"/>
        <v>2</v>
      </c>
      <c r="BA9" s="131">
        <f t="shared" si="8"/>
        <v>0</v>
      </c>
      <c r="BB9" s="131">
        <f t="shared" si="8"/>
        <v>0</v>
      </c>
      <c r="BC9" s="132">
        <f t="shared" ref="BC9" si="107">IF(AZ9&gt;0,IF(AY8&gt;0,AX8,IF(AY7&gt;0,AX7,IF(AY6&gt;0,AX6,AX5))),5)</f>
        <v>3</v>
      </c>
      <c r="BD9" s="130">
        <v>5</v>
      </c>
      <c r="BE9" s="131">
        <f t="shared" si="10"/>
        <v>1</v>
      </c>
      <c r="BF9" s="131">
        <f t="shared" si="10"/>
        <v>1</v>
      </c>
      <c r="BG9" s="131">
        <f t="shared" si="10"/>
        <v>0</v>
      </c>
      <c r="BH9" s="131">
        <f t="shared" si="10"/>
        <v>0</v>
      </c>
      <c r="BI9" s="132">
        <f t="shared" ref="BI9" si="108">IF(BF9&gt;0,IF(BE8&gt;0,BD8,IF(BE7&gt;0,BD7,IF(BE6&gt;0,BD6,BD5))),5)</f>
        <v>4</v>
      </c>
      <c r="BJ9" s="130">
        <v>5</v>
      </c>
      <c r="BK9" s="131">
        <f t="shared" si="12"/>
        <v>0</v>
      </c>
      <c r="BL9" s="131">
        <f t="shared" si="12"/>
        <v>2</v>
      </c>
      <c r="BM9" s="131">
        <f t="shared" si="12"/>
        <v>0</v>
      </c>
      <c r="BN9" s="131">
        <f t="shared" si="12"/>
        <v>0</v>
      </c>
      <c r="BO9" s="132">
        <f t="shared" ref="BO9" si="109">IF(BL9&gt;0,IF(BK8&gt;0,BJ8,IF(BK7&gt;0,BJ7,IF(BK6&gt;0,BJ6,BJ5))),5)</f>
        <v>3</v>
      </c>
      <c r="BP9" s="130">
        <v>5</v>
      </c>
      <c r="BQ9" s="131">
        <f t="shared" si="14"/>
        <v>0</v>
      </c>
      <c r="BR9" s="131">
        <f t="shared" si="14"/>
        <v>1</v>
      </c>
      <c r="BS9" s="131">
        <f t="shared" si="14"/>
        <v>0</v>
      </c>
      <c r="BT9" s="131">
        <f t="shared" si="14"/>
        <v>0</v>
      </c>
      <c r="BU9" s="132">
        <f t="shared" ref="BU9" si="110">IF(BR9&gt;0,IF(BQ8&gt;0,BP8,IF(BQ7&gt;0,BP7,IF(BQ6&gt;0,BP6,BP5))),5)</f>
        <v>4</v>
      </c>
      <c r="BV9" s="130">
        <v>5</v>
      </c>
      <c r="BW9" s="131">
        <f t="shared" si="16"/>
        <v>0</v>
      </c>
      <c r="BX9" s="131">
        <f t="shared" si="16"/>
        <v>1</v>
      </c>
      <c r="BY9" s="131">
        <f t="shared" si="16"/>
        <v>0</v>
      </c>
      <c r="BZ9" s="131">
        <f t="shared" si="16"/>
        <v>0</v>
      </c>
      <c r="CA9" s="132">
        <f t="shared" ref="CA9" si="111">IF(BX9&gt;0,IF(BW8&gt;0,BV8,IF(BW7&gt;0,BV7,IF(BW6&gt;0,BV6,BV5))),5)</f>
        <v>4</v>
      </c>
      <c r="CB9" s="130">
        <v>5</v>
      </c>
      <c r="CC9" s="131">
        <f t="shared" si="18"/>
        <v>0</v>
      </c>
      <c r="CD9" s="131">
        <f t="shared" si="18"/>
        <v>1</v>
      </c>
      <c r="CE9" s="131">
        <f t="shared" si="18"/>
        <v>0</v>
      </c>
      <c r="CF9" s="131">
        <f t="shared" si="18"/>
        <v>0</v>
      </c>
      <c r="CG9" s="132">
        <f t="shared" ref="CG9" si="112">IF(CD9&gt;0,IF(CC8&gt;0,CB8,IF(CC7&gt;0,CB7,IF(CC6&gt;0,CB6,CB5))),5)</f>
        <v>3</v>
      </c>
      <c r="CH9" s="130">
        <v>5</v>
      </c>
      <c r="CI9" s="131">
        <f t="shared" si="20"/>
        <v>0</v>
      </c>
      <c r="CJ9" s="131">
        <f t="shared" si="20"/>
        <v>1</v>
      </c>
      <c r="CK9" s="131">
        <f t="shared" si="20"/>
        <v>0</v>
      </c>
      <c r="CL9" s="131">
        <f t="shared" si="20"/>
        <v>0</v>
      </c>
      <c r="CM9" s="132">
        <f t="shared" ref="CM9" si="113">IF(CJ9&gt;0,IF(CI8&gt;0,CH8,IF(CI7&gt;0,CH7,IF(CI6&gt;0,CH6,CH5))),5)</f>
        <v>4</v>
      </c>
      <c r="CN9" s="130">
        <v>5</v>
      </c>
      <c r="CO9" s="131">
        <f t="shared" si="22"/>
        <v>1</v>
      </c>
      <c r="CP9" s="131">
        <f t="shared" si="22"/>
        <v>0</v>
      </c>
      <c r="CQ9" s="131">
        <f t="shared" si="22"/>
        <v>0</v>
      </c>
      <c r="CR9" s="131">
        <f t="shared" si="22"/>
        <v>0</v>
      </c>
      <c r="CS9" s="132">
        <f t="shared" ref="CS9" si="114">IF(CP9&gt;0,IF(CO8&gt;0,CN8,IF(CO7&gt;0,CN7,IF(CO6&gt;0,CN6,CN5))),5)</f>
        <v>5</v>
      </c>
      <c r="CT9" s="130">
        <v>5</v>
      </c>
      <c r="CU9" s="131">
        <f t="shared" si="24"/>
        <v>0</v>
      </c>
      <c r="CV9" s="131">
        <f t="shared" si="24"/>
        <v>0</v>
      </c>
      <c r="CW9" s="131">
        <f t="shared" si="24"/>
        <v>1</v>
      </c>
      <c r="CX9" s="131">
        <f t="shared" si="24"/>
        <v>0</v>
      </c>
      <c r="CY9" s="132">
        <f t="shared" ref="CY9" si="115">IF(CV9&gt;0,IF(CU8&gt;0,CT8,IF(CU7&gt;0,CT7,IF(CU6&gt;0,CT6,CT5))),5)</f>
        <v>5</v>
      </c>
      <c r="CZ9" s="130">
        <v>5</v>
      </c>
      <c r="DA9" s="131">
        <f t="shared" si="26"/>
        <v>0</v>
      </c>
      <c r="DB9" s="131">
        <f t="shared" si="26"/>
        <v>1</v>
      </c>
      <c r="DC9" s="131">
        <f t="shared" si="26"/>
        <v>0</v>
      </c>
      <c r="DD9" s="131">
        <f t="shared" si="26"/>
        <v>0</v>
      </c>
      <c r="DE9" s="132">
        <f t="shared" ref="DE9" si="116">IF(DB9&gt;0,IF(DA8&gt;0,CZ8,IF(DA7&gt;0,CZ7,IF(DA6&gt;0,CZ6,CZ5))),5)</f>
        <v>4</v>
      </c>
      <c r="DF9" s="130">
        <v>5</v>
      </c>
      <c r="DG9" s="131">
        <f t="shared" si="28"/>
        <v>0</v>
      </c>
      <c r="DH9" s="131">
        <f t="shared" si="28"/>
        <v>1</v>
      </c>
      <c r="DI9" s="131">
        <f t="shared" si="28"/>
        <v>0</v>
      </c>
      <c r="DJ9" s="131">
        <f t="shared" si="28"/>
        <v>0</v>
      </c>
      <c r="DK9" s="132">
        <f t="shared" ref="DK9" si="117">IF(DH9&gt;0,IF(DG8&gt;0,DF8,IF(DG7&gt;0,DF7,IF(DG6&gt;0,DF6,DF5))),5)</f>
        <v>4</v>
      </c>
      <c r="DL9" s="130">
        <v>5</v>
      </c>
      <c r="DM9" s="131">
        <f t="shared" si="30"/>
        <v>0</v>
      </c>
      <c r="DN9" s="131">
        <f t="shared" si="30"/>
        <v>1</v>
      </c>
      <c r="DO9" s="131">
        <f t="shared" si="30"/>
        <v>0</v>
      </c>
      <c r="DP9" s="131">
        <f t="shared" si="30"/>
        <v>0</v>
      </c>
      <c r="DQ9" s="132">
        <f t="shared" ref="DQ9" si="118">IF(DN9&gt;0,IF(DM8&gt;0,DL8,IF(DM7&gt;0,DL7,IF(DM6&gt;0,DL6,DL5))),5)</f>
        <v>3</v>
      </c>
      <c r="DR9" s="130">
        <v>5</v>
      </c>
      <c r="DS9" s="131">
        <f t="shared" si="32"/>
        <v>0</v>
      </c>
      <c r="DT9" s="131">
        <f t="shared" si="32"/>
        <v>1</v>
      </c>
      <c r="DU9" s="131">
        <f t="shared" si="32"/>
        <v>0</v>
      </c>
      <c r="DV9" s="131">
        <f t="shared" si="32"/>
        <v>0</v>
      </c>
      <c r="DW9" s="132">
        <f t="shared" ref="DW9" si="119">IF(DT9&gt;0,IF(DS8&gt;0,DR8,IF(DS7&gt;0,DR7,IF(DS6&gt;0,DR6,DR5))),5)</f>
        <v>4</v>
      </c>
      <c r="DX9" s="130">
        <v>5</v>
      </c>
      <c r="DY9" s="131">
        <f t="shared" si="34"/>
        <v>0</v>
      </c>
      <c r="DZ9" s="131">
        <f t="shared" si="34"/>
        <v>1</v>
      </c>
      <c r="EA9" s="131">
        <f t="shared" si="34"/>
        <v>0</v>
      </c>
      <c r="EB9" s="131">
        <f t="shared" si="34"/>
        <v>0</v>
      </c>
      <c r="EC9" s="132">
        <f t="shared" ref="EC9" si="120">IF(DZ9&gt;0,IF(DY8&gt;0,DX8,IF(DY7&gt;0,DX7,IF(DY6&gt;0,DX6,DX5))),5)</f>
        <v>2</v>
      </c>
      <c r="ED9" s="130">
        <v>5</v>
      </c>
      <c r="EE9" s="131">
        <f t="shared" si="36"/>
        <v>0</v>
      </c>
      <c r="EF9" s="131">
        <f t="shared" si="36"/>
        <v>1</v>
      </c>
      <c r="EG9" s="131">
        <f t="shared" si="36"/>
        <v>0</v>
      </c>
      <c r="EH9" s="131">
        <f t="shared" si="36"/>
        <v>0</v>
      </c>
      <c r="EI9" s="132">
        <f t="shared" ref="EI9" si="121">IF(EF9&gt;0,IF(EE8&gt;0,ED8,IF(EE7&gt;0,ED7,IF(EE6&gt;0,ED6,ED5))),5)</f>
        <v>4</v>
      </c>
      <c r="EJ9" s="130">
        <v>5</v>
      </c>
      <c r="EK9" s="131">
        <f t="shared" si="38"/>
        <v>0</v>
      </c>
      <c r="EL9" s="131">
        <f t="shared" si="38"/>
        <v>1</v>
      </c>
      <c r="EM9" s="131">
        <f t="shared" si="38"/>
        <v>0</v>
      </c>
      <c r="EN9" s="131">
        <f t="shared" si="38"/>
        <v>0</v>
      </c>
      <c r="EO9" s="132">
        <f t="shared" ref="EO9" si="122">IF(EL9&gt;0,IF(EK8&gt;0,EJ8,IF(EK7&gt;0,EJ7,IF(EK6&gt;0,EJ6,EJ5))),5)</f>
        <v>4</v>
      </c>
      <c r="EP9" s="130">
        <v>5</v>
      </c>
      <c r="EQ9" s="131">
        <f t="shared" si="40"/>
        <v>0</v>
      </c>
      <c r="ER9" s="131">
        <f t="shared" si="40"/>
        <v>1</v>
      </c>
      <c r="ES9" s="131">
        <f t="shared" si="40"/>
        <v>0</v>
      </c>
      <c r="ET9" s="131">
        <f t="shared" si="40"/>
        <v>0</v>
      </c>
      <c r="EU9" s="132">
        <f t="shared" ref="EU9" si="123">IF(ER9&gt;0,IF(EQ8&gt;0,EP8,IF(EQ7&gt;0,EP7,IF(EQ6&gt;0,EP6,EP5))),5)</f>
        <v>2</v>
      </c>
      <c r="EV9" s="130">
        <v>5</v>
      </c>
      <c r="EW9" s="131">
        <f t="shared" si="42"/>
        <v>0</v>
      </c>
      <c r="EX9" s="131">
        <f t="shared" si="42"/>
        <v>1</v>
      </c>
      <c r="EY9" s="131">
        <f t="shared" si="42"/>
        <v>0</v>
      </c>
      <c r="EZ9" s="131">
        <f t="shared" si="42"/>
        <v>0</v>
      </c>
      <c r="FA9" s="132">
        <f t="shared" ref="FA9" si="124">IF(EX9&gt;0,IF(EW8&gt;0,EV8,IF(EW7&gt;0,EV7,IF(EW6&gt;0,EV6,EV5))),5)</f>
        <v>4</v>
      </c>
      <c r="FB9" s="130">
        <v>5</v>
      </c>
      <c r="FC9" s="131">
        <f t="shared" si="44"/>
        <v>0</v>
      </c>
      <c r="FD9" s="131">
        <f t="shared" si="44"/>
        <v>1</v>
      </c>
      <c r="FE9" s="131">
        <f t="shared" si="44"/>
        <v>0</v>
      </c>
      <c r="FF9" s="131">
        <f t="shared" si="44"/>
        <v>0</v>
      </c>
      <c r="FG9" s="132">
        <f t="shared" ref="FG9" si="125">IF(FD9&gt;0,IF(FC8&gt;0,FB8,IF(FC7&gt;0,FB7,IF(FC6&gt;0,FB6,FB5))),5)</f>
        <v>3</v>
      </c>
    </row>
    <row r="10" spans="1:163" ht="15.6" thickTop="1" thickBot="1">
      <c r="A10">
        <f>'System Checklist'!C8</f>
        <v>1</v>
      </c>
      <c r="B10" t="str">
        <f>'System Checklist'!E8</f>
        <v>Management of Change
変更管理</v>
      </c>
      <c r="C10" t="str">
        <f>'System Checklist'!F8</f>
        <v>Change &amp; Emergency planning
変更管理 &amp; 緊急事態準備</v>
      </c>
      <c r="D10">
        <f>'System Checklist'!G8</f>
        <v>6</v>
      </c>
      <c r="E10" t="str">
        <f>'System Checklist'!Z8</f>
        <v>Yes</v>
      </c>
      <c r="F10" t="s">
        <v>1485</v>
      </c>
      <c r="G10" s="127" t="s">
        <v>1457</v>
      </c>
      <c r="H10" s="128">
        <f>SUM(H5:H9)</f>
        <v>25</v>
      </c>
      <c r="I10" s="128">
        <f t="shared" ref="I10:W10" si="126">SUM(I5:I9)</f>
        <v>26</v>
      </c>
      <c r="J10" s="128">
        <f t="shared" si="126"/>
        <v>1</v>
      </c>
      <c r="K10" s="128">
        <f t="shared" si="126"/>
        <v>0</v>
      </c>
      <c r="L10" s="129">
        <f>IF(COUNTIF($C5:$C200,L$3)=SUM(H10:K10),MIN(L5:L9),"Error")</f>
        <v>2</v>
      </c>
      <c r="M10" s="127" t="s">
        <v>1457</v>
      </c>
      <c r="N10" s="128">
        <f>SUM(N5:N9)</f>
        <v>75</v>
      </c>
      <c r="O10" s="128">
        <f t="shared" si="126"/>
        <v>11</v>
      </c>
      <c r="P10" s="128">
        <f t="shared" si="126"/>
        <v>6</v>
      </c>
      <c r="Q10" s="128">
        <f t="shared" si="126"/>
        <v>0</v>
      </c>
      <c r="R10" s="129">
        <f>IF(COUNTIF($C5:$C200,R$3)=SUM(N10:Q10),MIN(R5:R9),"Error")</f>
        <v>2</v>
      </c>
      <c r="S10" s="127" t="s">
        <v>1457</v>
      </c>
      <c r="T10" s="128">
        <f t="shared" si="126"/>
        <v>13</v>
      </c>
      <c r="U10" s="128">
        <f t="shared" si="126"/>
        <v>9</v>
      </c>
      <c r="V10" s="128">
        <f t="shared" si="126"/>
        <v>0</v>
      </c>
      <c r="W10" s="136">
        <f t="shared" si="126"/>
        <v>0</v>
      </c>
      <c r="X10" s="129">
        <f>IF(COUNTIF($C5:$C200,X$3)=SUM(T10:W10),MIN(X5:X9),"Error")</f>
        <v>2</v>
      </c>
      <c r="Z10" s="127" t="s">
        <v>1457</v>
      </c>
      <c r="AA10" s="128">
        <f>SUM(AA5:AA9)</f>
        <v>7</v>
      </c>
      <c r="AB10" s="128">
        <f t="shared" ref="AB10" si="127">SUM(AB5:AB9)</f>
        <v>2</v>
      </c>
      <c r="AC10" s="128">
        <f t="shared" ref="AC10" si="128">SUM(AC5:AC9)</f>
        <v>0</v>
      </c>
      <c r="AD10" s="128">
        <f t="shared" ref="AD10" si="129">SUM(AD5:AD9)</f>
        <v>0</v>
      </c>
      <c r="AE10" s="129">
        <f>IF(COUNTIF($B5:$B200,AE$3)=SUM(AA10:AD10),MIN(AE5:AE9),"Error")</f>
        <v>3</v>
      </c>
      <c r="AF10" s="127" t="s">
        <v>1457</v>
      </c>
      <c r="AG10" s="128">
        <f>SUM(AG5:AG9)</f>
        <v>8</v>
      </c>
      <c r="AH10" s="128">
        <f t="shared" ref="AH10" si="130">SUM(AH5:AH9)</f>
        <v>0</v>
      </c>
      <c r="AI10" s="128">
        <f t="shared" ref="AI10" si="131">SUM(AI5:AI9)</f>
        <v>0</v>
      </c>
      <c r="AJ10" s="128">
        <f t="shared" ref="AJ10" si="132">SUM(AJ5:AJ9)</f>
        <v>0</v>
      </c>
      <c r="AK10" s="129">
        <f>IF(COUNTIF($B5:$B200,AK$3)=SUM(AG10:AJ10),MIN(AK5:AK9),"Error")</f>
        <v>5</v>
      </c>
      <c r="AL10" s="127" t="s">
        <v>1457</v>
      </c>
      <c r="AM10" s="128">
        <f>SUM(AM5:AM9)</f>
        <v>4</v>
      </c>
      <c r="AN10" s="128">
        <f t="shared" ref="AN10" si="133">SUM(AN5:AN9)</f>
        <v>4</v>
      </c>
      <c r="AO10" s="128">
        <f t="shared" ref="AO10" si="134">SUM(AO5:AO9)</f>
        <v>0</v>
      </c>
      <c r="AP10" s="128">
        <f t="shared" ref="AP10" si="135">SUM(AP5:AP9)</f>
        <v>0</v>
      </c>
      <c r="AQ10" s="129">
        <f>IF(COUNTIF($B5:$B200,AQ$3)=SUM(AM10:AP10),MIN(AQ5:AQ9),"Error")</f>
        <v>2</v>
      </c>
      <c r="AR10" s="127" t="s">
        <v>1457</v>
      </c>
      <c r="AS10" s="128">
        <f t="shared" ref="AS10" si="136">SUM(AS5:AS9)</f>
        <v>8</v>
      </c>
      <c r="AT10" s="128">
        <f t="shared" ref="AT10" si="137">SUM(AT5:AT9)</f>
        <v>3</v>
      </c>
      <c r="AU10" s="128">
        <f t="shared" ref="AU10" si="138">SUM(AU5:AU9)</f>
        <v>0</v>
      </c>
      <c r="AV10" s="128">
        <f t="shared" ref="AV10" si="139">SUM(AV5:AV9)</f>
        <v>0</v>
      </c>
      <c r="AW10" s="129">
        <f t="shared" ref="AW10" si="140">IF(COUNTIF($B5:$B200,AW$3)=SUM(AS10:AV10),MIN(AW5:AW9),"Error")</f>
        <v>2</v>
      </c>
      <c r="AX10" s="127" t="s">
        <v>1457</v>
      </c>
      <c r="AY10" s="128">
        <f t="shared" ref="AY10" si="141">SUM(AY5:AY9)</f>
        <v>3</v>
      </c>
      <c r="AZ10" s="128">
        <f t="shared" ref="AZ10" si="142">SUM(AZ5:AZ9)</f>
        <v>4</v>
      </c>
      <c r="BA10" s="128">
        <f t="shared" ref="BA10" si="143">SUM(BA5:BA9)</f>
        <v>0</v>
      </c>
      <c r="BB10" s="128">
        <f t="shared" ref="BB10" si="144">SUM(BB5:BB9)</f>
        <v>0</v>
      </c>
      <c r="BC10" s="129">
        <f t="shared" ref="BC10" si="145">IF(COUNTIF($B5:$B200,BC$3)=SUM(AY10:BB10),MIN(BC5:BC9),"Error")</f>
        <v>3</v>
      </c>
      <c r="BD10" s="127" t="s">
        <v>1457</v>
      </c>
      <c r="BE10" s="128">
        <f t="shared" ref="BE10" si="146">SUM(BE5:BE9)</f>
        <v>7</v>
      </c>
      <c r="BF10" s="128">
        <f t="shared" ref="BF10" si="147">SUM(BF5:BF9)</f>
        <v>1</v>
      </c>
      <c r="BG10" s="128">
        <f t="shared" ref="BG10" si="148">SUM(BG5:BG9)</f>
        <v>0</v>
      </c>
      <c r="BH10" s="128">
        <f t="shared" ref="BH10" si="149">SUM(BH5:BH9)</f>
        <v>0</v>
      </c>
      <c r="BI10" s="129">
        <f t="shared" ref="BI10" si="150">IF(COUNTIF($B5:$B200,BI$3)=SUM(BE10:BH10),MIN(BI5:BI9),"Error")</f>
        <v>4</v>
      </c>
      <c r="BJ10" s="127" t="s">
        <v>1457</v>
      </c>
      <c r="BK10" s="128">
        <f t="shared" ref="BK10" si="151">SUM(BK5:BK9)</f>
        <v>3</v>
      </c>
      <c r="BL10" s="128">
        <f t="shared" ref="BL10" si="152">SUM(BL5:BL9)</f>
        <v>4</v>
      </c>
      <c r="BM10" s="128">
        <f t="shared" ref="BM10" si="153">SUM(BM5:BM9)</f>
        <v>0</v>
      </c>
      <c r="BN10" s="128">
        <f t="shared" ref="BN10" si="154">SUM(BN5:BN9)</f>
        <v>0</v>
      </c>
      <c r="BO10" s="129">
        <f t="shared" ref="BO10" si="155">IF(COUNTIF($B5:$B200,BO$3)=SUM(BK10:BN10),MIN(BO5:BO9),"Error")</f>
        <v>2</v>
      </c>
      <c r="BP10" s="127" t="s">
        <v>1457</v>
      </c>
      <c r="BQ10" s="128">
        <f t="shared" ref="BQ10" si="156">SUM(BQ5:BQ9)</f>
        <v>6</v>
      </c>
      <c r="BR10" s="128">
        <f t="shared" ref="BR10" si="157">SUM(BR5:BR9)</f>
        <v>4</v>
      </c>
      <c r="BS10" s="128">
        <f t="shared" ref="BS10" si="158">SUM(BS5:BS9)</f>
        <v>0</v>
      </c>
      <c r="BT10" s="128">
        <f t="shared" ref="BT10" si="159">SUM(BT5:BT9)</f>
        <v>0</v>
      </c>
      <c r="BU10" s="129">
        <f t="shared" ref="BU10" si="160">IF(COUNTIF($B5:$B200,BU$3)=SUM(BQ10:BT10),MIN(BU5:BU9),"Error")</f>
        <v>2</v>
      </c>
      <c r="BV10" s="127" t="s">
        <v>1457</v>
      </c>
      <c r="BW10" s="128">
        <f t="shared" ref="BW10" si="161">SUM(BW5:BW9)</f>
        <v>7</v>
      </c>
      <c r="BX10" s="128">
        <f t="shared" ref="BX10" si="162">SUM(BX5:BX9)</f>
        <v>2</v>
      </c>
      <c r="BY10" s="128">
        <f t="shared" ref="BY10" si="163">SUM(BY5:BY9)</f>
        <v>0</v>
      </c>
      <c r="BZ10" s="128">
        <f t="shared" ref="BZ10" si="164">SUM(BZ5:BZ9)</f>
        <v>0</v>
      </c>
      <c r="CA10" s="129">
        <f t="shared" ref="CA10" si="165">IF(COUNTIF($B5:$B200,CA$3)=SUM(BW10:BZ10),MIN(CA5:CA9),"Error")</f>
        <v>2</v>
      </c>
      <c r="CB10" s="127" t="s">
        <v>1457</v>
      </c>
      <c r="CC10" s="128">
        <f t="shared" ref="CC10" si="166">SUM(CC5:CC9)</f>
        <v>4</v>
      </c>
      <c r="CD10" s="128">
        <f t="shared" ref="CD10" si="167">SUM(CD5:CD9)</f>
        <v>2</v>
      </c>
      <c r="CE10" s="128">
        <f t="shared" ref="CE10" si="168">SUM(CE5:CE9)</f>
        <v>0</v>
      </c>
      <c r="CF10" s="128">
        <f t="shared" ref="CF10" si="169">SUM(CF5:CF9)</f>
        <v>0</v>
      </c>
      <c r="CG10" s="129">
        <f t="shared" ref="CG10" si="170">IF(COUNTIF($B5:$B200,CG$3)=SUM(CC10:CF10),MIN(CG5:CG9),"Error")</f>
        <v>3</v>
      </c>
      <c r="CH10" s="127" t="s">
        <v>1457</v>
      </c>
      <c r="CI10" s="128">
        <f t="shared" ref="CI10" si="171">SUM(CI5:CI9)</f>
        <v>7</v>
      </c>
      <c r="CJ10" s="128">
        <f t="shared" ref="CJ10" si="172">SUM(CJ5:CJ9)</f>
        <v>1</v>
      </c>
      <c r="CK10" s="128">
        <f t="shared" ref="CK10" si="173">SUM(CK5:CK9)</f>
        <v>0</v>
      </c>
      <c r="CL10" s="128">
        <f t="shared" ref="CL10" si="174">SUM(CL5:CL9)</f>
        <v>0</v>
      </c>
      <c r="CM10" s="129">
        <f t="shared" ref="CM10" si="175">IF(COUNTIF($B5:$B200,CM$3)=SUM(CI10:CL10),MIN(CM5:CM9),"Error")</f>
        <v>4</v>
      </c>
      <c r="CN10" s="127" t="s">
        <v>1457</v>
      </c>
      <c r="CO10" s="128">
        <f t="shared" ref="CO10" si="176">SUM(CO5:CO9)</f>
        <v>6</v>
      </c>
      <c r="CP10" s="128">
        <f t="shared" ref="CP10" si="177">SUM(CP5:CP9)</f>
        <v>1</v>
      </c>
      <c r="CQ10" s="128">
        <f t="shared" ref="CQ10" si="178">SUM(CQ5:CQ9)</f>
        <v>0</v>
      </c>
      <c r="CR10" s="128">
        <f t="shared" ref="CR10" si="179">SUM(CR5:CR9)</f>
        <v>0</v>
      </c>
      <c r="CS10" s="129">
        <f t="shared" ref="CS10" si="180">IF(COUNTIF($B5:$B200,CS$3)=SUM(CO10:CR10),MIN(CS5:CS9),"Error")</f>
        <v>3</v>
      </c>
      <c r="CT10" s="127" t="s">
        <v>1457</v>
      </c>
      <c r="CU10" s="128">
        <f t="shared" ref="CU10" si="181">SUM(CU5:CU9)</f>
        <v>0</v>
      </c>
      <c r="CV10" s="128">
        <f t="shared" ref="CV10" si="182">SUM(CV5:CV9)</f>
        <v>0</v>
      </c>
      <c r="CW10" s="128">
        <f t="shared" ref="CW10" si="183">SUM(CW5:CW9)</f>
        <v>7</v>
      </c>
      <c r="CX10" s="128">
        <f t="shared" ref="CX10" si="184">SUM(CX5:CX9)</f>
        <v>0</v>
      </c>
      <c r="CY10" s="129">
        <f t="shared" ref="CY10" si="185">IF(COUNTIF($B5:$B200,CY$3)=SUM(CU10:CX10),MIN(CY5:CY9),"Error")</f>
        <v>1</v>
      </c>
      <c r="CZ10" s="127" t="s">
        <v>1457</v>
      </c>
      <c r="DA10" s="128">
        <f t="shared" ref="DA10" si="186">SUM(DA5:DA9)</f>
        <v>5</v>
      </c>
      <c r="DB10" s="128">
        <f t="shared" ref="DB10" si="187">SUM(DB5:DB9)</f>
        <v>1</v>
      </c>
      <c r="DC10" s="128">
        <f t="shared" ref="DC10" si="188">SUM(DC5:DC9)</f>
        <v>0</v>
      </c>
      <c r="DD10" s="128">
        <f t="shared" ref="DD10" si="189">SUM(DD5:DD9)</f>
        <v>0</v>
      </c>
      <c r="DE10" s="129">
        <f t="shared" ref="DE10" si="190">IF(COUNTIF($B5:$B200,DE$3)=SUM(DA10:DD10),MIN(DE5:DE9),"Error")</f>
        <v>4</v>
      </c>
      <c r="DF10" s="127" t="s">
        <v>1457</v>
      </c>
      <c r="DG10" s="128">
        <f t="shared" ref="DG10" si="191">SUM(DG5:DG9)</f>
        <v>8</v>
      </c>
      <c r="DH10" s="128">
        <f t="shared" ref="DH10" si="192">SUM(DH5:DH9)</f>
        <v>1</v>
      </c>
      <c r="DI10" s="128">
        <f t="shared" ref="DI10" si="193">SUM(DI5:DI9)</f>
        <v>0</v>
      </c>
      <c r="DJ10" s="128">
        <f t="shared" ref="DJ10" si="194">SUM(DJ5:DJ9)</f>
        <v>0</v>
      </c>
      <c r="DK10" s="129">
        <f t="shared" ref="DK10" si="195">IF(COUNTIF($B5:$B200,DK$3)=SUM(DG10:DJ10),MIN(DK5:DK9),"Error")</f>
        <v>4</v>
      </c>
      <c r="DL10" s="127" t="s">
        <v>1457</v>
      </c>
      <c r="DM10" s="128">
        <f t="shared" ref="DM10" si="196">SUM(DM5:DM9)</f>
        <v>5</v>
      </c>
      <c r="DN10" s="128">
        <f t="shared" ref="DN10" si="197">SUM(DN5:DN9)</f>
        <v>4</v>
      </c>
      <c r="DO10" s="128">
        <f t="shared" ref="DO10" si="198">SUM(DO5:DO9)</f>
        <v>0</v>
      </c>
      <c r="DP10" s="128">
        <f t="shared" ref="DP10" si="199">SUM(DP5:DP9)</f>
        <v>0</v>
      </c>
      <c r="DQ10" s="129">
        <f t="shared" ref="DQ10" si="200">IF(COUNTIF($B5:$B200,DQ$3)=SUM(DM10:DP10),MIN(DQ5:DQ9),"Error")</f>
        <v>2</v>
      </c>
      <c r="DR10" s="127" t="s">
        <v>1457</v>
      </c>
      <c r="DS10" s="128">
        <f t="shared" ref="DS10" si="201">SUM(DS5:DS9)</f>
        <v>4</v>
      </c>
      <c r="DT10" s="128">
        <f t="shared" ref="DT10" si="202">SUM(DT5:DT9)</f>
        <v>1</v>
      </c>
      <c r="DU10" s="128">
        <f t="shared" ref="DU10" si="203">SUM(DU5:DU9)</f>
        <v>0</v>
      </c>
      <c r="DV10" s="128">
        <f t="shared" ref="DV10" si="204">SUM(DV5:DV9)</f>
        <v>0</v>
      </c>
      <c r="DW10" s="129">
        <f t="shared" ref="DW10" si="205">IF(COUNTIF($B5:$B200,DW$3)=SUM(DS10:DV10),MIN(DW5:DW9),"Error")</f>
        <v>4</v>
      </c>
      <c r="DX10" s="127" t="s">
        <v>1457</v>
      </c>
      <c r="DY10" s="128">
        <f t="shared" ref="DY10" si="206">SUM(DY5:DY9)</f>
        <v>2</v>
      </c>
      <c r="DZ10" s="128">
        <f t="shared" ref="DZ10" si="207">SUM(DZ5:DZ9)</f>
        <v>3</v>
      </c>
      <c r="EA10" s="128">
        <f t="shared" ref="EA10" si="208">SUM(EA5:EA9)</f>
        <v>0</v>
      </c>
      <c r="EB10" s="128">
        <f t="shared" ref="EB10" si="209">SUM(EB5:EB9)</f>
        <v>0</v>
      </c>
      <c r="EC10" s="129">
        <f t="shared" ref="EC10" si="210">IF(COUNTIF($B5:$B200,EC$3)=SUM(DY10:EB10),MIN(EC5:EC9),"Error")</f>
        <v>2</v>
      </c>
      <c r="ED10" s="127" t="s">
        <v>1457</v>
      </c>
      <c r="EE10" s="128">
        <f t="shared" ref="EE10" si="211">SUM(EE5:EE9)</f>
        <v>6</v>
      </c>
      <c r="EF10" s="128">
        <f t="shared" ref="EF10" si="212">SUM(EF5:EF9)</f>
        <v>1</v>
      </c>
      <c r="EG10" s="128">
        <f t="shared" ref="EG10" si="213">SUM(EG5:EG9)</f>
        <v>0</v>
      </c>
      <c r="EH10" s="128">
        <f t="shared" ref="EH10" si="214">SUM(EH5:EH9)</f>
        <v>0</v>
      </c>
      <c r="EI10" s="129">
        <f t="shared" ref="EI10" si="215">IF(COUNTIF($B5:$B200,EI$3)=SUM(EE10:EH10),MIN(EI5:EI9),"Error")</f>
        <v>4</v>
      </c>
      <c r="EJ10" s="127" t="s">
        <v>1457</v>
      </c>
      <c r="EK10" s="128">
        <f t="shared" ref="EK10" si="216">SUM(EK5:EK9)</f>
        <v>4</v>
      </c>
      <c r="EL10" s="128">
        <f t="shared" ref="EL10" si="217">SUM(EL5:EL9)</f>
        <v>1</v>
      </c>
      <c r="EM10" s="128">
        <f t="shared" ref="EM10" si="218">SUM(EM5:EM9)</f>
        <v>0</v>
      </c>
      <c r="EN10" s="128">
        <f t="shared" ref="EN10" si="219">SUM(EN5:EN9)</f>
        <v>0</v>
      </c>
      <c r="EO10" s="129">
        <f t="shared" ref="EO10" si="220">IF(COUNTIF($B5:$B200,EO$3)=SUM(EK10:EN10),MIN(EO5:EO9),"Error")</f>
        <v>4</v>
      </c>
      <c r="EP10" s="127" t="s">
        <v>1457</v>
      </c>
      <c r="EQ10" s="128">
        <f t="shared" ref="EQ10" si="221">SUM(EQ5:EQ9)</f>
        <v>2</v>
      </c>
      <c r="ER10" s="128">
        <f t="shared" ref="ER10" si="222">SUM(ER5:ER9)</f>
        <v>3</v>
      </c>
      <c r="ES10" s="128">
        <f t="shared" ref="ES10" si="223">SUM(ES5:ES9)</f>
        <v>0</v>
      </c>
      <c r="ET10" s="128">
        <f t="shared" ref="ET10" si="224">SUM(ET5:ET9)</f>
        <v>0</v>
      </c>
      <c r="EU10" s="129">
        <f t="shared" ref="EU10" si="225">IF(COUNTIF($B5:$B200,EU$3)=SUM(EQ10:ET10),MIN(EU5:EU9),"Error")</f>
        <v>2</v>
      </c>
      <c r="EV10" s="127" t="s">
        <v>1457</v>
      </c>
      <c r="EW10" s="128">
        <f t="shared" ref="EW10" si="226">SUM(EW5:EW9)</f>
        <v>4</v>
      </c>
      <c r="EX10" s="128">
        <f t="shared" ref="EX10" si="227">SUM(EX5:EX9)</f>
        <v>1</v>
      </c>
      <c r="EY10" s="128">
        <f t="shared" ref="EY10" si="228">SUM(EY5:EY9)</f>
        <v>0</v>
      </c>
      <c r="EZ10" s="128">
        <f t="shared" ref="EZ10" si="229">SUM(EZ5:EZ9)</f>
        <v>0</v>
      </c>
      <c r="FA10" s="129">
        <f t="shared" ref="FA10" si="230">IF(COUNTIF($B5:$B200,FA$3)=SUM(EW10:EZ10),MIN(FA5:FA9),"Error")</f>
        <v>4</v>
      </c>
      <c r="FB10" s="127" t="s">
        <v>1457</v>
      </c>
      <c r="FC10" s="128">
        <f t="shared" ref="FC10" si="231">SUM(FC5:FC9)</f>
        <v>3</v>
      </c>
      <c r="FD10" s="128">
        <f t="shared" ref="FD10" si="232">SUM(FD5:FD9)</f>
        <v>2</v>
      </c>
      <c r="FE10" s="128">
        <f t="shared" ref="FE10" si="233">SUM(FE5:FE9)</f>
        <v>0</v>
      </c>
      <c r="FF10" s="128">
        <f t="shared" ref="FF10" si="234">SUM(FF5:FF9)</f>
        <v>0</v>
      </c>
      <c r="FG10" s="129">
        <f t="shared" ref="FG10" si="235">IF(COUNTIF($B5:$B200,FG$3)=SUM(FC10:FF10),MIN(FG5:FG9),"Error")</f>
        <v>3</v>
      </c>
    </row>
    <row r="11" spans="1:163">
      <c r="A11">
        <f>'System Checklist'!C9</f>
        <v>1</v>
      </c>
      <c r="B11" t="str">
        <f>'System Checklist'!E9</f>
        <v>LOTO Standard
LOTO標準</v>
      </c>
      <c r="C11" t="str">
        <f>'System Checklist'!F9</f>
        <v>Integration
関連付け</v>
      </c>
      <c r="D11">
        <f>'System Checklist'!G9</f>
        <v>7</v>
      </c>
      <c r="E11" t="str">
        <f>'System Checklist'!Z9</f>
        <v>Yes</v>
      </c>
      <c r="F11" t="s">
        <v>1485</v>
      </c>
    </row>
    <row r="12" spans="1:163">
      <c r="A12">
        <f>'System Checklist'!C10</f>
        <v>1</v>
      </c>
      <c r="B12" t="str">
        <f>'System Checklist'!E10</f>
        <v>LOTO Standard
LOTO標準</v>
      </c>
      <c r="C12" t="str">
        <f>'System Checklist'!F10</f>
        <v>Integration
関連付け</v>
      </c>
      <c r="D12">
        <f>'System Checklist'!G10</f>
        <v>8</v>
      </c>
      <c r="E12" t="str">
        <f>'System Checklist'!Z10</f>
        <v>Yes</v>
      </c>
      <c r="F12" t="s">
        <v>1485</v>
      </c>
      <c r="Z12" t="s">
        <v>1421</v>
      </c>
      <c r="AD12" t="s">
        <v>1487</v>
      </c>
    </row>
    <row r="13" spans="1:163">
      <c r="A13">
        <f>'System Checklist'!C11</f>
        <v>1</v>
      </c>
      <c r="B13" t="str">
        <f>'System Checklist'!E11</f>
        <v>Safety Rules
安全ルール</v>
      </c>
      <c r="C13" t="str">
        <f>'System Checklist'!F11</f>
        <v>Integration
関連付け</v>
      </c>
      <c r="D13">
        <f>'System Checklist'!G11</f>
        <v>9</v>
      </c>
      <c r="E13" t="str">
        <f>'System Checklist'!Z11</f>
        <v>Yes</v>
      </c>
      <c r="F13" t="s">
        <v>1485</v>
      </c>
      <c r="G13" s="754" t="s">
        <v>1488</v>
      </c>
      <c r="H13" s="755"/>
      <c r="I13" s="755"/>
      <c r="J13" s="755"/>
      <c r="K13" s="755"/>
      <c r="L13" s="755"/>
      <c r="M13" s="755"/>
      <c r="N13" s="755"/>
      <c r="O13" s="755"/>
      <c r="P13" s="755"/>
      <c r="Q13" s="755"/>
      <c r="R13" s="755"/>
      <c r="S13" s="755"/>
      <c r="T13" s="755"/>
      <c r="U13" s="755"/>
      <c r="V13" s="755"/>
      <c r="W13" s="755"/>
      <c r="X13" s="756"/>
      <c r="Y13" t="s">
        <v>1424</v>
      </c>
      <c r="Z13" cm="1">
        <f t="array" aca="1" ref="Z13" ca="1">INDIRECT(AB13,TRUE)</f>
        <v>3</v>
      </c>
      <c r="AA13">
        <v>1</v>
      </c>
      <c r="AB13" t="str">
        <f>"AG"&amp;AC13</f>
        <v>AG43</v>
      </c>
      <c r="AC13">
        <f>43+((AA13-1)*6)</f>
        <v>43</v>
      </c>
      <c r="AD13" s="157" cm="1">
        <f t="array" aca="1" ref="AD13" ca="1">INDIRECT(AE13)/(INDIRECT(AE13)+INDIRECT(AG13))</f>
        <v>0.77777777777777779</v>
      </c>
      <c r="AE13" t="str">
        <f>"AG"&amp;AF13</f>
        <v>AG39</v>
      </c>
      <c r="AF13" s="454">
        <f>39+((AA13-1)*6)</f>
        <v>39</v>
      </c>
      <c r="AG13" t="str">
        <f>"AG"&amp;AH13</f>
        <v>AG40</v>
      </c>
      <c r="AH13">
        <f>AF13+1</f>
        <v>40</v>
      </c>
    </row>
    <row r="14" spans="1:163" ht="87">
      <c r="A14">
        <f>'System Checklist'!C12</f>
        <v>1</v>
      </c>
      <c r="B14" t="str">
        <f>'System Checklist'!E12</f>
        <v>Work at Height
高所作業</v>
      </c>
      <c r="C14" t="str">
        <f>'System Checklist'!F12</f>
        <v>Integration
関連付け</v>
      </c>
      <c r="D14">
        <f>'System Checklist'!G12</f>
        <v>10</v>
      </c>
      <c r="E14" t="str">
        <f>'System Checklist'!Z12</f>
        <v>Yes</v>
      </c>
      <c r="F14" t="s">
        <v>1485</v>
      </c>
      <c r="G14" s="119"/>
      <c r="H14" s="124" t="s">
        <v>1465</v>
      </c>
      <c r="I14" s="124" t="s">
        <v>1465</v>
      </c>
      <c r="J14" s="124" t="s">
        <v>1465</v>
      </c>
      <c r="K14" s="124" t="s">
        <v>1465</v>
      </c>
      <c r="L14" s="125" t="s">
        <v>1465</v>
      </c>
      <c r="M14" s="119"/>
      <c r="N14" s="124" t="s">
        <v>1466</v>
      </c>
      <c r="O14" s="124" t="s">
        <v>1466</v>
      </c>
      <c r="P14" s="124" t="s">
        <v>1466</v>
      </c>
      <c r="Q14" s="124" t="s">
        <v>1466</v>
      </c>
      <c r="R14" s="125" t="s">
        <v>1466</v>
      </c>
      <c r="S14" s="119"/>
      <c r="T14" s="124" t="s">
        <v>1467</v>
      </c>
      <c r="U14" s="124" t="s">
        <v>1468</v>
      </c>
      <c r="V14" s="124" t="s">
        <v>1468</v>
      </c>
      <c r="W14" s="124" t="s">
        <v>1468</v>
      </c>
      <c r="X14" s="125" t="s">
        <v>1468</v>
      </c>
      <c r="Y14" t="s">
        <v>1425</v>
      </c>
      <c r="Z14" cm="1">
        <f t="array" aca="1" ref="Z14" ca="1">INDIRECT(AB14,TRUE)</f>
        <v>5</v>
      </c>
      <c r="AA14">
        <v>2</v>
      </c>
      <c r="AB14" t="str">
        <f t="shared" ref="AB14:AB35" si="236">"AG"&amp;AC14</f>
        <v>AG49</v>
      </c>
      <c r="AC14">
        <f t="shared" ref="AC14:AC35" si="237">43+((AA14-1)*6)</f>
        <v>49</v>
      </c>
      <c r="AD14" s="157" cm="1">
        <f t="array" aca="1" ref="AD14" ca="1">INDIRECT(AE14)/(INDIRECT(AE14)+INDIRECT(AG14))</f>
        <v>1</v>
      </c>
      <c r="AE14" t="str">
        <f t="shared" ref="AE14:AE35" si="238">"AG"&amp;AF14</f>
        <v>AG45</v>
      </c>
      <c r="AF14">
        <f>39+((AA14-1)*6)</f>
        <v>45</v>
      </c>
      <c r="AG14" t="str">
        <f t="shared" ref="AG14:AG35" si="239">"AG"&amp;AH14</f>
        <v>AG46</v>
      </c>
      <c r="AH14">
        <f t="shared" ref="AH14:AH35" si="240">AF14+1</f>
        <v>46</v>
      </c>
      <c r="CC14">
        <f>COUNTIFS($A$5:$A$200,$G5,$B$5:$B$200,CC$3)</f>
        <v>1</v>
      </c>
    </row>
    <row r="15" spans="1:163">
      <c r="A15">
        <f>'System Checklist'!C13</f>
        <v>1</v>
      </c>
      <c r="B15" t="str">
        <f>'System Checklist'!E13</f>
        <v>Work at Height
高所作業</v>
      </c>
      <c r="C15" t="str">
        <f>'System Checklist'!F13</f>
        <v>Integration
関連付け</v>
      </c>
      <c r="D15">
        <f>'System Checklist'!G13</f>
        <v>11</v>
      </c>
      <c r="E15" t="str">
        <f>'System Checklist'!Z13</f>
        <v>Yes</v>
      </c>
      <c r="F15" t="s">
        <v>1485</v>
      </c>
      <c r="G15" s="122" t="s">
        <v>33</v>
      </c>
      <c r="H15" s="118" t="s">
        <v>1453</v>
      </c>
      <c r="I15" s="118" t="s">
        <v>1454</v>
      </c>
      <c r="J15" s="118" t="s">
        <v>1455</v>
      </c>
      <c r="K15" s="126" t="s">
        <v>1456</v>
      </c>
      <c r="L15" s="137" t="s">
        <v>1452</v>
      </c>
      <c r="M15" s="122" t="s">
        <v>33</v>
      </c>
      <c r="N15" s="118" t="s">
        <v>1453</v>
      </c>
      <c r="O15" s="118" t="s">
        <v>1454</v>
      </c>
      <c r="P15" s="118" t="s">
        <v>1455</v>
      </c>
      <c r="Q15" s="126" t="s">
        <v>1456</v>
      </c>
      <c r="R15" s="137" t="s">
        <v>1452</v>
      </c>
      <c r="S15" s="122" t="s">
        <v>33</v>
      </c>
      <c r="T15" s="118" t="s">
        <v>1453</v>
      </c>
      <c r="U15" s="118" t="s">
        <v>1454</v>
      </c>
      <c r="V15" s="118" t="s">
        <v>1455</v>
      </c>
      <c r="W15" s="133" t="s">
        <v>1456</v>
      </c>
      <c r="X15" s="137" t="s">
        <v>1452</v>
      </c>
      <c r="Y15" t="s">
        <v>1426</v>
      </c>
      <c r="Z15" cm="1">
        <f t="array" aca="1" ref="Z15" ca="1">INDIRECT(AB15,TRUE)</f>
        <v>2</v>
      </c>
      <c r="AA15">
        <v>3</v>
      </c>
      <c r="AB15" t="str">
        <f t="shared" si="236"/>
        <v>AG55</v>
      </c>
      <c r="AC15">
        <f t="shared" si="237"/>
        <v>55</v>
      </c>
      <c r="AD15" s="157" cm="1">
        <f t="array" aca="1" ref="AD15" ca="1">INDIRECT(AE15)/(INDIRECT(AE15)+INDIRECT(AG15))</f>
        <v>0.5</v>
      </c>
      <c r="AE15" t="str">
        <f t="shared" si="238"/>
        <v>AG51</v>
      </c>
      <c r="AF15">
        <f t="shared" ref="AF15:AF35" si="241">39+((AA15-1)*6)</f>
        <v>51</v>
      </c>
      <c r="AG15" t="str">
        <f t="shared" si="239"/>
        <v>AG52</v>
      </c>
      <c r="AH15">
        <f t="shared" si="240"/>
        <v>52</v>
      </c>
    </row>
    <row r="16" spans="1:163">
      <c r="A16">
        <f>'System Checklist'!C14</f>
        <v>1</v>
      </c>
      <c r="B16" t="str">
        <f>'System Checklist'!E14</f>
        <v>Mobile Equipment
動力車</v>
      </c>
      <c r="C16" t="str">
        <f>'System Checklist'!F14</f>
        <v>Integration
関連付け</v>
      </c>
      <c r="D16">
        <f>'System Checklist'!G14</f>
        <v>12</v>
      </c>
      <c r="E16" t="str">
        <f>'System Checklist'!Z14</f>
        <v>Yes</v>
      </c>
      <c r="F16" t="s">
        <v>1485</v>
      </c>
      <c r="G16" s="122">
        <v>1</v>
      </c>
      <c r="H16" s="118">
        <f t="shared" ref="H16:K20" si="242">COUNTIFS($F$5:$F$200,"Safety",$A$5:$A$200,$G16,$C$5:$C$200,H$3,$E$5:$E$200,H$4)</f>
        <v>2</v>
      </c>
      <c r="I16" s="118">
        <f t="shared" si="242"/>
        <v>0</v>
      </c>
      <c r="J16" s="118">
        <f t="shared" si="242"/>
        <v>0</v>
      </c>
      <c r="K16" s="118">
        <f t="shared" si="242"/>
        <v>0</v>
      </c>
      <c r="L16" s="455" t="str">
        <f>IF(SUM(H16:K16)=0,"",IF(I16&gt;0,G16,""))</f>
        <v/>
      </c>
      <c r="M16" s="122">
        <v>1</v>
      </c>
      <c r="N16" s="118">
        <f t="shared" ref="N16:Q20" si="243">COUNTIFS($F$5:$F$200,"Safety",$A$5:$A$200,$G16,$C$5:$C$200,N$3,$E$5:$E$200,N$4)</f>
        <v>23</v>
      </c>
      <c r="O16" s="118">
        <f t="shared" si="243"/>
        <v>0</v>
      </c>
      <c r="P16" s="118">
        <f t="shared" si="243"/>
        <v>2</v>
      </c>
      <c r="Q16" s="118">
        <f t="shared" si="243"/>
        <v>0</v>
      </c>
      <c r="R16" s="455" t="str">
        <f>IF(SUM(N16:Q16)=0,"",IF(O16&gt;0,M16,""))</f>
        <v/>
      </c>
      <c r="S16" s="122">
        <v>1</v>
      </c>
      <c r="T16" s="118">
        <f t="shared" ref="T16:W20" si="244">COUNTIFS($F$5:$F$200,"Safety",$A$5:$A$200,$G16,$C$5:$C$200,T$3,$E$5:$E$200,T$4)</f>
        <v>2</v>
      </c>
      <c r="U16" s="118">
        <f t="shared" si="244"/>
        <v>0</v>
      </c>
      <c r="V16" s="118">
        <f t="shared" si="244"/>
        <v>0</v>
      </c>
      <c r="W16" s="118">
        <f t="shared" si="244"/>
        <v>0</v>
      </c>
      <c r="X16" s="455" t="str">
        <f>IF(SUM(T16:W16)=0,"",IF(U16&gt;0,S16,""))</f>
        <v/>
      </c>
      <c r="Y16" t="s">
        <v>1427</v>
      </c>
      <c r="Z16" cm="1">
        <f t="array" aca="1" ref="Z16" ca="1">INDIRECT(AB16,TRUE)</f>
        <v>2</v>
      </c>
      <c r="AA16">
        <v>4</v>
      </c>
      <c r="AB16" t="str">
        <f t="shared" si="236"/>
        <v>AG61</v>
      </c>
      <c r="AC16">
        <f t="shared" si="237"/>
        <v>61</v>
      </c>
      <c r="AD16" s="157" cm="1">
        <f t="array" aca="1" ref="AD16" ca="1">INDIRECT(AE16)/(INDIRECT(AE16)+INDIRECT(AG16))</f>
        <v>0.72727272727272729</v>
      </c>
      <c r="AE16" t="str">
        <f t="shared" si="238"/>
        <v>AG57</v>
      </c>
      <c r="AF16">
        <f t="shared" si="241"/>
        <v>57</v>
      </c>
      <c r="AG16" t="str">
        <f t="shared" si="239"/>
        <v>AG58</v>
      </c>
      <c r="AH16">
        <f t="shared" si="240"/>
        <v>58</v>
      </c>
    </row>
    <row r="17" spans="1:34">
      <c r="A17">
        <f>'System Checklist'!C15</f>
        <v>1</v>
      </c>
      <c r="B17" t="str">
        <f>'System Checklist'!E15</f>
        <v>3S</v>
      </c>
      <c r="C17" t="str">
        <f>'System Checklist'!F15</f>
        <v>Integration
関連付け</v>
      </c>
      <c r="D17">
        <f>'System Checklist'!G15</f>
        <v>13</v>
      </c>
      <c r="E17" t="str">
        <f>'System Checklist'!Z15</f>
        <v>Yes</v>
      </c>
      <c r="F17" t="s">
        <v>1485</v>
      </c>
      <c r="G17" s="122">
        <v>2</v>
      </c>
      <c r="H17" s="118">
        <f t="shared" si="242"/>
        <v>4</v>
      </c>
      <c r="I17" s="118">
        <f t="shared" si="242"/>
        <v>0</v>
      </c>
      <c r="J17" s="118">
        <f t="shared" si="242"/>
        <v>0</v>
      </c>
      <c r="K17" s="118">
        <f t="shared" si="242"/>
        <v>0</v>
      </c>
      <c r="L17" s="455" t="str">
        <f>IF(SUM(H17:K17)=0,"",IF(SUM(I16)&gt;0,"",IF(I17&gt;0,G17-1,IF(SUM(H18:K20)&gt;0,"",G17))))</f>
        <v/>
      </c>
      <c r="M17" s="122">
        <v>2</v>
      </c>
      <c r="N17" s="118">
        <f t="shared" si="243"/>
        <v>16</v>
      </c>
      <c r="O17" s="118">
        <f t="shared" si="243"/>
        <v>0</v>
      </c>
      <c r="P17" s="118">
        <f t="shared" si="243"/>
        <v>1</v>
      </c>
      <c r="Q17" s="118">
        <f t="shared" si="243"/>
        <v>0</v>
      </c>
      <c r="R17" s="455" t="str">
        <f>IF(SUM(N17:Q17)=0,"",IF(SUM(O16)&gt;0,"",IF(O17&gt;0,M17-1,IF(SUM(N18:Q20)&gt;0,"",M17))))</f>
        <v/>
      </c>
      <c r="S17" s="122">
        <v>2</v>
      </c>
      <c r="T17" s="118">
        <f t="shared" si="244"/>
        <v>3</v>
      </c>
      <c r="U17" s="118">
        <f t="shared" si="244"/>
        <v>0</v>
      </c>
      <c r="V17" s="118">
        <f t="shared" si="244"/>
        <v>0</v>
      </c>
      <c r="W17" s="118">
        <f t="shared" si="244"/>
        <v>0</v>
      </c>
      <c r="X17" s="455" t="str">
        <f>IF(SUM(T17:W17)=0,"",IF(SUM(U16)&gt;0,"",IF(U17&gt;0,S17-1,IF(SUM(T18:W20)&gt;0,"",S17))))</f>
        <v/>
      </c>
      <c r="Y17" t="s">
        <v>1428</v>
      </c>
      <c r="Z17" cm="1">
        <f t="array" aca="1" ref="Z17" ca="1">INDIRECT(AB17,TRUE)</f>
        <v>3</v>
      </c>
      <c r="AA17">
        <v>5</v>
      </c>
      <c r="AB17" t="str">
        <f t="shared" si="236"/>
        <v>AG67</v>
      </c>
      <c r="AC17">
        <f t="shared" si="237"/>
        <v>67</v>
      </c>
      <c r="AD17" s="157" cm="1">
        <f t="array" aca="1" ref="AD17" ca="1">INDIRECT(AE17)/(INDIRECT(AE17)+INDIRECT(AG17))</f>
        <v>0.42857142857142855</v>
      </c>
      <c r="AE17" t="str">
        <f t="shared" si="238"/>
        <v>AG63</v>
      </c>
      <c r="AF17">
        <f t="shared" si="241"/>
        <v>63</v>
      </c>
      <c r="AG17" t="str">
        <f t="shared" si="239"/>
        <v>AG64</v>
      </c>
      <c r="AH17">
        <f t="shared" si="240"/>
        <v>64</v>
      </c>
    </row>
    <row r="18" spans="1:34">
      <c r="A18">
        <f>'System Checklist'!C16</f>
        <v>1</v>
      </c>
      <c r="B18" t="str">
        <f>'System Checklist'!E16</f>
        <v>3S</v>
      </c>
      <c r="C18" t="str">
        <f>'System Checklist'!F16</f>
        <v>Integration
関連付け</v>
      </c>
      <c r="D18">
        <f>'System Checklist'!G16</f>
        <v>14</v>
      </c>
      <c r="E18" t="str">
        <f>'System Checklist'!Z16</f>
        <v>Yes</v>
      </c>
      <c r="F18" t="s">
        <v>1485</v>
      </c>
      <c r="G18" s="122">
        <v>3</v>
      </c>
      <c r="H18" s="118">
        <f t="shared" si="242"/>
        <v>4</v>
      </c>
      <c r="I18" s="118">
        <f t="shared" si="242"/>
        <v>0</v>
      </c>
      <c r="J18" s="118">
        <f t="shared" si="242"/>
        <v>0</v>
      </c>
      <c r="K18" s="118">
        <f t="shared" si="242"/>
        <v>0</v>
      </c>
      <c r="L18" s="455" t="str">
        <f>IF(SUM(H18:K18)=0,"",IF(SUM(I16:I17)&gt;0,"",IF(I18&gt;0,G18-1,IF(SUM(H19:K20)&gt;0,"",G18))))</f>
        <v/>
      </c>
      <c r="M18" s="122">
        <v>3</v>
      </c>
      <c r="N18" s="118">
        <f t="shared" si="243"/>
        <v>15</v>
      </c>
      <c r="O18" s="118">
        <f t="shared" si="243"/>
        <v>6</v>
      </c>
      <c r="P18" s="118">
        <f t="shared" si="243"/>
        <v>1</v>
      </c>
      <c r="Q18" s="118">
        <f t="shared" si="243"/>
        <v>0</v>
      </c>
      <c r="R18" s="455">
        <f>IF(SUM(N18:Q18)=0,"",IF(SUM(O16:O17)&gt;0,"",IF(O18&gt;0,M18-1,IF(SUM(N19:Q20)&gt;0,"",M18))))</f>
        <v>2</v>
      </c>
      <c r="S18" s="122">
        <v>3</v>
      </c>
      <c r="T18" s="118">
        <f t="shared" si="244"/>
        <v>4</v>
      </c>
      <c r="U18" s="118">
        <f t="shared" si="244"/>
        <v>2</v>
      </c>
      <c r="V18" s="118">
        <f t="shared" si="244"/>
        <v>0</v>
      </c>
      <c r="W18" s="118">
        <f t="shared" si="244"/>
        <v>0</v>
      </c>
      <c r="X18" s="455">
        <f>IF(SUM(T18:W18)=0,"",IF(SUM(U16:U17)&gt;0,"",IF(U18&gt;0,S18-1,IF(SUM(T19:W20)&gt;0,"",S18))))</f>
        <v>2</v>
      </c>
      <c r="Y18" t="s">
        <v>1429</v>
      </c>
      <c r="Z18" cm="1">
        <f t="array" aca="1" ref="Z18" ca="1">INDIRECT(AB18,TRUE)</f>
        <v>4</v>
      </c>
      <c r="AA18">
        <v>6</v>
      </c>
      <c r="AB18" t="str">
        <f t="shared" si="236"/>
        <v>AG73</v>
      </c>
      <c r="AC18">
        <f t="shared" si="237"/>
        <v>73</v>
      </c>
      <c r="AD18" s="157" cm="1">
        <f t="array" aca="1" ref="AD18" ca="1">INDIRECT(AE18)/(INDIRECT(AE18)+INDIRECT(AG18))</f>
        <v>0.875</v>
      </c>
      <c r="AE18" t="str">
        <f t="shared" si="238"/>
        <v>AG69</v>
      </c>
      <c r="AF18">
        <f t="shared" si="241"/>
        <v>69</v>
      </c>
      <c r="AG18" t="str">
        <f t="shared" si="239"/>
        <v>AG70</v>
      </c>
      <c r="AH18">
        <f t="shared" si="240"/>
        <v>70</v>
      </c>
    </row>
    <row r="19" spans="1:34">
      <c r="A19">
        <f>'System Checklist'!C17</f>
        <v>1</v>
      </c>
      <c r="B19" t="str">
        <f>'System Checklist'!E17</f>
        <v>3S</v>
      </c>
      <c r="C19" t="str">
        <f>'System Checklist'!F17</f>
        <v>Integration
関連付け</v>
      </c>
      <c r="D19">
        <f>'System Checklist'!G17</f>
        <v>15</v>
      </c>
      <c r="E19" t="str">
        <f>'System Checklist'!Z17</f>
        <v>Yes</v>
      </c>
      <c r="F19" t="s">
        <v>1485</v>
      </c>
      <c r="G19" s="122">
        <v>4</v>
      </c>
      <c r="H19" s="118">
        <f t="shared" si="242"/>
        <v>3</v>
      </c>
      <c r="I19" s="118">
        <f t="shared" si="242"/>
        <v>3</v>
      </c>
      <c r="J19" s="118">
        <f t="shared" si="242"/>
        <v>0</v>
      </c>
      <c r="K19" s="118">
        <f t="shared" si="242"/>
        <v>0</v>
      </c>
      <c r="L19" s="455">
        <f>IF(SUM(H19:K19)=0,"",IF(SUM(I16:I18)&gt;0,"",IF(I19&gt;0,G19-1,IF(SUM(H20:K20)&gt;0,"",G19))))</f>
        <v>3</v>
      </c>
      <c r="M19" s="122">
        <v>4</v>
      </c>
      <c r="N19" s="118">
        <f t="shared" si="243"/>
        <v>8</v>
      </c>
      <c r="O19" s="118">
        <f t="shared" si="243"/>
        <v>4</v>
      </c>
      <c r="P19" s="118">
        <f t="shared" si="243"/>
        <v>2</v>
      </c>
      <c r="Q19" s="118">
        <f t="shared" si="243"/>
        <v>0</v>
      </c>
      <c r="R19" s="455" t="str">
        <f>IF(SUM(N19:Q19)=0,"",IF(SUM(O16:O18)&gt;0,"",IF(O19&gt;0,M19-1,M19+1)))</f>
        <v/>
      </c>
      <c r="S19" s="122">
        <v>4</v>
      </c>
      <c r="T19" s="118">
        <f t="shared" si="244"/>
        <v>1</v>
      </c>
      <c r="U19" s="118">
        <f t="shared" si="244"/>
        <v>3</v>
      </c>
      <c r="V19" s="118">
        <f t="shared" si="244"/>
        <v>0</v>
      </c>
      <c r="W19" s="118">
        <f t="shared" si="244"/>
        <v>0</v>
      </c>
      <c r="X19" s="455" t="str">
        <f>IF(SUM(T19:W19)=0,"",IF(SUM(U16:U18)&gt;0,"",IF(U19&gt;0,S19-1,IF(SUM(T20:W20)&gt;0,"",S19))))</f>
        <v/>
      </c>
      <c r="Y19" t="s">
        <v>1430</v>
      </c>
      <c r="Z19" cm="1">
        <f t="array" aca="1" ref="Z19" ca="1">INDIRECT(AB19,TRUE)</f>
        <v>2</v>
      </c>
      <c r="AA19">
        <v>7</v>
      </c>
      <c r="AB19" t="str">
        <f t="shared" si="236"/>
        <v>AG79</v>
      </c>
      <c r="AC19">
        <f t="shared" si="237"/>
        <v>79</v>
      </c>
      <c r="AD19" s="157" cm="1">
        <f t="array" aca="1" ref="AD19" ca="1">INDIRECT(AE19)/(INDIRECT(AE19)+INDIRECT(AG19))</f>
        <v>0.42857142857142855</v>
      </c>
      <c r="AE19" t="str">
        <f t="shared" si="238"/>
        <v>AG75</v>
      </c>
      <c r="AF19">
        <f t="shared" si="241"/>
        <v>75</v>
      </c>
      <c r="AG19" t="str">
        <f t="shared" si="239"/>
        <v>AG76</v>
      </c>
      <c r="AH19">
        <f t="shared" si="240"/>
        <v>76</v>
      </c>
    </row>
    <row r="20" spans="1:34" ht="15" thickBot="1">
      <c r="A20">
        <f>'System Checklist'!C18</f>
        <v>1</v>
      </c>
      <c r="B20" t="str">
        <f>'System Checklist'!E18</f>
        <v>Crane and Hoist
クレーン・ホイスト</v>
      </c>
      <c r="C20" t="str">
        <f>'System Checklist'!F18</f>
        <v>Integration
関連付け</v>
      </c>
      <c r="D20">
        <f>'System Checklist'!G18</f>
        <v>16</v>
      </c>
      <c r="E20" t="str">
        <f>'System Checklist'!Z18</f>
        <v>Yes</v>
      </c>
      <c r="F20" t="s">
        <v>1485</v>
      </c>
      <c r="G20" s="130">
        <v>5</v>
      </c>
      <c r="H20" s="131">
        <f t="shared" si="242"/>
        <v>3</v>
      </c>
      <c r="I20" s="131">
        <f t="shared" si="242"/>
        <v>15</v>
      </c>
      <c r="J20" s="131">
        <f t="shared" si="242"/>
        <v>1</v>
      </c>
      <c r="K20" s="131">
        <f t="shared" si="242"/>
        <v>0</v>
      </c>
      <c r="L20" s="456" t="str">
        <f>IF(SUM(H20:K20)=0,"",IF(SUM(I16:I19)&gt;0,"",IF(I20&gt;0,IF(SUM(H19:K19)=0,IF(SUM(H18:K18)=0,IF(SUM(H17:K17)=0,IF(SUM(H16:K16)=0,G16),G17),G18),G19),G20)))</f>
        <v/>
      </c>
      <c r="M20" s="130">
        <v>5</v>
      </c>
      <c r="N20" s="131">
        <f t="shared" si="243"/>
        <v>0</v>
      </c>
      <c r="O20" s="131">
        <f t="shared" si="243"/>
        <v>0</v>
      </c>
      <c r="P20" s="131">
        <f t="shared" si="243"/>
        <v>0</v>
      </c>
      <c r="Q20" s="131">
        <f t="shared" si="243"/>
        <v>0</v>
      </c>
      <c r="R20" s="456" t="s">
        <v>1486</v>
      </c>
      <c r="S20" s="130">
        <v>5</v>
      </c>
      <c r="T20" s="131">
        <f t="shared" si="244"/>
        <v>0</v>
      </c>
      <c r="U20" s="131">
        <f t="shared" si="244"/>
        <v>1</v>
      </c>
      <c r="V20" s="131">
        <f t="shared" si="244"/>
        <v>0</v>
      </c>
      <c r="W20" s="131">
        <f t="shared" si="244"/>
        <v>0</v>
      </c>
      <c r="X20" s="456" t="str">
        <f>IF(SUM(T20:W20)=0,"",IF(SUM(U16:U19)&gt;0,"",IF(U20&gt;0,IF(SUM(T19:W19)=0,IF(SUM(T18:W18)=0,IF(SUM(T17:W17)=0,IF(SUM(T16:W16)=0,S16),S17),S18),S19),S20)))</f>
        <v/>
      </c>
      <c r="Y20" t="s">
        <v>1472</v>
      </c>
      <c r="Z20" cm="1">
        <f t="array" aca="1" ref="Z20" ca="1">INDIRECT(AB20,TRUE)</f>
        <v>2</v>
      </c>
      <c r="AA20">
        <v>8</v>
      </c>
      <c r="AB20" t="str">
        <f t="shared" si="236"/>
        <v>AG85</v>
      </c>
      <c r="AC20">
        <f t="shared" si="237"/>
        <v>85</v>
      </c>
      <c r="AD20" s="157" cm="1">
        <f t="array" aca="1" ref="AD20" ca="1">INDIRECT(AE20)/(INDIRECT(AE20)+INDIRECT(AG20))</f>
        <v>0.6</v>
      </c>
      <c r="AE20" t="str">
        <f t="shared" si="238"/>
        <v>AG81</v>
      </c>
      <c r="AF20">
        <f t="shared" si="241"/>
        <v>81</v>
      </c>
      <c r="AG20" t="str">
        <f t="shared" si="239"/>
        <v>AG82</v>
      </c>
      <c r="AH20">
        <f t="shared" si="240"/>
        <v>82</v>
      </c>
    </row>
    <row r="21" spans="1:34" ht="15.6" thickTop="1" thickBot="1">
      <c r="A21">
        <f>'System Checklist'!C19</f>
        <v>1</v>
      </c>
      <c r="B21" t="str">
        <f>'System Checklist'!E19</f>
        <v>Crane and Hoist
クレーン・ホイスト</v>
      </c>
      <c r="C21" t="str">
        <f>'System Checklist'!F19</f>
        <v>Integration
関連付け</v>
      </c>
      <c r="D21">
        <f>'System Checklist'!G19</f>
        <v>17</v>
      </c>
      <c r="E21" t="str">
        <f>'System Checklist'!Z19</f>
        <v>Yes</v>
      </c>
      <c r="F21" t="s">
        <v>1485</v>
      </c>
      <c r="G21" s="127" t="s">
        <v>1457</v>
      </c>
      <c r="H21" s="128">
        <f>SUM(H16:H20)</f>
        <v>16</v>
      </c>
      <c r="I21" s="128">
        <f t="shared" ref="I21:K21" si="245">SUM(I16:I20)</f>
        <v>18</v>
      </c>
      <c r="J21" s="128">
        <f t="shared" si="245"/>
        <v>1</v>
      </c>
      <c r="K21" s="128">
        <f t="shared" si="245"/>
        <v>0</v>
      </c>
      <c r="L21" s="129">
        <f>IF(COUNTIFS(F5:F200,"Safety",$C$5:$C$200,L$3)=SUM(H21:K21),MIN(L16:L20),"Error")</f>
        <v>3</v>
      </c>
      <c r="M21" s="127" t="s">
        <v>1457</v>
      </c>
      <c r="N21" s="128">
        <f>SUM(N16:N20)</f>
        <v>62</v>
      </c>
      <c r="O21" s="128">
        <f t="shared" ref="O21:Q21" si="246">SUM(O16:O20)</f>
        <v>10</v>
      </c>
      <c r="P21" s="128">
        <f t="shared" si="246"/>
        <v>6</v>
      </c>
      <c r="Q21" s="128">
        <f t="shared" si="246"/>
        <v>0</v>
      </c>
      <c r="R21" s="129">
        <f>IF(COUNTIFS(F5:F200,"Safety",$C5:$C200,R$3)=SUM(N21:Q21),MIN(R16:R20),"Error")</f>
        <v>2</v>
      </c>
      <c r="S21" s="127" t="s">
        <v>1457</v>
      </c>
      <c r="T21" s="128">
        <f>SUM(T16:T20)</f>
        <v>10</v>
      </c>
      <c r="U21" s="128">
        <f t="shared" ref="U21:W21" si="247">SUM(U16:U20)</f>
        <v>6</v>
      </c>
      <c r="V21" s="128">
        <f t="shared" si="247"/>
        <v>0</v>
      </c>
      <c r="W21" s="136">
        <f t="shared" si="247"/>
        <v>0</v>
      </c>
      <c r="X21" s="129">
        <f>IF(COUNTIFS($F$5:$F$200,"Safety",$C5:$C200,X$3)=SUM(T21:W21),MIN(X16:X20),"Error")</f>
        <v>2</v>
      </c>
      <c r="Y21" t="s">
        <v>1431</v>
      </c>
      <c r="Z21" cm="1">
        <f t="array" aca="1" ref="Z21" ca="1">INDIRECT(AB21,TRUE)</f>
        <v>2</v>
      </c>
      <c r="AA21">
        <v>9</v>
      </c>
      <c r="AB21" t="str">
        <f t="shared" si="236"/>
        <v>AG91</v>
      </c>
      <c r="AC21">
        <f t="shared" si="237"/>
        <v>91</v>
      </c>
      <c r="AD21" s="157" cm="1">
        <f t="array" aca="1" ref="AD21" ca="1">INDIRECT(AE21)/(INDIRECT(AE21)+INDIRECT(AG21))</f>
        <v>0.77777777777777779</v>
      </c>
      <c r="AE21" t="str">
        <f t="shared" si="238"/>
        <v>AG87</v>
      </c>
      <c r="AF21">
        <f t="shared" si="241"/>
        <v>87</v>
      </c>
      <c r="AG21" t="str">
        <f t="shared" si="239"/>
        <v>AG88</v>
      </c>
      <c r="AH21">
        <f t="shared" si="240"/>
        <v>88</v>
      </c>
    </row>
    <row r="22" spans="1:34">
      <c r="A22">
        <f>'System Checklist'!C20</f>
        <v>1</v>
      </c>
      <c r="B22" t="str">
        <f>'System Checklist'!E20</f>
        <v>Crane and Hoist
クレーン・ホイスト</v>
      </c>
      <c r="C22" t="str">
        <f>'System Checklist'!F20</f>
        <v>Integration
関連付け</v>
      </c>
      <c r="D22">
        <f>'System Checklist'!G20</f>
        <v>18</v>
      </c>
      <c r="E22" t="str">
        <f>'System Checklist'!Z20</f>
        <v>Yes</v>
      </c>
      <c r="F22" t="s">
        <v>1485</v>
      </c>
      <c r="Y22" t="s">
        <v>1432</v>
      </c>
      <c r="Z22" cm="1">
        <f t="array" aca="1" ref="Z22" ca="1">INDIRECT(AB22,TRUE)</f>
        <v>3</v>
      </c>
      <c r="AA22">
        <v>10</v>
      </c>
      <c r="AB22" t="str">
        <f t="shared" si="236"/>
        <v>AG97</v>
      </c>
      <c r="AC22">
        <f t="shared" si="237"/>
        <v>97</v>
      </c>
      <c r="AD22" s="157" cm="1">
        <f t="array" aca="1" ref="AD22" ca="1">INDIRECT(AE22)/(INDIRECT(AE22)+INDIRECT(AG22))</f>
        <v>0.66666666666666663</v>
      </c>
      <c r="AE22" t="str">
        <f t="shared" si="238"/>
        <v>AG93</v>
      </c>
      <c r="AF22">
        <f t="shared" si="241"/>
        <v>93</v>
      </c>
      <c r="AG22" t="str">
        <f t="shared" si="239"/>
        <v>AG94</v>
      </c>
      <c r="AH22">
        <f t="shared" si="240"/>
        <v>94</v>
      </c>
    </row>
    <row r="23" spans="1:34">
      <c r="A23">
        <f>'System Checklist'!C21</f>
        <v>1</v>
      </c>
      <c r="B23" t="str">
        <f>'System Checklist'!E21</f>
        <v>KY</v>
      </c>
      <c r="C23" t="str">
        <f>'System Checklist'!F21</f>
        <v>Integration
関連付け</v>
      </c>
      <c r="D23">
        <f>'System Checklist'!G21</f>
        <v>19</v>
      </c>
      <c r="E23" t="str">
        <f>'System Checklist'!Z21</f>
        <v>Yes</v>
      </c>
      <c r="F23" t="s">
        <v>1485</v>
      </c>
      <c r="G23" s="754" t="s">
        <v>1489</v>
      </c>
      <c r="H23" s="755"/>
      <c r="I23" s="755"/>
      <c r="J23" s="755"/>
      <c r="K23" s="755"/>
      <c r="L23" s="755"/>
      <c r="M23" s="755"/>
      <c r="N23" s="755"/>
      <c r="O23" s="755"/>
      <c r="P23" s="755"/>
      <c r="Q23" s="755"/>
      <c r="R23" s="755"/>
      <c r="S23" s="755"/>
      <c r="T23" s="755"/>
      <c r="U23" s="755"/>
      <c r="V23" s="755"/>
      <c r="W23" s="755"/>
      <c r="X23" s="756"/>
      <c r="Y23" t="s">
        <v>1433</v>
      </c>
      <c r="Z23" cm="1">
        <f t="array" aca="1" ref="Z23" ca="1">INDIRECT(AB23,TRUE)</f>
        <v>4</v>
      </c>
      <c r="AA23">
        <v>11</v>
      </c>
      <c r="AB23" t="str">
        <f t="shared" si="236"/>
        <v>AG103</v>
      </c>
      <c r="AC23">
        <f t="shared" si="237"/>
        <v>103</v>
      </c>
      <c r="AD23" s="157" cm="1">
        <f t="array" aca="1" ref="AD23" ca="1">INDIRECT(AE23)/(INDIRECT(AE23)+INDIRECT(AG23))</f>
        <v>0.875</v>
      </c>
      <c r="AE23" t="str">
        <f t="shared" si="238"/>
        <v>AG99</v>
      </c>
      <c r="AF23">
        <f t="shared" si="241"/>
        <v>99</v>
      </c>
      <c r="AG23" t="str">
        <f t="shared" si="239"/>
        <v>AG100</v>
      </c>
      <c r="AH23">
        <f t="shared" si="240"/>
        <v>100</v>
      </c>
    </row>
    <row r="24" spans="1:34" ht="87">
      <c r="A24">
        <f>'System Checklist'!C22</f>
        <v>1</v>
      </c>
      <c r="B24" t="str">
        <f>'System Checklist'!E22</f>
        <v>Risk Assessment
リスクアセスメント</v>
      </c>
      <c r="C24" t="str">
        <f>'System Checklist'!F22</f>
        <v>Integration
関連付け</v>
      </c>
      <c r="D24">
        <f>'System Checklist'!G22</f>
        <v>20</v>
      </c>
      <c r="E24" t="str">
        <f>'System Checklist'!Z22</f>
        <v>Yes</v>
      </c>
      <c r="F24" t="s">
        <v>1485</v>
      </c>
      <c r="G24" s="119"/>
      <c r="H24" s="124" t="s">
        <v>1465</v>
      </c>
      <c r="I24" s="124" t="s">
        <v>1465</v>
      </c>
      <c r="J24" s="124" t="s">
        <v>1465</v>
      </c>
      <c r="K24" s="124" t="s">
        <v>1465</v>
      </c>
      <c r="L24" s="125" t="s">
        <v>1465</v>
      </c>
      <c r="M24" s="119"/>
      <c r="N24" s="124" t="s">
        <v>1466</v>
      </c>
      <c r="O24" s="124" t="s">
        <v>1466</v>
      </c>
      <c r="P24" s="124" t="s">
        <v>1466</v>
      </c>
      <c r="Q24" s="124" t="s">
        <v>1466</v>
      </c>
      <c r="R24" s="125" t="s">
        <v>1466</v>
      </c>
      <c r="S24" s="119"/>
      <c r="T24" s="124" t="s">
        <v>1467</v>
      </c>
      <c r="U24" s="124" t="s">
        <v>1468</v>
      </c>
      <c r="V24" s="124" t="s">
        <v>1468</v>
      </c>
      <c r="W24" s="124" t="s">
        <v>1468</v>
      </c>
      <c r="X24" s="125" t="s">
        <v>1468</v>
      </c>
      <c r="Y24" t="s">
        <v>1434</v>
      </c>
      <c r="Z24" cm="1">
        <f t="array" aca="1" ref="Z24" ca="1">INDIRECT(AB24,TRUE)</f>
        <v>3</v>
      </c>
      <c r="AA24">
        <v>12</v>
      </c>
      <c r="AB24" t="str">
        <f t="shared" si="236"/>
        <v>AG109</v>
      </c>
      <c r="AC24">
        <f t="shared" si="237"/>
        <v>109</v>
      </c>
      <c r="AD24" s="157" cm="1">
        <f t="array" aca="1" ref="AD24" ca="1">INDIRECT(AE24)/(INDIRECT(AE24)+INDIRECT(AG24))</f>
        <v>0.8571428571428571</v>
      </c>
      <c r="AE24" t="str">
        <f t="shared" si="238"/>
        <v>AG105</v>
      </c>
      <c r="AF24">
        <f t="shared" si="241"/>
        <v>105</v>
      </c>
      <c r="AG24" t="str">
        <f t="shared" si="239"/>
        <v>AG106</v>
      </c>
      <c r="AH24">
        <f t="shared" si="240"/>
        <v>106</v>
      </c>
    </row>
    <row r="25" spans="1:34">
      <c r="A25">
        <f>'System Checklist'!C23</f>
        <v>1</v>
      </c>
      <c r="B25" t="str">
        <f>'System Checklist'!E23</f>
        <v>Risk Assessment
リスクアセスメント</v>
      </c>
      <c r="C25" t="str">
        <f>'System Checklist'!F23</f>
        <v>Integration
関連付け</v>
      </c>
      <c r="D25">
        <f>'System Checklist'!G23</f>
        <v>21</v>
      </c>
      <c r="E25" t="str">
        <f>'System Checklist'!Z23</f>
        <v>Yes</v>
      </c>
      <c r="F25" t="s">
        <v>1485</v>
      </c>
      <c r="G25" s="122" t="s">
        <v>33</v>
      </c>
      <c r="H25" s="118" t="s">
        <v>1453</v>
      </c>
      <c r="I25" s="118" t="s">
        <v>1454</v>
      </c>
      <c r="J25" s="118" t="s">
        <v>1455</v>
      </c>
      <c r="K25" s="126" t="s">
        <v>1456</v>
      </c>
      <c r="L25" s="137" t="s">
        <v>1452</v>
      </c>
      <c r="M25" s="122" t="s">
        <v>33</v>
      </c>
      <c r="N25" s="118" t="s">
        <v>1453</v>
      </c>
      <c r="O25" s="118" t="s">
        <v>1454</v>
      </c>
      <c r="P25" s="118" t="s">
        <v>1455</v>
      </c>
      <c r="Q25" s="126" t="s">
        <v>1456</v>
      </c>
      <c r="R25" s="137" t="s">
        <v>1452</v>
      </c>
      <c r="S25" s="122" t="s">
        <v>33</v>
      </c>
      <c r="T25" s="118" t="s">
        <v>1453</v>
      </c>
      <c r="U25" s="118" t="s">
        <v>1454</v>
      </c>
      <c r="V25" s="118" t="s">
        <v>1455</v>
      </c>
      <c r="W25" s="133" t="s">
        <v>1456</v>
      </c>
      <c r="X25" s="137" t="s">
        <v>1452</v>
      </c>
      <c r="Y25" t="s">
        <v>1435</v>
      </c>
      <c r="Z25" cm="1">
        <f t="array" aca="1" ref="Z25" ca="1">INDIRECT(AB25,TRUE)</f>
        <v>1</v>
      </c>
      <c r="AA25">
        <v>13</v>
      </c>
      <c r="AB25" t="str">
        <f t="shared" si="236"/>
        <v>AG115</v>
      </c>
      <c r="AC25">
        <f t="shared" si="237"/>
        <v>115</v>
      </c>
      <c r="AD25" s="157" t="e" cm="1">
        <f t="array" aca="1" ref="AD25" ca="1">INDIRECT(AE25)/(INDIRECT(AE25)+INDIRECT(AG25))</f>
        <v>#DIV/0!</v>
      </c>
      <c r="AE25" t="str">
        <f t="shared" si="238"/>
        <v>AG111</v>
      </c>
      <c r="AF25">
        <f t="shared" si="241"/>
        <v>111</v>
      </c>
      <c r="AG25" t="str">
        <f t="shared" si="239"/>
        <v>AG112</v>
      </c>
      <c r="AH25">
        <f t="shared" si="240"/>
        <v>112</v>
      </c>
    </row>
    <row r="26" spans="1:34">
      <c r="A26">
        <f>'System Checklist'!C24</f>
        <v>1</v>
      </c>
      <c r="B26" t="str">
        <f>'System Checklist'!E24</f>
        <v>Contractor management
協力会社の安全管理</v>
      </c>
      <c r="C26" t="str">
        <f>'System Checklist'!F24</f>
        <v>Integration
関連付け</v>
      </c>
      <c r="D26">
        <f>'System Checklist'!G24</f>
        <v>22</v>
      </c>
      <c r="E26" t="str">
        <f>'System Checklist'!Z24</f>
        <v>Yes</v>
      </c>
      <c r="F26" t="s">
        <v>1485</v>
      </c>
      <c r="G26" s="122">
        <v>1</v>
      </c>
      <c r="H26" s="118">
        <f t="shared" ref="H26:K30" si="248">COUNTIFS($F$5:$F$200,"DP",$A$5:$A$200,$G26,$C$5:$C$200,H$3,$E$5:$E$200,H$4)</f>
        <v>4</v>
      </c>
      <c r="I26" s="118">
        <f t="shared" si="248"/>
        <v>0</v>
      </c>
      <c r="J26" s="118">
        <f t="shared" si="248"/>
        <v>0</v>
      </c>
      <c r="K26" s="118">
        <f t="shared" si="248"/>
        <v>0</v>
      </c>
      <c r="L26" s="455" t="str">
        <f>IF(SUM(H26:K26)=0,"",IF(I26&gt;0,G26,""))</f>
        <v/>
      </c>
      <c r="M26" s="122">
        <v>1</v>
      </c>
      <c r="N26" s="118">
        <f t="shared" ref="N26:Q30" si="249">COUNTIFS($F$5:$F$200,"DP",$A$5:$A$200,$G26,$C$5:$C$200,N$3,$E$5:$E$200,N$4)</f>
        <v>3</v>
      </c>
      <c r="O26" s="118">
        <f t="shared" si="249"/>
        <v>0</v>
      </c>
      <c r="P26" s="118">
        <f t="shared" si="249"/>
        <v>0</v>
      </c>
      <c r="Q26" s="118">
        <f t="shared" si="249"/>
        <v>0</v>
      </c>
      <c r="R26" s="455" t="str">
        <f>IF(SUM(N26:Q26)=0,"",IF(O26&gt;0,M26,""))</f>
        <v/>
      </c>
      <c r="S26" s="122">
        <v>1</v>
      </c>
      <c r="T26" s="118">
        <f t="shared" ref="T26:W30" si="250">COUNTIFS($F$5:$F$200,"DP",$A$5:$A$200,$G26,$C$5:$C$200,T$3,$E$5:$E$200,T$4)</f>
        <v>0</v>
      </c>
      <c r="U26" s="118">
        <f t="shared" si="250"/>
        <v>0</v>
      </c>
      <c r="V26" s="118">
        <f t="shared" si="250"/>
        <v>0</v>
      </c>
      <c r="W26" s="118">
        <f t="shared" si="250"/>
        <v>0</v>
      </c>
      <c r="X26" s="455" t="str">
        <f>IF(SUM(T26:W26)=0,"",IF(U26&gt;0,S26,""))</f>
        <v/>
      </c>
      <c r="Y26" t="s">
        <v>1436</v>
      </c>
      <c r="Z26" cm="1">
        <f t="array" aca="1" ref="Z26" ca="1">INDIRECT(AB26,TRUE)</f>
        <v>4</v>
      </c>
      <c r="AA26">
        <v>14</v>
      </c>
      <c r="AB26" t="str">
        <f t="shared" si="236"/>
        <v>AG121</v>
      </c>
      <c r="AC26">
        <f t="shared" si="237"/>
        <v>121</v>
      </c>
      <c r="AD26" s="157" cm="1">
        <f t="array" aca="1" ref="AD26" ca="1">INDIRECT(AE26)/(INDIRECT(AE26)+INDIRECT(AG26))</f>
        <v>0.83333333333333337</v>
      </c>
      <c r="AE26" t="str">
        <f t="shared" si="238"/>
        <v>AG117</v>
      </c>
      <c r="AF26">
        <f t="shared" si="241"/>
        <v>117</v>
      </c>
      <c r="AG26" t="str">
        <f t="shared" si="239"/>
        <v>AG118</v>
      </c>
      <c r="AH26">
        <f t="shared" si="240"/>
        <v>118</v>
      </c>
    </row>
    <row r="27" spans="1:34">
      <c r="A27">
        <f>'System Checklist'!C25</f>
        <v>1</v>
      </c>
      <c r="B27" t="str">
        <f>'System Checklist'!E25</f>
        <v>Large Tire Manual Handling Operation
大型タイヤハンドリング作業</v>
      </c>
      <c r="C27" t="str">
        <f>'System Checklist'!F25</f>
        <v>Integration
関連付け</v>
      </c>
      <c r="D27">
        <f>'System Checklist'!G25</f>
        <v>23</v>
      </c>
      <c r="E27" t="str">
        <f>'System Checklist'!Z25</f>
        <v>N/A</v>
      </c>
      <c r="F27" t="s">
        <v>1485</v>
      </c>
      <c r="G27" s="122">
        <v>2</v>
      </c>
      <c r="H27" s="118">
        <f t="shared" si="248"/>
        <v>2</v>
      </c>
      <c r="I27" s="118">
        <f t="shared" si="248"/>
        <v>0</v>
      </c>
      <c r="J27" s="118">
        <f t="shared" si="248"/>
        <v>0</v>
      </c>
      <c r="K27" s="118">
        <f t="shared" si="248"/>
        <v>0</v>
      </c>
      <c r="L27" s="455" t="str">
        <f>IF(SUM(H27:K27)=0,"",IF(SUM(I26)&gt;0,"",IF(I27&gt;0,G27-1,IF(SUM(H28:K30)&gt;0,"",G27))))</f>
        <v/>
      </c>
      <c r="M27" s="122">
        <v>2</v>
      </c>
      <c r="N27" s="118">
        <f>COUNTIFS($F$5:$F$200,"DP",$A$5:$A$200,$G27,$C$5:$C$200,N$3,$E$5:$E$200,N$4)</f>
        <v>6</v>
      </c>
      <c r="O27" s="118">
        <f t="shared" si="249"/>
        <v>0</v>
      </c>
      <c r="P27" s="118">
        <f t="shared" si="249"/>
        <v>0</v>
      </c>
      <c r="Q27" s="118">
        <f t="shared" si="249"/>
        <v>0</v>
      </c>
      <c r="R27" s="455" t="str">
        <f>IF(SUM(N27:Q27)=0,"",IF(SUM(O26)&gt;0,"",IF(O27&gt;0,M27-1,IF(SUM(N28:Q30)&gt;0,"",M27))))</f>
        <v/>
      </c>
      <c r="S27" s="122">
        <v>2</v>
      </c>
      <c r="T27" s="118">
        <f t="shared" si="250"/>
        <v>0</v>
      </c>
      <c r="U27" s="118">
        <f t="shared" si="250"/>
        <v>0</v>
      </c>
      <c r="V27" s="118">
        <f t="shared" si="250"/>
        <v>0</v>
      </c>
      <c r="W27" s="118">
        <f t="shared" si="250"/>
        <v>0</v>
      </c>
      <c r="X27" s="455" t="str">
        <f>IF(SUM(T27:W27)=0,"",IF(SUM(U26)&gt;0,"",IF(U27&gt;0,S27-1,IF(SUM(T28:W30)&gt;0,"",S27))))</f>
        <v/>
      </c>
      <c r="Y27" t="s">
        <v>1437</v>
      </c>
      <c r="Z27" cm="1">
        <f t="array" aca="1" ref="Z27" ca="1">INDIRECT(AB27,TRUE)</f>
        <v>4</v>
      </c>
      <c r="AA27">
        <v>15</v>
      </c>
      <c r="AB27" t="str">
        <f t="shared" si="236"/>
        <v>AG127</v>
      </c>
      <c r="AC27">
        <f t="shared" si="237"/>
        <v>127</v>
      </c>
      <c r="AD27" s="157" cm="1">
        <f t="array" aca="1" ref="AD27" ca="1">INDIRECT(AE27)/(INDIRECT(AE27)+INDIRECT(AG27))</f>
        <v>0.88888888888888884</v>
      </c>
      <c r="AE27" t="str">
        <f t="shared" si="238"/>
        <v>AG123</v>
      </c>
      <c r="AF27">
        <f t="shared" si="241"/>
        <v>123</v>
      </c>
      <c r="AG27" t="str">
        <f t="shared" si="239"/>
        <v>AG124</v>
      </c>
      <c r="AH27">
        <f t="shared" si="240"/>
        <v>124</v>
      </c>
    </row>
    <row r="28" spans="1:34">
      <c r="A28">
        <f>'System Checklist'!C26</f>
        <v>1</v>
      </c>
      <c r="B28" t="str">
        <f>'System Checklist'!E26</f>
        <v>Large Tire Manual Handling Operation
大型タイヤハンドリング作業</v>
      </c>
      <c r="C28" t="str">
        <f>'System Checklist'!F26</f>
        <v>Integration
関連付け</v>
      </c>
      <c r="D28">
        <f>'System Checklist'!G26</f>
        <v>24</v>
      </c>
      <c r="E28" t="str">
        <f>'System Checklist'!Z26</f>
        <v>N/A</v>
      </c>
      <c r="F28" t="s">
        <v>1485</v>
      </c>
      <c r="G28" s="122">
        <v>3</v>
      </c>
      <c r="H28" s="118">
        <f t="shared" si="248"/>
        <v>2</v>
      </c>
      <c r="I28" s="118">
        <f t="shared" si="248"/>
        <v>1</v>
      </c>
      <c r="J28" s="118">
        <f t="shared" si="248"/>
        <v>0</v>
      </c>
      <c r="K28" s="118">
        <f t="shared" si="248"/>
        <v>0</v>
      </c>
      <c r="L28" s="455">
        <f>IF(SUM(H28:K28)=0,"",IF(SUM(I26:I27)&gt;0,"",IF(I28&gt;0,G28-1,IF(SUM(H29:K30)&gt;0,"",G28))))</f>
        <v>2</v>
      </c>
      <c r="M28" s="122">
        <v>3</v>
      </c>
      <c r="N28" s="118">
        <f t="shared" si="249"/>
        <v>4</v>
      </c>
      <c r="O28" s="118">
        <f t="shared" si="249"/>
        <v>1</v>
      </c>
      <c r="P28" s="118">
        <f t="shared" si="249"/>
        <v>0</v>
      </c>
      <c r="Q28" s="118">
        <f t="shared" si="249"/>
        <v>0</v>
      </c>
      <c r="R28" s="455">
        <f>IF(SUM(N28:Q28)=0,"",IF(SUM(O26:O27)&gt;0,"",IF(O28&gt;0,M28-1,M28+2)))</f>
        <v>2</v>
      </c>
      <c r="S28" s="122">
        <v>3</v>
      </c>
      <c r="T28" s="118">
        <f t="shared" si="250"/>
        <v>0</v>
      </c>
      <c r="U28" s="118">
        <f t="shared" si="250"/>
        <v>0</v>
      </c>
      <c r="V28" s="118">
        <f t="shared" si="250"/>
        <v>0</v>
      </c>
      <c r="W28" s="118">
        <f t="shared" si="250"/>
        <v>0</v>
      </c>
      <c r="X28" s="455" t="str">
        <f>IF(SUM(T28:W28)=0,"",IF(SUM(U26:U27)&gt;0,"",IF(U28&gt;0,S28-1,IF(SUM(T29:W30)&gt;0,"",S28))))</f>
        <v/>
      </c>
      <c r="Y28" t="s">
        <v>1438</v>
      </c>
      <c r="Z28" cm="1">
        <f t="array" aca="1" ref="Z28" ca="1">INDIRECT(AB28,TRUE)</f>
        <v>2</v>
      </c>
      <c r="AA28">
        <v>16</v>
      </c>
      <c r="AB28" t="str">
        <f t="shared" si="236"/>
        <v>AG133</v>
      </c>
      <c r="AC28">
        <f t="shared" si="237"/>
        <v>133</v>
      </c>
      <c r="AD28" s="157" cm="1">
        <f t="array" aca="1" ref="AD28" ca="1">INDIRECT(AE28)/(INDIRECT(AE28)+INDIRECT(AG28))</f>
        <v>0.55555555555555558</v>
      </c>
      <c r="AE28" t="str">
        <f t="shared" si="238"/>
        <v>AG129</v>
      </c>
      <c r="AF28">
        <f t="shared" si="241"/>
        <v>129</v>
      </c>
      <c r="AG28" t="str">
        <f t="shared" si="239"/>
        <v>AG130</v>
      </c>
      <c r="AH28">
        <f t="shared" si="240"/>
        <v>130</v>
      </c>
    </row>
    <row r="29" spans="1:34">
      <c r="A29">
        <f>'System Checklist'!C27</f>
        <v>1</v>
      </c>
      <c r="B29" t="str">
        <f>'System Checklist'!E27</f>
        <v>Ergonomics
エルゴノミクス</v>
      </c>
      <c r="C29" t="str">
        <f>'System Checklist'!F27</f>
        <v>Integration
関連付け</v>
      </c>
      <c r="D29">
        <f>'System Checklist'!G27</f>
        <v>25</v>
      </c>
      <c r="E29" t="str">
        <f>'System Checklist'!Z27</f>
        <v>Yes</v>
      </c>
      <c r="F29" t="s">
        <v>1485</v>
      </c>
      <c r="G29" s="122">
        <v>4</v>
      </c>
      <c r="H29" s="118">
        <f t="shared" si="248"/>
        <v>1</v>
      </c>
      <c r="I29" s="118">
        <f t="shared" si="248"/>
        <v>0</v>
      </c>
      <c r="J29" s="118">
        <f t="shared" si="248"/>
        <v>0</v>
      </c>
      <c r="K29" s="118">
        <f t="shared" si="248"/>
        <v>0</v>
      </c>
      <c r="L29" s="455" t="str">
        <f>IF(SUM(H29:K29)=0,"",IF(SUM(I26:I28)&gt;0,"",IF(I29&gt;0,G29-1,IF(SUM(H30:K30)&gt;0,"",G29))))</f>
        <v/>
      </c>
      <c r="M29" s="122">
        <v>4</v>
      </c>
      <c r="N29" s="118">
        <f t="shared" si="249"/>
        <v>0</v>
      </c>
      <c r="O29" s="118">
        <f t="shared" si="249"/>
        <v>0</v>
      </c>
      <c r="P29" s="118">
        <f t="shared" si="249"/>
        <v>0</v>
      </c>
      <c r="Q29" s="118">
        <f t="shared" si="249"/>
        <v>0</v>
      </c>
      <c r="R29" s="455" t="s">
        <v>1486</v>
      </c>
      <c r="S29" s="122">
        <v>4</v>
      </c>
      <c r="T29" s="118">
        <f t="shared" si="250"/>
        <v>3</v>
      </c>
      <c r="U29" s="118">
        <f t="shared" si="250"/>
        <v>3</v>
      </c>
      <c r="V29" s="118">
        <f t="shared" si="250"/>
        <v>0</v>
      </c>
      <c r="W29" s="118">
        <f t="shared" si="250"/>
        <v>0</v>
      </c>
      <c r="X29" s="455">
        <f>IF(SUM(T29:W29)=0,"",IF(SUM(U26:U28)&gt;0,"",IF(U29&gt;0,S29-1,S29+1)))</f>
        <v>3</v>
      </c>
      <c r="Y29" t="s">
        <v>1439</v>
      </c>
      <c r="Z29" cm="1">
        <f t="array" aca="1" ref="Z29" ca="1">INDIRECT(AB29,TRUE)</f>
        <v>4</v>
      </c>
      <c r="AA29">
        <v>17</v>
      </c>
      <c r="AB29" t="str">
        <f t="shared" si="236"/>
        <v>AG139</v>
      </c>
      <c r="AC29">
        <f t="shared" si="237"/>
        <v>139</v>
      </c>
      <c r="AD29" s="157" cm="1">
        <f t="array" aca="1" ref="AD29" ca="1">INDIRECT(AE29)/(INDIRECT(AE29)+INDIRECT(AG29))</f>
        <v>0.8</v>
      </c>
      <c r="AE29" t="str">
        <f t="shared" si="238"/>
        <v>AG135</v>
      </c>
      <c r="AF29">
        <f t="shared" si="241"/>
        <v>135</v>
      </c>
      <c r="AG29" t="str">
        <f t="shared" si="239"/>
        <v>AG136</v>
      </c>
      <c r="AH29">
        <f t="shared" si="240"/>
        <v>136</v>
      </c>
    </row>
    <row r="30" spans="1:34" ht="15" thickBot="1">
      <c r="A30">
        <f>'System Checklist'!C28</f>
        <v>1</v>
      </c>
      <c r="B30" t="str">
        <f>'System Checklist'!E28</f>
        <v>Chemical Management
化学物質管理</v>
      </c>
      <c r="C30" t="str">
        <f>'System Checklist'!F28</f>
        <v>Integration
関連付け</v>
      </c>
      <c r="D30">
        <f>'System Checklist'!G28</f>
        <v>26</v>
      </c>
      <c r="E30" t="str">
        <f>'System Checklist'!Z28</f>
        <v>Yes</v>
      </c>
      <c r="F30" t="s">
        <v>1485</v>
      </c>
      <c r="G30" s="130">
        <v>5</v>
      </c>
      <c r="H30" s="131">
        <f t="shared" si="248"/>
        <v>0</v>
      </c>
      <c r="I30" s="131">
        <f t="shared" si="248"/>
        <v>7</v>
      </c>
      <c r="J30" s="131">
        <f t="shared" si="248"/>
        <v>0</v>
      </c>
      <c r="K30" s="131">
        <f t="shared" si="248"/>
        <v>0</v>
      </c>
      <c r="L30" s="456" t="str">
        <f>IF(SUM(H30:K30)=0,"",IF(SUM(I26:I29)&gt;0,"",IF(I30&gt;0,IF(SUM(H29:K29)=0,IF(SUM(H28:K28)=0,IF(SUM(H27:K27)=0,IF(SUM(H26:K26)=0,G26),G27),G28),G29),G30)))</f>
        <v/>
      </c>
      <c r="M30" s="130">
        <v>5</v>
      </c>
      <c r="N30" s="131">
        <f>COUNTIFS($F$5:$F$200,"DP",$A$5:$A$200,$G30,$C$5:$C$200,N$3,$E$5:$E$200,N$4)</f>
        <v>0</v>
      </c>
      <c r="O30" s="131">
        <f>COUNTIFS($F$5:$F$200,"DP",$A$5:$A$200,$G30,$C$5:$C$200,O$3,$E$5:$E$200,O$4)</f>
        <v>0</v>
      </c>
      <c r="P30" s="131">
        <f t="shared" si="249"/>
        <v>0</v>
      </c>
      <c r="Q30" s="131">
        <f t="shared" si="249"/>
        <v>0</v>
      </c>
      <c r="R30" s="456" t="s">
        <v>1486</v>
      </c>
      <c r="S30" s="130">
        <v>5</v>
      </c>
      <c r="T30" s="131">
        <f t="shared" si="250"/>
        <v>0</v>
      </c>
      <c r="U30" s="131">
        <f t="shared" si="250"/>
        <v>0</v>
      </c>
      <c r="V30" s="131">
        <f t="shared" si="250"/>
        <v>0</v>
      </c>
      <c r="W30" s="131">
        <f t="shared" si="250"/>
        <v>0</v>
      </c>
      <c r="X30" s="456" t="s">
        <v>1486</v>
      </c>
      <c r="Y30" t="s">
        <v>1440</v>
      </c>
      <c r="Z30" cm="1">
        <f t="array" aca="1" ref="Z30" ca="1">INDIRECT(AB30,TRUE)</f>
        <v>2</v>
      </c>
      <c r="AA30">
        <v>18</v>
      </c>
      <c r="AB30" t="str">
        <f t="shared" si="236"/>
        <v>AG145</v>
      </c>
      <c r="AC30">
        <f t="shared" si="237"/>
        <v>145</v>
      </c>
      <c r="AD30" s="157" cm="1">
        <f t="array" aca="1" ref="AD30" ca="1">INDIRECT(AE30)/(INDIRECT(AE30)+INDIRECT(AG30))</f>
        <v>0.4</v>
      </c>
      <c r="AE30" t="str">
        <f t="shared" si="238"/>
        <v>AG141</v>
      </c>
      <c r="AF30">
        <f t="shared" si="241"/>
        <v>141</v>
      </c>
      <c r="AG30" t="str">
        <f t="shared" si="239"/>
        <v>AG142</v>
      </c>
      <c r="AH30">
        <f t="shared" si="240"/>
        <v>142</v>
      </c>
    </row>
    <row r="31" spans="1:34" ht="15.6" thickTop="1" thickBot="1">
      <c r="A31">
        <f>'System Checklist'!C29</f>
        <v>1</v>
      </c>
      <c r="B31" t="str">
        <f>'System Checklist'!E29</f>
        <v>Chemical Management
化学物質管理</v>
      </c>
      <c r="C31" t="str">
        <f>'System Checklist'!F29</f>
        <v>Design
設計</v>
      </c>
      <c r="D31">
        <f>'System Checklist'!G29</f>
        <v>27</v>
      </c>
      <c r="E31" t="str">
        <f>'System Checklist'!Z29</f>
        <v>Yes</v>
      </c>
      <c r="F31" t="s">
        <v>1485</v>
      </c>
      <c r="G31" s="127" t="s">
        <v>1457</v>
      </c>
      <c r="H31" s="128">
        <f>SUM(H26:H30)</f>
        <v>9</v>
      </c>
      <c r="I31" s="128">
        <f t="shared" ref="I31:K31" si="251">SUM(I26:I30)</f>
        <v>8</v>
      </c>
      <c r="J31" s="128">
        <f t="shared" si="251"/>
        <v>0</v>
      </c>
      <c r="K31" s="128">
        <f t="shared" si="251"/>
        <v>0</v>
      </c>
      <c r="L31" s="129">
        <f>IF(COUNTIFS($F$5:$F$200,"DP",$C$5:$C$200,L$3)=SUM(H31:K31),MIN(L26:L30),"Error")</f>
        <v>2</v>
      </c>
      <c r="M31" s="127" t="s">
        <v>1457</v>
      </c>
      <c r="N31" s="128">
        <f>SUM(N26:N30)</f>
        <v>13</v>
      </c>
      <c r="O31" s="128">
        <f t="shared" ref="O31:Q31" si="252">SUM(O26:O30)</f>
        <v>1</v>
      </c>
      <c r="P31" s="128">
        <f t="shared" si="252"/>
        <v>0</v>
      </c>
      <c r="Q31" s="128">
        <f t="shared" si="252"/>
        <v>0</v>
      </c>
      <c r="R31" s="129">
        <f>IF(COUNTIFS($F$5:$F$200,"DP",$C$5:$C$200,R$3)=SUM(N31:Q31),MIN(R26:R30),"Error")</f>
        <v>2</v>
      </c>
      <c r="S31" s="127" t="s">
        <v>1457</v>
      </c>
      <c r="T31" s="128">
        <f t="shared" ref="T31:W31" si="253">SUM(T26:T30)</f>
        <v>3</v>
      </c>
      <c r="U31" s="128">
        <f t="shared" si="253"/>
        <v>3</v>
      </c>
      <c r="V31" s="128">
        <f t="shared" si="253"/>
        <v>0</v>
      </c>
      <c r="W31" s="136">
        <f t="shared" si="253"/>
        <v>0</v>
      </c>
      <c r="X31" s="129">
        <f>IF(COUNTIFS($F$5:$F$200,"DP",$C$5:$C$200,X$3)=SUM(T31:W31),MIN(X26:X30),"Error")</f>
        <v>3</v>
      </c>
      <c r="Y31" t="s">
        <v>1441</v>
      </c>
      <c r="Z31" cm="1">
        <f t="array" aca="1" ref="Z31" ca="1">INDIRECT(AB31,TRUE)</f>
        <v>4</v>
      </c>
      <c r="AA31">
        <v>19</v>
      </c>
      <c r="AB31" t="str">
        <f t="shared" si="236"/>
        <v>AG151</v>
      </c>
      <c r="AC31">
        <f t="shared" si="237"/>
        <v>151</v>
      </c>
      <c r="AD31" s="157" cm="1">
        <f t="array" aca="1" ref="AD31" ca="1">INDIRECT(AE31)/(INDIRECT(AE31)+INDIRECT(AG31))</f>
        <v>0.8571428571428571</v>
      </c>
      <c r="AE31" t="str">
        <f t="shared" si="238"/>
        <v>AG147</v>
      </c>
      <c r="AF31">
        <f t="shared" si="241"/>
        <v>147</v>
      </c>
      <c r="AG31" t="str">
        <f t="shared" si="239"/>
        <v>AG148</v>
      </c>
      <c r="AH31">
        <f t="shared" si="240"/>
        <v>148</v>
      </c>
    </row>
    <row r="32" spans="1:34">
      <c r="A32">
        <f>'System Checklist'!C30</f>
        <v>1</v>
      </c>
      <c r="B32" t="str">
        <f>'System Checklist'!E30</f>
        <v>Chemical Management
化学物質管理</v>
      </c>
      <c r="C32" t="str">
        <f>'System Checklist'!F30</f>
        <v>Integration
関連付け</v>
      </c>
      <c r="D32">
        <f>'System Checklist'!G30</f>
        <v>28</v>
      </c>
      <c r="E32" t="str">
        <f>'System Checklist'!Z30</f>
        <v>Yes</v>
      </c>
      <c r="F32" t="s">
        <v>1485</v>
      </c>
      <c r="Y32" t="s">
        <v>1442</v>
      </c>
      <c r="Z32" cm="1">
        <f t="array" aca="1" ref="Z32" ca="1">INDIRECT(AB32,TRUE)</f>
        <v>4</v>
      </c>
      <c r="AA32">
        <v>20</v>
      </c>
      <c r="AB32" t="str">
        <f t="shared" si="236"/>
        <v>AG157</v>
      </c>
      <c r="AC32">
        <f t="shared" si="237"/>
        <v>157</v>
      </c>
      <c r="AD32" s="157" cm="1">
        <f t="array" aca="1" ref="AD32" ca="1">INDIRECT(AE32)/(INDIRECT(AE32)+INDIRECT(AG32))</f>
        <v>0.8</v>
      </c>
      <c r="AE32" t="str">
        <f t="shared" si="238"/>
        <v>AG153</v>
      </c>
      <c r="AF32">
        <f t="shared" si="241"/>
        <v>153</v>
      </c>
      <c r="AG32" t="str">
        <f t="shared" si="239"/>
        <v>AG154</v>
      </c>
      <c r="AH32">
        <f t="shared" si="240"/>
        <v>154</v>
      </c>
    </row>
    <row r="33" spans="1:34">
      <c r="A33">
        <f>'System Checklist'!C31</f>
        <v>1</v>
      </c>
      <c r="B33" t="str">
        <f>'System Checklist'!E31</f>
        <v>General safety management for maintenance
一般保全安全管理</v>
      </c>
      <c r="C33" t="str">
        <f>'System Checklist'!F31</f>
        <v>Integration
関連付け</v>
      </c>
      <c r="D33">
        <f>'System Checklist'!G31</f>
        <v>29</v>
      </c>
      <c r="E33" t="str">
        <f>'System Checklist'!Z31</f>
        <v>Yes</v>
      </c>
      <c r="F33" t="s">
        <v>1485</v>
      </c>
      <c r="Y33" t="s">
        <v>1443</v>
      </c>
      <c r="Z33" cm="1">
        <f t="array" aca="1" ref="Z33" ca="1">INDIRECT(AB33,TRUE)</f>
        <v>2</v>
      </c>
      <c r="AA33">
        <v>21</v>
      </c>
      <c r="AB33" t="str">
        <f t="shared" si="236"/>
        <v>AG163</v>
      </c>
      <c r="AC33">
        <f t="shared" si="237"/>
        <v>163</v>
      </c>
      <c r="AD33" s="157" cm="1">
        <f t="array" aca="1" ref="AD33" ca="1">INDIRECT(AE33)/(INDIRECT(AE33)+INDIRECT(AG33))</f>
        <v>0.4</v>
      </c>
      <c r="AE33" t="str">
        <f t="shared" si="238"/>
        <v>AG159</v>
      </c>
      <c r="AF33">
        <f t="shared" si="241"/>
        <v>159</v>
      </c>
      <c r="AG33" t="str">
        <f t="shared" si="239"/>
        <v>AG160</v>
      </c>
      <c r="AH33">
        <f t="shared" si="240"/>
        <v>160</v>
      </c>
    </row>
    <row r="34" spans="1:34">
      <c r="A34">
        <f>'System Checklist'!C32</f>
        <v>1</v>
      </c>
      <c r="B34" t="str">
        <f>'System Checklist'!E32</f>
        <v>Fire Risk Assessment
火災RA</v>
      </c>
      <c r="C34" t="str">
        <f>'System Checklist'!F32</f>
        <v>Integration
関連付け</v>
      </c>
      <c r="D34">
        <f>'System Checklist'!G32</f>
        <v>30</v>
      </c>
      <c r="E34" t="str">
        <f>'System Checklist'!Z32</f>
        <v>Yes</v>
      </c>
      <c r="F34" t="s">
        <v>1490</v>
      </c>
      <c r="Y34" t="s">
        <v>1444</v>
      </c>
      <c r="Z34" cm="1">
        <f t="array" aca="1" ref="Z34" ca="1">INDIRECT(AB34,TRUE)</f>
        <v>4</v>
      </c>
      <c r="AA34">
        <v>22</v>
      </c>
      <c r="AB34" t="str">
        <f t="shared" si="236"/>
        <v>AG169</v>
      </c>
      <c r="AC34">
        <f t="shared" si="237"/>
        <v>169</v>
      </c>
      <c r="AD34" s="157" cm="1">
        <f t="array" aca="1" ref="AD34" ca="1">INDIRECT(AE34)/(INDIRECT(AE34)+INDIRECT(AG34))</f>
        <v>0.8</v>
      </c>
      <c r="AE34" t="str">
        <f t="shared" si="238"/>
        <v>AG165</v>
      </c>
      <c r="AF34">
        <f t="shared" si="241"/>
        <v>165</v>
      </c>
      <c r="AG34" t="str">
        <f t="shared" si="239"/>
        <v>AG166</v>
      </c>
      <c r="AH34">
        <f t="shared" si="240"/>
        <v>166</v>
      </c>
    </row>
    <row r="35" spans="1:34">
      <c r="A35">
        <f>'System Checklist'!C33</f>
        <v>1</v>
      </c>
      <c r="B35" t="str">
        <f>'System Checklist'!E33</f>
        <v>Flammable Materials Management
危険物管理</v>
      </c>
      <c r="C35" t="str">
        <f>'System Checklist'!F33</f>
        <v>Design
設計</v>
      </c>
      <c r="D35">
        <f>'System Checklist'!G33</f>
        <v>31</v>
      </c>
      <c r="E35" t="str">
        <f>'System Checklist'!Z33</f>
        <v>Yes</v>
      </c>
      <c r="F35" t="s">
        <v>1490</v>
      </c>
      <c r="Y35" t="s">
        <v>1445</v>
      </c>
      <c r="Z35" cm="1">
        <f t="array" aca="1" ref="Z35" ca="1">INDIRECT(AB35,TRUE)</f>
        <v>3</v>
      </c>
      <c r="AA35">
        <v>23</v>
      </c>
      <c r="AB35" t="str">
        <f t="shared" si="236"/>
        <v>AG175</v>
      </c>
      <c r="AC35">
        <f t="shared" si="237"/>
        <v>175</v>
      </c>
      <c r="AD35" s="157" cm="1">
        <f t="array" aca="1" ref="AD35" ca="1">INDIRECT(AE35)/(INDIRECT(AE35)+INDIRECT(AG35))</f>
        <v>0.6</v>
      </c>
      <c r="AE35" t="str">
        <f t="shared" si="238"/>
        <v>AG171</v>
      </c>
      <c r="AF35">
        <f t="shared" si="241"/>
        <v>171</v>
      </c>
      <c r="AG35" t="str">
        <f t="shared" si="239"/>
        <v>AG172</v>
      </c>
      <c r="AH35">
        <f t="shared" si="240"/>
        <v>172</v>
      </c>
    </row>
    <row r="36" spans="1:34">
      <c r="A36">
        <f>'System Checklist'!C34</f>
        <v>1</v>
      </c>
      <c r="B36" t="str">
        <f>'System Checklist'!E34</f>
        <v>Hot Work Management
火気使用</v>
      </c>
      <c r="C36" t="str">
        <f>'System Checklist'!F34</f>
        <v>Design
設計</v>
      </c>
      <c r="D36">
        <f>'System Checklist'!G34</f>
        <v>32</v>
      </c>
      <c r="E36" t="str">
        <f>'System Checklist'!Z34</f>
        <v>Yes</v>
      </c>
      <c r="F36" t="s">
        <v>1490</v>
      </c>
    </row>
    <row r="37" spans="1:34">
      <c r="A37">
        <f>'System Checklist'!C35</f>
        <v>1</v>
      </c>
      <c r="B37" t="str">
        <f>'System Checklist'!E35</f>
        <v>Fire Fighting
消火設備</v>
      </c>
      <c r="C37" t="str">
        <f>'System Checklist'!F35</f>
        <v>Design
設計</v>
      </c>
      <c r="D37">
        <f>'System Checklist'!G35</f>
        <v>33</v>
      </c>
      <c r="E37" t="str">
        <f>'System Checklist'!Z35</f>
        <v>Yes</v>
      </c>
      <c r="F37" t="s">
        <v>1490</v>
      </c>
    </row>
    <row r="38" spans="1:34">
      <c r="A38">
        <f>'System Checklist'!C36</f>
        <v>1</v>
      </c>
      <c r="B38" t="str">
        <f>'System Checklist'!E36</f>
        <v>Mixing MUST-11
精練MUST11</v>
      </c>
      <c r="C38" t="str">
        <f>'System Checklist'!F36</f>
        <v>Design
設計</v>
      </c>
      <c r="D38">
        <f>'System Checklist'!G36</f>
        <v>34</v>
      </c>
      <c r="E38" t="str">
        <f>'System Checklist'!Z36</f>
        <v>Yes</v>
      </c>
      <c r="F38" t="s">
        <v>1490</v>
      </c>
      <c r="Z38" s="118"/>
      <c r="AA38" s="118" t="s">
        <v>33</v>
      </c>
      <c r="AB38" s="118">
        <v>1</v>
      </c>
      <c r="AC38" s="118">
        <v>2</v>
      </c>
      <c r="AD38" s="118">
        <v>3</v>
      </c>
      <c r="AE38" s="118">
        <v>4</v>
      </c>
      <c r="AF38" s="118">
        <v>5</v>
      </c>
      <c r="AG38" s="118" t="s">
        <v>1457</v>
      </c>
    </row>
    <row r="39" spans="1:34" ht="18" customHeight="1">
      <c r="A39">
        <f>'System Checklist'!C37</f>
        <v>1</v>
      </c>
      <c r="B39" t="str">
        <f>'System Checklist'!E37</f>
        <v>Disaster Prevention General
一般事項</v>
      </c>
      <c r="C39" t="str">
        <f>'System Checklist'!F37</f>
        <v>Integration
関連付け</v>
      </c>
      <c r="D39">
        <f>'System Checklist'!G37</f>
        <v>35</v>
      </c>
      <c r="E39" t="str">
        <f>'System Checklist'!Z37</f>
        <v>Yes</v>
      </c>
      <c r="F39" t="s">
        <v>1490</v>
      </c>
      <c r="Z39" s="155" t="s">
        <v>1469</v>
      </c>
      <c r="AA39" s="118" t="s">
        <v>1453</v>
      </c>
      <c r="AB39" s="118">
        <f>COUNTIFS($A$5:$A$200,$G5,$B$5:$B$200,$Z39,$E$5:$E$200,$AA39)</f>
        <v>2</v>
      </c>
      <c r="AC39" s="118">
        <f>COUNTIFS($A$5:$A$200,$G6,$B$5:$B$200,$Z39,$E$5:$E$200,$AA39)</f>
        <v>2</v>
      </c>
      <c r="AD39" s="118">
        <f>COUNTIFS($A$5:$A$200,$G7,$B$5:$B$200,$Z39,$E$5:$E$200,$AA39)</f>
        <v>2</v>
      </c>
      <c r="AE39" s="118">
        <f>COUNTIFS($A$5:$A$200,$G8,$B$5:$B$200,$Z39,$E$5:$E$200,$AA39)</f>
        <v>1</v>
      </c>
      <c r="AF39" s="118">
        <f>COUNTIFS($A$5:$A$200,$G9,$B$5:$B$200,$Z39,$E$5:$E$200,$AA39)</f>
        <v>0</v>
      </c>
      <c r="AG39" s="118">
        <f>SUM(AB39:AF39)</f>
        <v>7</v>
      </c>
    </row>
    <row r="40" spans="1:34" ht="18" customHeight="1">
      <c r="A40">
        <f>'System Checklist'!C38</f>
        <v>1</v>
      </c>
      <c r="B40" t="str">
        <f>'System Checklist'!E38</f>
        <v>Electric system
電気配線</v>
      </c>
      <c r="C40" t="str">
        <f>'System Checklist'!F38</f>
        <v>Integration
関連付け</v>
      </c>
      <c r="D40">
        <f>'System Checklist'!G38</f>
        <v>36</v>
      </c>
      <c r="E40" t="str">
        <f>'System Checklist'!Z38</f>
        <v>Yes</v>
      </c>
      <c r="F40" t="s">
        <v>1490</v>
      </c>
      <c r="Z40" s="155" t="s">
        <v>1469</v>
      </c>
      <c r="AA40" s="118" t="s">
        <v>1454</v>
      </c>
      <c r="AB40" s="118">
        <f>COUNTIFS($A$5:$A$200,$G5,$B$5:$B$200,$Z40,$E$5:$E$200,$AA40)</f>
        <v>0</v>
      </c>
      <c r="AC40" s="118">
        <f>COUNTIFS($A$5:$A$200,$G6,$B$5:$B$200,$Z40,$E$5:$E$200,$AA40)</f>
        <v>0</v>
      </c>
      <c r="AD40" s="118">
        <f>COUNTIFS($A$5:$A$200,$G7,$B$5:$B$200,$Z40,$E$5:$E$200,$AA40)</f>
        <v>0</v>
      </c>
      <c r="AE40" s="118">
        <f>COUNTIFS($A$5:$A$200,$G8,$B$5:$B$200,$Z40,$E$5:$E$200,$AA40)</f>
        <v>1</v>
      </c>
      <c r="AF40" s="118">
        <f>COUNTIFS($A$5:$A$200,$G9,$B$5:$B$200,$Z40,$E$5:$E$200,$AA40)</f>
        <v>1</v>
      </c>
      <c r="AG40" s="118">
        <f>SUM(AB40:AF40)</f>
        <v>2</v>
      </c>
    </row>
    <row r="41" spans="1:34" ht="18" customHeight="1">
      <c r="A41">
        <f>'System Checklist'!C39</f>
        <v>1</v>
      </c>
      <c r="B41">
        <f>'System Checklist'!E39</f>
        <v>0</v>
      </c>
      <c r="C41">
        <f>'System Checklist'!F39</f>
        <v>0</v>
      </c>
      <c r="D41">
        <f>'System Checklist'!G39</f>
        <v>0</v>
      </c>
      <c r="E41">
        <f>'System Checklist'!Z39</f>
        <v>0</v>
      </c>
      <c r="Z41" s="155" t="s">
        <v>1469</v>
      </c>
      <c r="AA41" s="118" t="s">
        <v>1455</v>
      </c>
      <c r="AB41" s="118">
        <f>COUNTIFS($A$5:$A$200,$G5,$B$5:$B$200,$Z41,$E$5:$E$200,$AA41)</f>
        <v>0</v>
      </c>
      <c r="AC41" s="118">
        <f>COUNTIFS($A$5:$A$200,$G6,$B$5:$B$200,$Z41,$E$5:$E$200,$AA41)</f>
        <v>0</v>
      </c>
      <c r="AD41" s="118">
        <f>COUNTIFS($A$5:$A$200,$G7,$B$5:$B$200,$Z41,$E$5:$E$200,$AA41)</f>
        <v>0</v>
      </c>
      <c r="AE41" s="118">
        <f>COUNTIFS($A$5:$A$200,$G8,$B$5:$B$200,$Z41,$E$5:$E$200,$AA41)</f>
        <v>0</v>
      </c>
      <c r="AF41" s="118">
        <f>COUNTIFS($A$5:$A$200,$G9,$B$5:$B$200,$Z41,$E$5:$E$200,$AA41)</f>
        <v>0</v>
      </c>
      <c r="AG41" s="118">
        <f>SUM(AB41:AF41)</f>
        <v>0</v>
      </c>
    </row>
    <row r="42" spans="1:34" ht="18" customHeight="1">
      <c r="A42">
        <f>'System Checklist'!C40</f>
        <v>2</v>
      </c>
      <c r="B42" t="str">
        <f>'System Checklist'!E40</f>
        <v>Safety communication
安全コミュニケーション</v>
      </c>
      <c r="C42" t="str">
        <f>'System Checklist'!F40</f>
        <v>Change &amp; Emergency planning
変更管理 &amp; 緊急事態準備</v>
      </c>
      <c r="D42">
        <f>'System Checklist'!G40</f>
        <v>37</v>
      </c>
      <c r="E42" t="str">
        <f>'System Checklist'!Z40</f>
        <v>Yes</v>
      </c>
      <c r="F42" t="s">
        <v>1485</v>
      </c>
      <c r="Z42" s="155" t="s">
        <v>1469</v>
      </c>
      <c r="AA42" s="126" t="s">
        <v>1456</v>
      </c>
      <c r="AB42" s="118">
        <f>COUNTIFS($A$5:$A$200,$G5,$B$5:$B$200,$Z42,$E$5:$E$200,$AA42)</f>
        <v>0</v>
      </c>
      <c r="AC42" s="118">
        <f>COUNTIFS($A$5:$A$200,$G6,$B$5:$B$200,$Z42,$E$5:$E$200,$AA42)</f>
        <v>0</v>
      </c>
      <c r="AD42" s="118">
        <f>COUNTIFS($A$5:$A$200,$G7,$B$5:$B$200,$Z42,$E$5:$E$200,$AA42)</f>
        <v>0</v>
      </c>
      <c r="AE42" s="118">
        <f>COUNTIFS($A$5:$A$200,$G8,$B$5:$B$200,$Z42,$E$5:$E$200,$AA42)</f>
        <v>0</v>
      </c>
      <c r="AF42" s="118">
        <f>COUNTIFS($A$5:$A$200,$G9,$B$5:$B$200,$Z42,$E$5:$E$200,$AA42)</f>
        <v>0</v>
      </c>
      <c r="AG42" s="118">
        <f>SUM(AB42:AF42)</f>
        <v>0</v>
      </c>
    </row>
    <row r="43" spans="1:34" ht="18" customHeight="1">
      <c r="A43">
        <f>'System Checklist'!C41</f>
        <v>2</v>
      </c>
      <c r="B43" t="str">
        <f>'System Checklist'!E41</f>
        <v>Safety communication
安全コミュニケーション</v>
      </c>
      <c r="C43" t="str">
        <f>'System Checklist'!F41</f>
        <v>Integration
関連付け</v>
      </c>
      <c r="D43">
        <f>'System Checklist'!G41</f>
        <v>38</v>
      </c>
      <c r="E43" t="str">
        <f>'System Checklist'!Z41</f>
        <v>Yes</v>
      </c>
      <c r="F43" t="s">
        <v>1485</v>
      </c>
      <c r="Z43" s="155" t="s">
        <v>1469</v>
      </c>
      <c r="AA43" s="156" t="s">
        <v>1452</v>
      </c>
      <c r="AB43" s="118" t="str">
        <f>IF(AB40&gt;0,1,"")</f>
        <v/>
      </c>
      <c r="AC43" s="118" t="str">
        <f>IF(AC40&gt;0,1,IF(AC39&gt;0,"",1))</f>
        <v/>
      </c>
      <c r="AD43" s="118" t="str">
        <f>IF(AD40&gt;0,IF(AC39&gt;0,AC38,IF(AB39&gt;0,AB38,)),"")</f>
        <v/>
      </c>
      <c r="AE43" s="118">
        <f>IF(AE40&gt;0,IF(AD39&gt;0,AD38,IF(AC39&gt;0,AC38,AB38)),"")</f>
        <v>3</v>
      </c>
      <c r="AF43" s="118">
        <f>IF(AF40&gt;0,IF(AE39&gt;0,AE38,IF(AD39&gt;0,AD38,IF(AC39&gt;0,AC38,AB38))),5)</f>
        <v>4</v>
      </c>
      <c r="AG43" s="118">
        <f>IF(COUNTIF($B5:$B200,$Z43)=SUM(AG39:AG42),MIN(AB43:AF43),"Error")</f>
        <v>3</v>
      </c>
    </row>
    <row r="44" spans="1:34" ht="18" customHeight="1">
      <c r="A44">
        <f>'System Checklist'!C42</f>
        <v>2</v>
      </c>
      <c r="B44" t="str">
        <f>'System Checklist'!E42</f>
        <v>Incident Management
インシデント管理</v>
      </c>
      <c r="C44" t="str">
        <f>'System Checklist'!F42</f>
        <v>Integration
関連付け</v>
      </c>
      <c r="D44">
        <f>'System Checklist'!G42</f>
        <v>39</v>
      </c>
      <c r="E44" t="str">
        <f>'System Checklist'!Z42</f>
        <v>Yes</v>
      </c>
      <c r="F44" t="s">
        <v>1485</v>
      </c>
      <c r="Z44" s="118"/>
      <c r="AA44" s="118" t="s">
        <v>33</v>
      </c>
      <c r="AB44" s="118">
        <v>1</v>
      </c>
      <c r="AC44" s="118">
        <v>2</v>
      </c>
      <c r="AD44" s="118">
        <v>3</v>
      </c>
      <c r="AE44" s="118">
        <v>4</v>
      </c>
      <c r="AF44" s="118">
        <v>5</v>
      </c>
      <c r="AG44" s="118" t="s">
        <v>1457</v>
      </c>
    </row>
    <row r="45" spans="1:34" ht="18" customHeight="1">
      <c r="A45">
        <f>'System Checklist'!C43</f>
        <v>2</v>
      </c>
      <c r="B45" t="str">
        <f>'System Checklist'!E43</f>
        <v>Incident Management
インシデント管理</v>
      </c>
      <c r="C45" t="str">
        <f>'System Checklist'!F43</f>
        <v>Change &amp; Emergency planning
変更管理 &amp; 緊急事態準備</v>
      </c>
      <c r="D45">
        <f>'System Checklist'!G43</f>
        <v>40</v>
      </c>
      <c r="E45" t="str">
        <f>'System Checklist'!Z43</f>
        <v>Yes</v>
      </c>
      <c r="F45" t="s">
        <v>1485</v>
      </c>
      <c r="Z45" s="155" t="s">
        <v>1470</v>
      </c>
      <c r="AA45" s="118" t="s">
        <v>1453</v>
      </c>
      <c r="AB45" s="118">
        <f>COUNTIFS($A$5:$A$200,$G5,$B$5:$B$200,$Z45,$E$5:$E$200,$AA45)</f>
        <v>2</v>
      </c>
      <c r="AC45" s="118">
        <f>COUNTIFS($A$5:$A$200,$G6,$B$5:$B$200,$Z45,$E$5:$E$200,$AA45)</f>
        <v>2</v>
      </c>
      <c r="AD45" s="118">
        <f>COUNTIFS($A$5:$A$200,$G7,$B$5:$B$200,$Z45,$E$5:$E$200,$AA45)</f>
        <v>2</v>
      </c>
      <c r="AE45" s="118">
        <f>COUNTIFS($A$5:$A$200,$G8,$B$5:$B$200,$Z45,$E$5:$E$200,$AA45)</f>
        <v>1</v>
      </c>
      <c r="AF45" s="118">
        <f>COUNTIFS($A$5:$A$200,$G9,$B$5:$B$200,$Z45,$E$5:$E$200,$AA45)</f>
        <v>1</v>
      </c>
      <c r="AG45" s="118">
        <f>SUM(AB45:AF45)</f>
        <v>8</v>
      </c>
    </row>
    <row r="46" spans="1:34" ht="18" customHeight="1">
      <c r="A46">
        <f>'System Checklist'!C44</f>
        <v>2</v>
      </c>
      <c r="B46" t="str">
        <f>'System Checklist'!E44</f>
        <v>Management of Change
変更管理</v>
      </c>
      <c r="C46" t="str">
        <f>'System Checklist'!F44</f>
        <v>Change &amp; Emergency planning
変更管理 &amp; 緊急事態準備</v>
      </c>
      <c r="D46">
        <f>'System Checklist'!G44</f>
        <v>41</v>
      </c>
      <c r="E46" t="str">
        <f>'System Checklist'!Z44</f>
        <v>Yes</v>
      </c>
      <c r="F46" t="s">
        <v>1485</v>
      </c>
      <c r="Z46" s="155" t="s">
        <v>1470</v>
      </c>
      <c r="AA46" s="118" t="s">
        <v>1454</v>
      </c>
      <c r="AB46" s="118">
        <f>COUNTIFS($A$5:$A$200,$G5,$B$5:$B$200,$Z46,$E$5:$E$200,$AA46)</f>
        <v>0</v>
      </c>
      <c r="AC46" s="118">
        <f>COUNTIFS($A$5:$A$200,$G6,$B$5:$B$200,$Z46,$E$5:$E$200,$AA46)</f>
        <v>0</v>
      </c>
      <c r="AD46" s="118">
        <f>COUNTIFS($A$5:$A$200,$G7,$B$5:$B$200,$Z46,$E$5:$E$200,$AA46)</f>
        <v>0</v>
      </c>
      <c r="AE46" s="118">
        <f>COUNTIFS($A$5:$A$200,$G8,$B$5:$B$200,$Z46,$E$5:$E$200,$AA46)</f>
        <v>0</v>
      </c>
      <c r="AF46" s="118">
        <f>COUNTIFS($A$5:$A$200,$G9,$B$5:$B$200,$Z46,$E$5:$E$200,$AA46)</f>
        <v>0</v>
      </c>
      <c r="AG46" s="118">
        <f>SUM(AB46:AF46)</f>
        <v>0</v>
      </c>
    </row>
    <row r="47" spans="1:34" ht="18" customHeight="1">
      <c r="A47">
        <f>'System Checklist'!C45</f>
        <v>2</v>
      </c>
      <c r="B47" t="str">
        <f>'System Checklist'!E45</f>
        <v>LOTO Standard
LOTO標準</v>
      </c>
      <c r="C47" t="str">
        <f>'System Checklist'!F45</f>
        <v>Design
設計</v>
      </c>
      <c r="D47">
        <f>'System Checklist'!G45</f>
        <v>42</v>
      </c>
      <c r="E47" t="str">
        <f>'System Checklist'!Z45</f>
        <v>Yes</v>
      </c>
      <c r="F47" t="s">
        <v>1485</v>
      </c>
      <c r="Z47" s="155" t="s">
        <v>1470</v>
      </c>
      <c r="AA47" s="118" t="s">
        <v>1455</v>
      </c>
      <c r="AB47" s="118">
        <f>COUNTIFS($A$5:$A$200,$G5,$B$5:$B$200,$Z47,$E$5:$E$200,$AA47)</f>
        <v>0</v>
      </c>
      <c r="AC47" s="118">
        <f>COUNTIFS($A$5:$A$200,$G6,$B$5:$B$200,$Z47,$E$5:$E$200,$AA47)</f>
        <v>0</v>
      </c>
      <c r="AD47" s="118">
        <f>COUNTIFS($A$5:$A$200,$G7,$B$5:$B$200,$Z47,$E$5:$E$200,$AA47)</f>
        <v>0</v>
      </c>
      <c r="AE47" s="118">
        <f>COUNTIFS($A$5:$A$200,$G8,$B$5:$B$200,$Z47,$E$5:$E$200,$AA47)</f>
        <v>0</v>
      </c>
      <c r="AF47" s="118">
        <f>COUNTIFS($A$5:$A$200,$G9,$B$5:$B$200,$Z47,$E$5:$E$200,$AA47)</f>
        <v>0</v>
      </c>
      <c r="AG47" s="118">
        <f>SUM(AB47:AF47)</f>
        <v>0</v>
      </c>
    </row>
    <row r="48" spans="1:34" ht="18" customHeight="1">
      <c r="A48">
        <f>'System Checklist'!C46</f>
        <v>2</v>
      </c>
      <c r="B48" t="str">
        <f>'System Checklist'!E46</f>
        <v>Safety Rules
安全ルール</v>
      </c>
      <c r="C48" t="str">
        <f>'System Checklist'!F46</f>
        <v>Design
設計</v>
      </c>
      <c r="D48">
        <f>'System Checklist'!G46</f>
        <v>43</v>
      </c>
      <c r="E48" t="str">
        <f>'System Checklist'!Z46</f>
        <v>Yes</v>
      </c>
      <c r="F48" t="s">
        <v>1485</v>
      </c>
      <c r="Z48" s="155" t="s">
        <v>1470</v>
      </c>
      <c r="AA48" s="126" t="s">
        <v>1456</v>
      </c>
      <c r="AB48" s="118">
        <f>COUNTIFS($A$5:$A$200,$G5,$B$5:$B$200,$Z48,$E$5:$E$200,$AA48)</f>
        <v>0</v>
      </c>
      <c r="AC48" s="118">
        <f>COUNTIFS($A$5:$A$200,$G6,$B$5:$B$200,$Z48,$E$5:$E$200,$AA48)</f>
        <v>0</v>
      </c>
      <c r="AD48" s="118">
        <f>COUNTIFS($A$5:$A$200,$G7,$B$5:$B$200,$Z48,$E$5:$E$200,$AA48)</f>
        <v>0</v>
      </c>
      <c r="AE48" s="118">
        <f>COUNTIFS($A$5:$A$200,$G8,$B$5:$B$200,$Z48,$E$5:$E$200,$AA48)</f>
        <v>0</v>
      </c>
      <c r="AF48" s="118">
        <f>COUNTIFS($A$5:$A$200,$G9,$B$5:$B$200,$Z48,$E$5:$E$200,$AA48)</f>
        <v>0</v>
      </c>
      <c r="AG48" s="118">
        <f>SUM(AB48:AF48)</f>
        <v>0</v>
      </c>
    </row>
    <row r="49" spans="1:33" ht="18" customHeight="1">
      <c r="A49">
        <f>'System Checklist'!C47</f>
        <v>2</v>
      </c>
      <c r="B49" t="str">
        <f>'System Checklist'!E47</f>
        <v>Work at Height
高所作業</v>
      </c>
      <c r="C49" t="str">
        <f>'System Checklist'!F47</f>
        <v>Design
設計</v>
      </c>
      <c r="D49">
        <f>'System Checklist'!G47</f>
        <v>44</v>
      </c>
      <c r="E49" t="str">
        <f>'System Checklist'!Z47</f>
        <v>Yes</v>
      </c>
      <c r="F49" t="s">
        <v>1485</v>
      </c>
      <c r="Z49" s="155" t="s">
        <v>1470</v>
      </c>
      <c r="AA49" s="156" t="s">
        <v>1452</v>
      </c>
      <c r="AB49" s="118" t="str">
        <f>IF(AB46&gt;0,1,"")</f>
        <v/>
      </c>
      <c r="AC49" s="118" t="str">
        <f>IF(AC46&gt;0,1,IF(AC45&gt;0,"",1))</f>
        <v/>
      </c>
      <c r="AD49" s="118" t="str">
        <f>IF(AD46&gt;0,IF(AC45&gt;0,AC44,IF(AB45&gt;0,AB44,)),"")</f>
        <v/>
      </c>
      <c r="AE49" s="118" t="str">
        <f>IF(AE46&gt;0,IF(AD45&gt;0,AD44,IF(AC45&gt;0,AC44,AB44)),"")</f>
        <v/>
      </c>
      <c r="AF49" s="118">
        <f>IF(AF46&gt;0,IF(AE45&gt;0,AE44,IF(AD45&gt;0,AD44,IF(AC45&gt;0,AC44,AB44))),5)</f>
        <v>5</v>
      </c>
      <c r="AG49" s="118">
        <f>IF(COUNTIF($B5:$B200,$Z49)=SUM(AG45:AG48),MIN(AB49:AF49),"Error")</f>
        <v>5</v>
      </c>
    </row>
    <row r="50" spans="1:33" ht="18" customHeight="1">
      <c r="A50">
        <f>'System Checklist'!C48</f>
        <v>2</v>
      </c>
      <c r="B50" t="str">
        <f>'System Checklist'!E48</f>
        <v>Mobile Equipment
動力車</v>
      </c>
      <c r="C50" t="str">
        <f>'System Checklist'!F48</f>
        <v>Design
設計</v>
      </c>
      <c r="D50">
        <f>'System Checklist'!G48</f>
        <v>45</v>
      </c>
      <c r="E50" t="str">
        <f>'System Checklist'!Z48</f>
        <v>Yes</v>
      </c>
      <c r="F50" t="s">
        <v>1485</v>
      </c>
      <c r="Z50" s="118"/>
      <c r="AA50" s="118" t="s">
        <v>33</v>
      </c>
      <c r="AB50" s="118">
        <v>1</v>
      </c>
      <c r="AC50" s="118">
        <v>2</v>
      </c>
      <c r="AD50" s="118">
        <v>3</v>
      </c>
      <c r="AE50" s="118">
        <v>4</v>
      </c>
      <c r="AF50" s="118">
        <v>5</v>
      </c>
      <c r="AG50" s="118" t="s">
        <v>1457</v>
      </c>
    </row>
    <row r="51" spans="1:33" ht="18" customHeight="1">
      <c r="A51">
        <f>'System Checklist'!C49</f>
        <v>2</v>
      </c>
      <c r="B51" t="str">
        <f>'System Checklist'!E49</f>
        <v>3S</v>
      </c>
      <c r="C51" t="str">
        <f>'System Checklist'!F49</f>
        <v>Integration
関連付け</v>
      </c>
      <c r="D51">
        <f>'System Checklist'!G49</f>
        <v>46</v>
      </c>
      <c r="E51" t="str">
        <f>'System Checklist'!Z49</f>
        <v>Yes</v>
      </c>
      <c r="F51" t="s">
        <v>1485</v>
      </c>
      <c r="Z51" s="155" t="s">
        <v>1471</v>
      </c>
      <c r="AA51" s="118" t="s">
        <v>1453</v>
      </c>
      <c r="AB51" s="118">
        <f>COUNTIFS($A$5:$A$200,$G5,$B$5:$B$200,$Z51,$E$5:$E$200,$AA51)</f>
        <v>2</v>
      </c>
      <c r="AC51" s="118">
        <f>COUNTIFS($A$5:$A$200,$G6,$B$5:$B$200,$Z51,$E$5:$E$200,$AA51)</f>
        <v>1</v>
      </c>
      <c r="AD51" s="118">
        <f>COUNTIFS($A$5:$A$200,$G7,$B$5:$B$200,$Z51,$E$5:$E$200,$AA51)</f>
        <v>1</v>
      </c>
      <c r="AE51" s="118">
        <f>COUNTIFS($A$5:$A$200,$G8,$B$5:$B$200,$Z51,$E$5:$E$200,$AA51)</f>
        <v>0</v>
      </c>
      <c r="AF51" s="118">
        <f>COUNTIFS($A$5:$A$200,$G9,$B$5:$B$200,$Z51,$E$5:$E$200,$AA51)</f>
        <v>0</v>
      </c>
      <c r="AG51" s="118">
        <f>SUM(AB51:AF51)</f>
        <v>4</v>
      </c>
    </row>
    <row r="52" spans="1:33" ht="18" customHeight="1">
      <c r="A52">
        <f>'System Checklist'!C50</f>
        <v>2</v>
      </c>
      <c r="B52" t="str">
        <f>'System Checklist'!E50</f>
        <v>3S</v>
      </c>
      <c r="C52" t="str">
        <f>'System Checklist'!F50</f>
        <v>Integration
関連付け</v>
      </c>
      <c r="D52">
        <f>'System Checklist'!G50</f>
        <v>47</v>
      </c>
      <c r="E52" t="str">
        <f>'System Checklist'!Z50</f>
        <v>Yes</v>
      </c>
      <c r="F52" t="s">
        <v>1485</v>
      </c>
      <c r="Z52" s="155" t="s">
        <v>1471</v>
      </c>
      <c r="AA52" s="118" t="s">
        <v>1454</v>
      </c>
      <c r="AB52" s="118">
        <f>COUNTIFS($A$5:$A$200,$G5,$B$5:$B$200,$Z52,$E$5:$E$200,$AA52)</f>
        <v>0</v>
      </c>
      <c r="AC52" s="118">
        <f>COUNTIFS($A$5:$A$200,$G6,$B$5:$B$200,$Z52,$E$5:$E$200,$AA52)</f>
        <v>0</v>
      </c>
      <c r="AD52" s="118">
        <f>COUNTIFS($A$5:$A$200,$G7,$B$5:$B$200,$Z52,$E$5:$E$200,$AA52)</f>
        <v>1</v>
      </c>
      <c r="AE52" s="118">
        <f>COUNTIFS($A$5:$A$200,$G8,$B$5:$B$200,$Z52,$E$5:$E$200,$AA52)</f>
        <v>2</v>
      </c>
      <c r="AF52" s="118">
        <f>COUNTIFS($A$5:$A$200,$G9,$B$5:$B$200,$Z52,$E$5:$E$200,$AA52)</f>
        <v>1</v>
      </c>
      <c r="AG52" s="118">
        <f>SUM(AB52:AF52)</f>
        <v>4</v>
      </c>
    </row>
    <row r="53" spans="1:33" ht="18" customHeight="1">
      <c r="A53">
        <f>'System Checklist'!C51</f>
        <v>2</v>
      </c>
      <c r="B53" t="str">
        <f>'System Checklist'!E51</f>
        <v>Crane and Hoist
クレーン・ホイスト</v>
      </c>
      <c r="C53" t="str">
        <f>'System Checklist'!F51</f>
        <v>Integration
関連付け</v>
      </c>
      <c r="D53">
        <f>'System Checklist'!G51</f>
        <v>48</v>
      </c>
      <c r="E53" t="str">
        <f>'System Checklist'!Z51</f>
        <v>Yes</v>
      </c>
      <c r="F53" t="s">
        <v>1485</v>
      </c>
      <c r="Z53" s="155" t="s">
        <v>1471</v>
      </c>
      <c r="AA53" s="118" t="s">
        <v>1455</v>
      </c>
      <c r="AB53" s="118">
        <f>COUNTIFS($A$5:$A$200,$G5,$B$5:$B$200,$Z53,$E$5:$E$200,$AA53)</f>
        <v>0</v>
      </c>
      <c r="AC53" s="118">
        <f>COUNTIFS($A$5:$A$200,$G6,$B$5:$B$200,$Z53,$E$5:$E$200,$AA53)</f>
        <v>0</v>
      </c>
      <c r="AD53" s="118">
        <f>COUNTIFS($A$5:$A$200,$G7,$B$5:$B$200,$Z53,$E$5:$E$200,$AA53)</f>
        <v>0</v>
      </c>
      <c r="AE53" s="118">
        <f>COUNTIFS($A$5:$A$200,$G8,$B$5:$B$200,$Z53,$E$5:$E$200,$AA53)</f>
        <v>0</v>
      </c>
      <c r="AF53" s="118">
        <f>COUNTIFS($A$5:$A$200,$G9,$B$5:$B$200,$Z53,$E$5:$E$200,$AA53)</f>
        <v>0</v>
      </c>
      <c r="AG53" s="118">
        <f>SUM(AB53:AF53)</f>
        <v>0</v>
      </c>
    </row>
    <row r="54" spans="1:33" ht="18" customHeight="1">
      <c r="A54">
        <f>'System Checklist'!C52</f>
        <v>2</v>
      </c>
      <c r="B54" t="str">
        <f>'System Checklist'!E52</f>
        <v>Crane and Hoist
クレーン・ホイスト</v>
      </c>
      <c r="C54" t="str">
        <f>'System Checklist'!F52</f>
        <v>Integration
関連付け</v>
      </c>
      <c r="D54">
        <f>'System Checklist'!G52</f>
        <v>49</v>
      </c>
      <c r="E54" t="str">
        <f>'System Checklist'!Z52</f>
        <v>Yes</v>
      </c>
      <c r="F54" t="s">
        <v>1485</v>
      </c>
      <c r="Z54" s="155" t="s">
        <v>1471</v>
      </c>
      <c r="AA54" s="126" t="s">
        <v>1456</v>
      </c>
      <c r="AB54" s="118">
        <f>COUNTIFS($A$5:$A$200,$G5,$B$5:$B$200,$Z54,$E$5:$E$200,$AA54)</f>
        <v>0</v>
      </c>
      <c r="AC54" s="118">
        <f>COUNTIFS($A$5:$A$200,$G6,$B$5:$B$200,$Z54,$E$5:$E$200,$AA54)</f>
        <v>0</v>
      </c>
      <c r="AD54" s="118">
        <f>COUNTIFS($A$5:$A$200,$G7,$B$5:$B$200,$Z54,$E$5:$E$200,$AA54)</f>
        <v>0</v>
      </c>
      <c r="AE54" s="118">
        <f>COUNTIFS($A$5:$A$200,$G8,$B$5:$B$200,$Z54,$E$5:$E$200,$AA54)</f>
        <v>0</v>
      </c>
      <c r="AF54" s="118">
        <f>COUNTIFS($A$5:$A$200,$G9,$B$5:$B$200,$Z54,$E$5:$E$200,$AA54)</f>
        <v>0</v>
      </c>
      <c r="AG54" s="118">
        <f>SUM(AB54:AF54)</f>
        <v>0</v>
      </c>
    </row>
    <row r="55" spans="1:33" ht="18" customHeight="1">
      <c r="A55">
        <f>'System Checklist'!C53</f>
        <v>2</v>
      </c>
      <c r="B55" t="str">
        <f>'System Checklist'!E53</f>
        <v>Risk Assessment
リスクアセスメント</v>
      </c>
      <c r="C55" t="str">
        <f>'System Checklist'!F53</f>
        <v>Integration
関連付け</v>
      </c>
      <c r="D55">
        <f>'System Checklist'!G53</f>
        <v>50</v>
      </c>
      <c r="E55" t="str">
        <f>'System Checklist'!Z53</f>
        <v>Yes</v>
      </c>
      <c r="F55" t="s">
        <v>1485</v>
      </c>
      <c r="Z55" s="155" t="s">
        <v>1471</v>
      </c>
      <c r="AA55" s="156" t="s">
        <v>1452</v>
      </c>
      <c r="AB55" s="118" t="str">
        <f>IF(AB52&gt;0,1,"")</f>
        <v/>
      </c>
      <c r="AC55" s="118" t="str">
        <f>IF(AC52&gt;0,1,IF(AC51&gt;0,"",1))</f>
        <v/>
      </c>
      <c r="AD55" s="118">
        <f>IF(AD52&gt;0,IF(AC51&gt;0,AC50,IF(AB51&gt;0,AB50,)),"")</f>
        <v>2</v>
      </c>
      <c r="AE55" s="118">
        <f>IF(AE52&gt;0,IF(AD51&gt;0,AD50,IF(AC51&gt;0,AC50,AB50)),"")</f>
        <v>3</v>
      </c>
      <c r="AF55" s="118">
        <f>IF(AF52&gt;0,IF(AE51&gt;0,AE50,IF(AD51&gt;0,AD50,IF(AC51&gt;0,AC50,AB50))),5)</f>
        <v>3</v>
      </c>
      <c r="AG55" s="118">
        <f>IF(COUNTIF($B5:$B200,$Z55)=SUM(AG51:AG54),MIN(AB55:AF55),"Error")</f>
        <v>2</v>
      </c>
    </row>
    <row r="56" spans="1:33" ht="18" customHeight="1">
      <c r="A56">
        <f>'System Checklist'!C54</f>
        <v>2</v>
      </c>
      <c r="B56" t="str">
        <f>'System Checklist'!E54</f>
        <v>Risk Assessment
リスクアセスメント</v>
      </c>
      <c r="C56" t="str">
        <f>'System Checklist'!F54</f>
        <v>Integration
関連付け</v>
      </c>
      <c r="D56">
        <f>'System Checklist'!G54</f>
        <v>51</v>
      </c>
      <c r="E56" t="str">
        <f>'System Checklist'!Z54</f>
        <v>Yes</v>
      </c>
      <c r="F56" t="s">
        <v>1485</v>
      </c>
      <c r="Z56" s="118"/>
      <c r="AA56" s="118" t="s">
        <v>33</v>
      </c>
      <c r="AB56" s="118">
        <v>1</v>
      </c>
      <c r="AC56" s="118">
        <v>2</v>
      </c>
      <c r="AD56" s="118">
        <v>3</v>
      </c>
      <c r="AE56" s="118">
        <v>4</v>
      </c>
      <c r="AF56" s="118">
        <v>5</v>
      </c>
      <c r="AG56" s="118" t="s">
        <v>1457</v>
      </c>
    </row>
    <row r="57" spans="1:33" ht="18" customHeight="1">
      <c r="A57">
        <f>'System Checklist'!C55</f>
        <v>2</v>
      </c>
      <c r="B57" t="str">
        <f>'System Checklist'!E55</f>
        <v>KY</v>
      </c>
      <c r="C57" t="str">
        <f>'System Checklist'!F55</f>
        <v>Integration
関連付け</v>
      </c>
      <c r="D57">
        <f>'System Checklist'!G55</f>
        <v>52</v>
      </c>
      <c r="E57" t="str">
        <f>'System Checklist'!Z55</f>
        <v>Yes</v>
      </c>
      <c r="F57" t="s">
        <v>1485</v>
      </c>
      <c r="Z57" s="155" t="s">
        <v>464</v>
      </c>
      <c r="AA57" s="118" t="s">
        <v>1453</v>
      </c>
      <c r="AB57" s="118">
        <f>COUNTIFS($A$5:$A$200,$G5,$B$5:$B$200,$Z57,$E$5:$E$200,$AA57)</f>
        <v>2</v>
      </c>
      <c r="AC57" s="118">
        <f>COUNTIFS($A$5:$A$200,$G6,$B$5:$B$200,$Z57,$E$5:$E$200,$AA57)</f>
        <v>1</v>
      </c>
      <c r="AD57" s="118">
        <f>COUNTIFS($A$5:$A$200,$G7,$B$5:$B$200,$Z57,$E$5:$E$200,$AA57)</f>
        <v>3</v>
      </c>
      <c r="AE57" s="118">
        <f>COUNTIFS($A$5:$A$200,$G8,$B$5:$B$200,$Z57,$E$5:$E$200,$AA57)</f>
        <v>2</v>
      </c>
      <c r="AF57" s="118">
        <f>COUNTIFS($A$5:$A$200,$G9,$B$5:$B$200,$Z57,$E$5:$E$200,$AA57)</f>
        <v>0</v>
      </c>
      <c r="AG57" s="118">
        <f>SUM(AB57:AF57)</f>
        <v>8</v>
      </c>
    </row>
    <row r="58" spans="1:33" ht="18" customHeight="1">
      <c r="A58">
        <f>'System Checklist'!C56</f>
        <v>2</v>
      </c>
      <c r="B58" t="str">
        <f>'System Checklist'!E56</f>
        <v>Contractor management
協力会社の安全管理</v>
      </c>
      <c r="C58" t="str">
        <f>'System Checklist'!F56</f>
        <v>Integration
関連付け</v>
      </c>
      <c r="D58">
        <f>'System Checklist'!G56</f>
        <v>53</v>
      </c>
      <c r="E58" t="str">
        <f>'System Checklist'!Z56</f>
        <v>Yes</v>
      </c>
      <c r="F58" t="s">
        <v>1485</v>
      </c>
      <c r="Z58" s="155" t="s">
        <v>464</v>
      </c>
      <c r="AA58" s="118" t="s">
        <v>1454</v>
      </c>
      <c r="AB58" s="118">
        <f>COUNTIFS($A$5:$A$200,$G5,$B$5:$B$200,$Z58,$E$5:$E$200,$AA58)</f>
        <v>0</v>
      </c>
      <c r="AC58" s="118">
        <f>COUNTIFS($A$5:$A$200,$G6,$B$5:$B$200,$Z58,$E$5:$E$200,$AA58)</f>
        <v>0</v>
      </c>
      <c r="AD58" s="118">
        <f>COUNTIFS($A$5:$A$200,$G7,$B$5:$B$200,$Z58,$E$5:$E$200,$AA58)</f>
        <v>1</v>
      </c>
      <c r="AE58" s="118">
        <f>COUNTIFS($A$5:$A$200,$G8,$B$5:$B$200,$Z58,$E$5:$E$200,$AA58)</f>
        <v>0</v>
      </c>
      <c r="AF58" s="118">
        <f>COUNTIFS($A$5:$A$200,$G9,$B$5:$B$200,$Z58,$E$5:$E$200,$AA58)</f>
        <v>2</v>
      </c>
      <c r="AG58" s="118">
        <f>SUM(AB58:AF58)</f>
        <v>3</v>
      </c>
    </row>
    <row r="59" spans="1:33" ht="18" customHeight="1">
      <c r="A59">
        <f>'System Checklist'!C57</f>
        <v>2</v>
      </c>
      <c r="B59" t="str">
        <f>'System Checklist'!E57</f>
        <v>Contractor management
協力会社の安全管理</v>
      </c>
      <c r="C59" t="str">
        <f>'System Checklist'!F57</f>
        <v>Integration
関連付け</v>
      </c>
      <c r="D59">
        <f>'System Checklist'!G57</f>
        <v>54</v>
      </c>
      <c r="E59" t="str">
        <f>'System Checklist'!Z57</f>
        <v>Yes</v>
      </c>
      <c r="F59" t="s">
        <v>1485</v>
      </c>
      <c r="Z59" s="155" t="s">
        <v>464</v>
      </c>
      <c r="AA59" s="118" t="s">
        <v>1455</v>
      </c>
      <c r="AB59" s="118">
        <f>COUNTIFS($A$5:$A$200,$G5,$B$5:$B$200,$Z59,$E$5:$E$200,$AA59)</f>
        <v>0</v>
      </c>
      <c r="AC59" s="118">
        <f>COUNTIFS($A$5:$A$200,$G6,$B$5:$B$200,$Z59,$E$5:$E$200,$AA59)</f>
        <v>0</v>
      </c>
      <c r="AD59" s="118">
        <f>COUNTIFS($A$5:$A$200,$G7,$B$5:$B$200,$Z59,$E$5:$E$200,$AA59)</f>
        <v>0</v>
      </c>
      <c r="AE59" s="118">
        <f>COUNTIFS($A$5:$A$200,$G8,$B$5:$B$200,$Z59,$E$5:$E$200,$AA59)</f>
        <v>0</v>
      </c>
      <c r="AF59" s="118">
        <f>COUNTIFS($A$5:$A$200,$G9,$B$5:$B$200,$Z59,$E$5:$E$200,$AA59)</f>
        <v>0</v>
      </c>
      <c r="AG59" s="118">
        <f>SUM(AB59:AF59)</f>
        <v>0</v>
      </c>
    </row>
    <row r="60" spans="1:33" ht="18" customHeight="1">
      <c r="A60">
        <f>'System Checklist'!C58</f>
        <v>2</v>
      </c>
      <c r="B60" t="str">
        <f>'System Checklist'!E58</f>
        <v>Large Tire Manual Handling Operation
大型タイヤハンドリング作業</v>
      </c>
      <c r="C60" t="str">
        <f>'System Checklist'!F58</f>
        <v>Integration
関連付け</v>
      </c>
      <c r="D60">
        <f>'System Checklist'!G58</f>
        <v>55</v>
      </c>
      <c r="E60" t="str">
        <f>'System Checklist'!Z58</f>
        <v>N/A</v>
      </c>
      <c r="F60" t="s">
        <v>1485</v>
      </c>
      <c r="Z60" s="155" t="s">
        <v>464</v>
      </c>
      <c r="AA60" s="126" t="s">
        <v>1456</v>
      </c>
      <c r="AB60" s="118">
        <f>COUNTIFS($A$5:$A$200,$G5,$B$5:$B$200,$Z60,$E$5:$E$200,$AA60)</f>
        <v>0</v>
      </c>
      <c r="AC60" s="118">
        <f>COUNTIFS($A$5:$A$200,$G6,$B$5:$B$200,$Z60,$E$5:$E$200,$AA60)</f>
        <v>0</v>
      </c>
      <c r="AD60" s="118">
        <f>COUNTIFS($A$5:$A$200,$G7,$B$5:$B$200,$Z60,$E$5:$E$200,$AA60)</f>
        <v>0</v>
      </c>
      <c r="AE60" s="118">
        <f>COUNTIFS($A$5:$A$200,$G8,$B$5:$B$200,$Z60,$E$5:$E$200,$AA60)</f>
        <v>0</v>
      </c>
      <c r="AF60" s="118">
        <f>COUNTIFS($A$5:$A$200,$G9,$B$5:$B$200,$Z60,$E$5:$E$200,$AA60)</f>
        <v>0</v>
      </c>
      <c r="AG60" s="118">
        <f>SUM(AB60:AF60)</f>
        <v>0</v>
      </c>
    </row>
    <row r="61" spans="1:33" ht="18" customHeight="1">
      <c r="A61">
        <f>'System Checklist'!C59</f>
        <v>2</v>
      </c>
      <c r="B61" t="str">
        <f>'System Checklist'!E59</f>
        <v>Ergonomics
エルゴノミクス</v>
      </c>
      <c r="C61" t="str">
        <f>'System Checklist'!F59</f>
        <v>Integration
関連付け</v>
      </c>
      <c r="D61">
        <f>'System Checklist'!G59</f>
        <v>56</v>
      </c>
      <c r="E61" t="str">
        <f>'System Checklist'!Z59</f>
        <v>Yes</v>
      </c>
      <c r="F61" t="s">
        <v>1485</v>
      </c>
      <c r="Z61" s="155" t="s">
        <v>464</v>
      </c>
      <c r="AA61" s="156" t="s">
        <v>1452</v>
      </c>
      <c r="AB61" s="118" t="str">
        <f>IF(AB58&gt;0,1,"")</f>
        <v/>
      </c>
      <c r="AC61" s="118" t="str">
        <f>IF(AC58&gt;0,1,IF(AC57&gt;0,"",1))</f>
        <v/>
      </c>
      <c r="AD61" s="118">
        <f>IF(AD58&gt;0,IF(AC57&gt;0,AC56,IF(AB57&gt;0,AB56,)),"")</f>
        <v>2</v>
      </c>
      <c r="AE61" s="118" t="str">
        <f>IF(AE58&gt;0,IF(AD57&gt;0,AD56,IF(AC57&gt;0,AC56,AB56)),"")</f>
        <v/>
      </c>
      <c r="AF61" s="118">
        <f>IF(AF58&gt;0,IF(AE57&gt;0,AE56,IF(AD57&gt;0,AD56,IF(AC57&gt;0,AC56,AB56))),5)</f>
        <v>4</v>
      </c>
      <c r="AG61" s="118">
        <f>IF(COUNTIF($B5:$B200,$Z61)=SUM(AG57:AG60),MIN(AB61:AF61),"Error")</f>
        <v>2</v>
      </c>
    </row>
    <row r="62" spans="1:33" ht="18" customHeight="1">
      <c r="A62">
        <f>'System Checklist'!C60</f>
        <v>2</v>
      </c>
      <c r="B62" t="str">
        <f>'System Checklist'!E60</f>
        <v>Chemical Management
化学物質管理</v>
      </c>
      <c r="C62" t="str">
        <f>'System Checklist'!F60</f>
        <v>Integration
関連付け</v>
      </c>
      <c r="D62">
        <f>'System Checklist'!G60</f>
        <v>57</v>
      </c>
      <c r="E62" t="str">
        <f>'System Checklist'!Z60</f>
        <v>Yes</v>
      </c>
      <c r="F62" t="s">
        <v>1485</v>
      </c>
      <c r="Z62" s="118"/>
      <c r="AA62" s="118" t="s">
        <v>33</v>
      </c>
      <c r="AB62" s="118">
        <v>1</v>
      </c>
      <c r="AC62" s="118">
        <v>2</v>
      </c>
      <c r="AD62" s="118">
        <v>3</v>
      </c>
      <c r="AE62" s="118">
        <v>4</v>
      </c>
      <c r="AF62" s="118">
        <v>5</v>
      </c>
      <c r="AG62" s="118" t="s">
        <v>1457</v>
      </c>
    </row>
    <row r="63" spans="1:33" ht="18" customHeight="1">
      <c r="A63">
        <f>'System Checklist'!C61</f>
        <v>2</v>
      </c>
      <c r="B63" t="str">
        <f>'System Checklist'!E61</f>
        <v>General safety management for maintenance
一般保全安全管理</v>
      </c>
      <c r="C63" t="str">
        <f>'System Checklist'!F61</f>
        <v>Integration
関連付け</v>
      </c>
      <c r="D63">
        <f>'System Checklist'!G61</f>
        <v>58</v>
      </c>
      <c r="E63" t="str">
        <f>'System Checklist'!Z61</f>
        <v>Yes</v>
      </c>
      <c r="F63" t="s">
        <v>1485</v>
      </c>
      <c r="Z63" s="155" t="s">
        <v>478</v>
      </c>
      <c r="AA63" s="118" t="s">
        <v>1453</v>
      </c>
      <c r="AB63" s="118">
        <f>COUNTIFS($A$5:$A$200,$G5,$B$5:$B$200,$Z63,$E$5:$E$200,$AA63)</f>
        <v>1</v>
      </c>
      <c r="AC63" s="118">
        <f>COUNTIFS($A$5:$A$200,$G6,$B$5:$B$200,$Z63,$E$5:$E$200,$AA63)</f>
        <v>1</v>
      </c>
      <c r="AD63" s="118">
        <f>COUNTIFS($A$5:$A$200,$G7,$B$5:$B$200,$Z63,$E$5:$E$200,$AA63)</f>
        <v>1</v>
      </c>
      <c r="AE63" s="118">
        <f>COUNTIFS($A$5:$A$200,$G8,$B$5:$B$200,$Z63,$E$5:$E$200,$AA63)</f>
        <v>0</v>
      </c>
      <c r="AF63" s="118">
        <f>COUNTIFS($A$5:$A$200,$G9,$B$5:$B$200,$Z63,$E$5:$E$200,$AA63)</f>
        <v>0</v>
      </c>
      <c r="AG63" s="118">
        <f>SUM(AB63:AF63)</f>
        <v>3</v>
      </c>
    </row>
    <row r="64" spans="1:33" ht="18" customHeight="1">
      <c r="A64">
        <f>'System Checklist'!C62</f>
        <v>2</v>
      </c>
      <c r="B64" t="str">
        <f>'System Checklist'!E62</f>
        <v>General safety management for maintenance
一般保全安全管理</v>
      </c>
      <c r="C64" t="str">
        <f>'System Checklist'!F62</f>
        <v>Integration
関連付け</v>
      </c>
      <c r="D64">
        <f>'System Checklist'!G62</f>
        <v>59</v>
      </c>
      <c r="E64" t="str">
        <f>'System Checklist'!Z62</f>
        <v>Yes</v>
      </c>
      <c r="F64" t="s">
        <v>1485</v>
      </c>
      <c r="Z64" s="155" t="s">
        <v>478</v>
      </c>
      <c r="AA64" s="118" t="s">
        <v>1454</v>
      </c>
      <c r="AB64" s="118">
        <f>COUNTIFS($A$5:$A$200,$G5,$B$5:$B$200,$Z64,$E$5:$E$200,$AA64)</f>
        <v>0</v>
      </c>
      <c r="AC64" s="118">
        <f>COUNTIFS($A$5:$A$200,$G6,$B$5:$B$200,$Z64,$E$5:$E$200,$AA64)</f>
        <v>0</v>
      </c>
      <c r="AD64" s="118">
        <f>COUNTIFS($A$5:$A$200,$G7,$B$5:$B$200,$Z64,$E$5:$E$200,$AA64)</f>
        <v>0</v>
      </c>
      <c r="AE64" s="118">
        <f>COUNTIFS($A$5:$A$200,$G8,$B$5:$B$200,$Z64,$E$5:$E$200,$AA64)</f>
        <v>2</v>
      </c>
      <c r="AF64" s="118">
        <f>COUNTIFS($A$5:$A$200,$G9,$B$5:$B$200,$Z64,$E$5:$E$200,$AA64)</f>
        <v>2</v>
      </c>
      <c r="AG64" s="118">
        <f>SUM(AB64:AF64)</f>
        <v>4</v>
      </c>
    </row>
    <row r="65" spans="1:33" ht="18" customHeight="1">
      <c r="A65">
        <f>'System Checklist'!C63</f>
        <v>2</v>
      </c>
      <c r="B65" t="str">
        <f>'System Checklist'!E63</f>
        <v>General safety management for maintenance
一般保全安全管理</v>
      </c>
      <c r="C65" t="str">
        <f>'System Checklist'!F63</f>
        <v>Integration
関連付け</v>
      </c>
      <c r="D65">
        <f>'System Checklist'!G63</f>
        <v>60</v>
      </c>
      <c r="E65" t="str">
        <f>'System Checklist'!Z63</f>
        <v>Yes</v>
      </c>
      <c r="F65" t="s">
        <v>1485</v>
      </c>
      <c r="Z65" s="155" t="s">
        <v>478</v>
      </c>
      <c r="AA65" s="118" t="s">
        <v>1455</v>
      </c>
      <c r="AB65" s="118">
        <f>COUNTIFS($A$5:$A$200,$G5,$B$5:$B$200,$Z65,$E$5:$E$200,$AA65)</f>
        <v>0</v>
      </c>
      <c r="AC65" s="118">
        <f>COUNTIFS($A$5:$A$200,$G6,$B$5:$B$200,$Z65,$E$5:$E$200,$AA65)</f>
        <v>0</v>
      </c>
      <c r="AD65" s="118">
        <f>COUNTIFS($A$5:$A$200,$G7,$B$5:$B$200,$Z65,$E$5:$E$200,$AA65)</f>
        <v>0</v>
      </c>
      <c r="AE65" s="118">
        <f>COUNTIFS($A$5:$A$200,$G8,$B$5:$B$200,$Z65,$E$5:$E$200,$AA65)</f>
        <v>0</v>
      </c>
      <c r="AF65" s="118">
        <f>COUNTIFS($A$5:$A$200,$G9,$B$5:$B$200,$Z65,$E$5:$E$200,$AA65)</f>
        <v>0</v>
      </c>
      <c r="AG65" s="118">
        <f>SUM(AB65:AF65)</f>
        <v>0</v>
      </c>
    </row>
    <row r="66" spans="1:33" ht="18" customHeight="1">
      <c r="A66">
        <f>'System Checklist'!C64</f>
        <v>2</v>
      </c>
      <c r="B66" t="str">
        <f>'System Checklist'!E64</f>
        <v>Fire Risk Assessment
火災RA</v>
      </c>
      <c r="C66" t="str">
        <f>'System Checklist'!F64</f>
        <v>Integration
関連付け</v>
      </c>
      <c r="D66">
        <f>'System Checklist'!G64</f>
        <v>61</v>
      </c>
      <c r="E66" t="str">
        <f>'System Checklist'!Z64</f>
        <v>Yes</v>
      </c>
      <c r="F66" t="s">
        <v>1490</v>
      </c>
      <c r="Z66" s="155" t="s">
        <v>478</v>
      </c>
      <c r="AA66" s="126" t="s">
        <v>1456</v>
      </c>
      <c r="AB66" s="118">
        <f>COUNTIFS($A$5:$A$200,$G5,$B$5:$B$200,$Z66,$E$5:$E$200,$AA66)</f>
        <v>0</v>
      </c>
      <c r="AC66" s="118">
        <f>COUNTIFS($A$5:$A$200,$G6,$B$5:$B$200,$Z66,$E$5:$E$200,$AA66)</f>
        <v>0</v>
      </c>
      <c r="AD66" s="118">
        <f>COUNTIFS($A$5:$A$200,$G7,$B$5:$B$200,$Z66,$E$5:$E$200,$AA66)</f>
        <v>0</v>
      </c>
      <c r="AE66" s="118">
        <f>COUNTIFS($A$5:$A$200,$G8,$B$5:$B$200,$Z66,$E$5:$E$200,$AA66)</f>
        <v>0</v>
      </c>
      <c r="AF66" s="118">
        <f>COUNTIFS($A$5:$A$200,$G9,$B$5:$B$200,$Z66,$E$5:$E$200,$AA66)</f>
        <v>0</v>
      </c>
      <c r="AG66" s="118">
        <f>SUM(AB66:AF66)</f>
        <v>0</v>
      </c>
    </row>
    <row r="67" spans="1:33" ht="18" customHeight="1">
      <c r="A67">
        <f>'System Checklist'!C65</f>
        <v>2</v>
      </c>
      <c r="B67" t="str">
        <f>'System Checklist'!E65</f>
        <v>Flammable Materials Management
危険物管理</v>
      </c>
      <c r="C67" t="str">
        <f>'System Checklist'!F65</f>
        <v>Integration
関連付け</v>
      </c>
      <c r="D67">
        <f>'System Checklist'!G65</f>
        <v>62</v>
      </c>
      <c r="E67" t="str">
        <f>'System Checklist'!Z65</f>
        <v>Yes</v>
      </c>
      <c r="F67" t="s">
        <v>1490</v>
      </c>
      <c r="Z67" s="155" t="s">
        <v>478</v>
      </c>
      <c r="AA67" s="156" t="s">
        <v>1452</v>
      </c>
      <c r="AB67" s="118" t="str">
        <f>IF(AB64&gt;0,1,"")</f>
        <v/>
      </c>
      <c r="AC67" s="118" t="str">
        <f>IF(AC64&gt;0,1,IF(AC63&gt;0,"",1))</f>
        <v/>
      </c>
      <c r="AD67" s="118" t="str">
        <f>IF(AD64&gt;0,IF(AC63&gt;0,AC62,IF(AB63&gt;0,AB62,)),"")</f>
        <v/>
      </c>
      <c r="AE67" s="118">
        <f>IF(AE64&gt;0,IF(AD63&gt;0,AD62,IF(AC63&gt;0,AC62,AB62)),"")</f>
        <v>3</v>
      </c>
      <c r="AF67" s="118">
        <f>IF(AF64&gt;0,IF(AE63&gt;0,AE62,IF(AD63&gt;0,AD62,IF(AC63&gt;0,AC62,AB62))),5)</f>
        <v>3</v>
      </c>
      <c r="AG67" s="118">
        <f>IF(COUNTIF($B5:$B200,$Z67)=SUM(AG63:AG66),MIN(AB67:AF67),"Error")</f>
        <v>3</v>
      </c>
    </row>
    <row r="68" spans="1:33" ht="18" customHeight="1">
      <c r="A68">
        <f>'System Checklist'!C66</f>
        <v>2</v>
      </c>
      <c r="B68" t="str">
        <f>'System Checklist'!E66</f>
        <v>Hot Work Management
火気使用</v>
      </c>
      <c r="C68" t="str">
        <f>'System Checklist'!F66</f>
        <v>Integration
関連付け</v>
      </c>
      <c r="D68">
        <f>'System Checklist'!G66</f>
        <v>63</v>
      </c>
      <c r="E68" t="str">
        <f>'System Checklist'!Z66</f>
        <v>Yes</v>
      </c>
      <c r="F68" t="s">
        <v>1490</v>
      </c>
      <c r="Z68" s="118"/>
      <c r="AA68" s="118" t="s">
        <v>33</v>
      </c>
      <c r="AB68" s="118">
        <v>1</v>
      </c>
      <c r="AC68" s="118">
        <v>2</v>
      </c>
      <c r="AD68" s="118">
        <v>3</v>
      </c>
      <c r="AE68" s="118">
        <v>4</v>
      </c>
      <c r="AF68" s="118">
        <v>5</v>
      </c>
      <c r="AG68" s="118" t="s">
        <v>1457</v>
      </c>
    </row>
    <row r="69" spans="1:33" ht="18" customHeight="1">
      <c r="A69">
        <f>'System Checklist'!C67</f>
        <v>2</v>
      </c>
      <c r="B69" t="str">
        <f>'System Checklist'!E67</f>
        <v>Hot Work Management
火気使用</v>
      </c>
      <c r="C69" t="str">
        <f>'System Checklist'!F67</f>
        <v>Integration
関連付け</v>
      </c>
      <c r="D69">
        <f>'System Checklist'!G67</f>
        <v>64</v>
      </c>
      <c r="E69" t="str">
        <f>'System Checklist'!Z67</f>
        <v>Yes</v>
      </c>
      <c r="F69" t="s">
        <v>1490</v>
      </c>
      <c r="Z69" s="155" t="s">
        <v>484</v>
      </c>
      <c r="AA69" s="118" t="s">
        <v>1453</v>
      </c>
      <c r="AB69" s="118">
        <f>COUNTIFS($A$5:$A$200,$G5,$B$5:$B$200,$Z69,$E$5:$E$200,$AA69)</f>
        <v>2</v>
      </c>
      <c r="AC69" s="118">
        <f>COUNTIFS($A$5:$A$200,$G6,$B$5:$B$200,$Z69,$E$5:$E$200,$AA69)</f>
        <v>1</v>
      </c>
      <c r="AD69" s="118">
        <f>COUNTIFS($A$5:$A$200,$G7,$B$5:$B$200,$Z69,$E$5:$E$200,$AA69)</f>
        <v>2</v>
      </c>
      <c r="AE69" s="118">
        <f>COUNTIFS($A$5:$A$200,$G8,$B$5:$B$200,$Z69,$E$5:$E$200,$AA69)</f>
        <v>1</v>
      </c>
      <c r="AF69" s="118">
        <f>COUNTIFS($A$5:$A$200,$G9,$B$5:$B$200,$Z69,$E$5:$E$200,$AA69)</f>
        <v>1</v>
      </c>
      <c r="AG69" s="118">
        <f>SUM(AB69:AF69)</f>
        <v>7</v>
      </c>
    </row>
    <row r="70" spans="1:33" ht="18" customHeight="1">
      <c r="A70">
        <f>'System Checklist'!C68</f>
        <v>2</v>
      </c>
      <c r="B70" t="str">
        <f>'System Checklist'!E68</f>
        <v>Fire Fighting
消火設備</v>
      </c>
      <c r="C70" t="str">
        <f>'System Checklist'!F68</f>
        <v>Design
設計</v>
      </c>
      <c r="D70">
        <f>'System Checklist'!G68</f>
        <v>65</v>
      </c>
      <c r="E70" t="str">
        <f>'System Checklist'!Z68</f>
        <v>Yes</v>
      </c>
      <c r="F70" t="s">
        <v>1490</v>
      </c>
      <c r="Z70" s="155" t="s">
        <v>484</v>
      </c>
      <c r="AA70" s="118" t="s">
        <v>1454</v>
      </c>
      <c r="AB70" s="118">
        <f>COUNTIFS($A$5:$A$200,$G5,$B$5:$B$200,$Z70,$E$5:$E$200,$AA70)</f>
        <v>0</v>
      </c>
      <c r="AC70" s="118">
        <f>COUNTIFS($A$5:$A$200,$G6,$B$5:$B$200,$Z70,$E$5:$E$200,$AA70)</f>
        <v>0</v>
      </c>
      <c r="AD70" s="118">
        <f>COUNTIFS($A$5:$A$200,$G7,$B$5:$B$200,$Z70,$E$5:$E$200,$AA70)</f>
        <v>0</v>
      </c>
      <c r="AE70" s="118">
        <f>COUNTIFS($A$5:$A$200,$G8,$B$5:$B$200,$Z70,$E$5:$E$200,$AA70)</f>
        <v>0</v>
      </c>
      <c r="AF70" s="118">
        <f>COUNTIFS($A$5:$A$200,$G9,$B$5:$B$200,$Z70,$E$5:$E$200,$AA70)</f>
        <v>1</v>
      </c>
      <c r="AG70" s="118">
        <f>SUM(AB70:AF70)</f>
        <v>1</v>
      </c>
    </row>
    <row r="71" spans="1:33" ht="18" customHeight="1">
      <c r="A71">
        <f>'System Checklist'!C69</f>
        <v>2</v>
      </c>
      <c r="B71" t="str">
        <f>'System Checklist'!E69</f>
        <v>Mixing MUST-11
精練MUST11</v>
      </c>
      <c r="C71" t="str">
        <f>'System Checklist'!F69</f>
        <v>Integration
関連付け</v>
      </c>
      <c r="D71">
        <f>'System Checklist'!G69</f>
        <v>66</v>
      </c>
      <c r="E71" t="str">
        <f>'System Checklist'!Z69</f>
        <v>Yes</v>
      </c>
      <c r="F71" t="s">
        <v>1490</v>
      </c>
      <c r="Z71" s="155" t="s">
        <v>484</v>
      </c>
      <c r="AA71" s="118" t="s">
        <v>1455</v>
      </c>
      <c r="AB71" s="118">
        <f>COUNTIFS($A$5:$A$200,$G5,$B$5:$B$200,$Z71,$E$5:$E$200,$AA71)</f>
        <v>0</v>
      </c>
      <c r="AC71" s="118">
        <f>COUNTIFS($A$5:$A$200,$G6,$B$5:$B$200,$Z71,$E$5:$E$200,$AA71)</f>
        <v>0</v>
      </c>
      <c r="AD71" s="118">
        <f>COUNTIFS($A$5:$A$200,$G7,$B$5:$B$200,$Z71,$E$5:$E$200,$AA71)</f>
        <v>0</v>
      </c>
      <c r="AE71" s="118">
        <f>COUNTIFS($A$5:$A$200,$G8,$B$5:$B$200,$Z71,$E$5:$E$200,$AA71)</f>
        <v>0</v>
      </c>
      <c r="AF71" s="118">
        <f>COUNTIFS($A$5:$A$200,$G9,$B$5:$B$200,$Z71,$E$5:$E$200,$AA71)</f>
        <v>0</v>
      </c>
      <c r="AG71" s="118">
        <f>SUM(AB71:AF71)</f>
        <v>0</v>
      </c>
    </row>
    <row r="72" spans="1:33" ht="18" customHeight="1">
      <c r="A72">
        <f>'System Checklist'!C70</f>
        <v>2</v>
      </c>
      <c r="B72" t="str">
        <f>'System Checklist'!E70</f>
        <v>Disaster Prevention General
一般事項</v>
      </c>
      <c r="C72" t="str">
        <f>'System Checklist'!F70</f>
        <v>Integration
関連付け</v>
      </c>
      <c r="D72">
        <f>'System Checklist'!G70</f>
        <v>67</v>
      </c>
      <c r="E72" t="str">
        <f>'System Checklist'!Z70</f>
        <v>Yes</v>
      </c>
      <c r="F72" t="s">
        <v>1490</v>
      </c>
      <c r="Z72" s="155" t="s">
        <v>484</v>
      </c>
      <c r="AA72" s="126" t="s">
        <v>1456</v>
      </c>
      <c r="AB72" s="118">
        <f>COUNTIFS($A$5:$A$200,$G5,$B$5:$B$200,$Z72,$E$5:$E$200,$AA72)</f>
        <v>0</v>
      </c>
      <c r="AC72" s="118">
        <f>COUNTIFS($A$5:$A$200,$G6,$B$5:$B$200,$Z72,$E$5:$E$200,$AA72)</f>
        <v>0</v>
      </c>
      <c r="AD72" s="118">
        <f>COUNTIFS($A$5:$A$200,$G7,$B$5:$B$200,$Z72,$E$5:$E$200,$AA72)</f>
        <v>0</v>
      </c>
      <c r="AE72" s="118">
        <f>COUNTIFS($A$5:$A$200,$G8,$B$5:$B$200,$Z72,$E$5:$E$200,$AA72)</f>
        <v>0</v>
      </c>
      <c r="AF72" s="118">
        <f>COUNTIFS($A$5:$A$200,$G9,$B$5:$B$200,$Z72,$E$5:$E$200,$AA72)</f>
        <v>0</v>
      </c>
      <c r="AG72" s="118">
        <f>SUM(AB72:AF72)</f>
        <v>0</v>
      </c>
    </row>
    <row r="73" spans="1:33" ht="18" customHeight="1">
      <c r="A73">
        <f>'System Checklist'!C71</f>
        <v>2</v>
      </c>
      <c r="B73" t="str">
        <f>'System Checklist'!E71</f>
        <v>Electric system
電気配線</v>
      </c>
      <c r="C73" t="str">
        <f>'System Checklist'!F71</f>
        <v>Design
設計</v>
      </c>
      <c r="D73">
        <f>'System Checklist'!G71</f>
        <v>68</v>
      </c>
      <c r="E73" t="str">
        <f>'System Checklist'!Z71</f>
        <v>Yes</v>
      </c>
      <c r="F73" t="s">
        <v>1490</v>
      </c>
      <c r="Z73" s="155" t="s">
        <v>484</v>
      </c>
      <c r="AA73" s="156" t="s">
        <v>1452</v>
      </c>
      <c r="AB73" s="118" t="str">
        <f>IF(AB70&gt;0,1,"")</f>
        <v/>
      </c>
      <c r="AC73" s="118" t="str">
        <f>IF(AC70&gt;0,1,IF(AC69&gt;0,"",1))</f>
        <v/>
      </c>
      <c r="AD73" s="118" t="str">
        <f>IF(AD70&gt;0,IF(AC69&gt;0,AC68,IF(AB69&gt;0,AB68,)),"")</f>
        <v/>
      </c>
      <c r="AE73" s="118" t="str">
        <f>IF(AE70&gt;0,IF(AD69&gt;0,AD68,IF(AC69&gt;0,AC68,AB68)),"")</f>
        <v/>
      </c>
      <c r="AF73" s="118">
        <f>IF(AF70&gt;0,IF(AE69&gt;0,AE68,IF(AD69&gt;0,AD68,IF(AC69&gt;0,AC68,AB68))),5)</f>
        <v>4</v>
      </c>
      <c r="AG73" s="118">
        <f>IF(COUNTIF($B5:$B200,$Z73)=SUM(AG69:AG72),MIN(AB73:AF73),"Error")</f>
        <v>4</v>
      </c>
    </row>
    <row r="74" spans="1:33" ht="18" customHeight="1">
      <c r="A74">
        <f>'System Checklist'!C72</f>
        <v>2</v>
      </c>
      <c r="B74">
        <f>'System Checklist'!E72</f>
        <v>0</v>
      </c>
      <c r="C74">
        <f>'System Checklist'!F72</f>
        <v>0</v>
      </c>
      <c r="D74">
        <f>'System Checklist'!G72</f>
        <v>0</v>
      </c>
      <c r="E74">
        <f>'System Checklist'!Z72</f>
        <v>0</v>
      </c>
      <c r="Z74" s="118"/>
      <c r="AA74" s="118" t="s">
        <v>33</v>
      </c>
      <c r="AB74" s="118">
        <v>1</v>
      </c>
      <c r="AC74" s="118">
        <v>2</v>
      </c>
      <c r="AD74" s="118">
        <v>3</v>
      </c>
      <c r="AE74" s="118">
        <v>4</v>
      </c>
      <c r="AF74" s="118">
        <v>5</v>
      </c>
      <c r="AG74" s="118" t="s">
        <v>1457</v>
      </c>
    </row>
    <row r="75" spans="1:33" ht="18" customHeight="1">
      <c r="A75">
        <f>'System Checklist'!C73</f>
        <v>3</v>
      </c>
      <c r="B75" t="str">
        <f>'System Checklist'!E73</f>
        <v>Safety communication
安全コミュニケーション</v>
      </c>
      <c r="C75" t="str">
        <f>'System Checklist'!F73</f>
        <v>Design
設計</v>
      </c>
      <c r="D75">
        <f>'System Checklist'!G73</f>
        <v>69</v>
      </c>
      <c r="E75" t="str">
        <f>'System Checklist'!Z73</f>
        <v>Yes</v>
      </c>
      <c r="F75" t="s">
        <v>1485</v>
      </c>
      <c r="Z75" s="155" t="s">
        <v>496</v>
      </c>
      <c r="AA75" s="118" t="s">
        <v>1453</v>
      </c>
      <c r="AB75" s="118">
        <f>COUNTIFS($A$5:$A$200,$G5,$B$5:$B$200,$Z75,$E$5:$E$200,$AA75)</f>
        <v>1</v>
      </c>
      <c r="AC75" s="118">
        <f>COUNTIFS($A$5:$A$200,$G6,$B$5:$B$200,$Z75,$E$5:$E$200,$AA75)</f>
        <v>1</v>
      </c>
      <c r="AD75" s="118">
        <f>COUNTIFS($A$5:$A$200,$G7,$B$5:$B$200,$Z75,$E$5:$E$200,$AA75)</f>
        <v>1</v>
      </c>
      <c r="AE75" s="118">
        <f>COUNTIFS($A$5:$A$200,$G8,$B$5:$B$200,$Z75,$E$5:$E$200,$AA75)</f>
        <v>0</v>
      </c>
      <c r="AF75" s="118">
        <f>COUNTIFS($A$5:$A$200,$G9,$B$5:$B$200,$Z75,$E$5:$E$200,$AA75)</f>
        <v>0</v>
      </c>
      <c r="AG75" s="118">
        <f>SUM(AB75:AF75)</f>
        <v>3</v>
      </c>
    </row>
    <row r="76" spans="1:33" ht="18" customHeight="1">
      <c r="A76">
        <f>'System Checklist'!C74</f>
        <v>3</v>
      </c>
      <c r="B76" t="str">
        <f>'System Checklist'!E74</f>
        <v>Safety communication
安全コミュニケーション</v>
      </c>
      <c r="C76" t="str">
        <f>'System Checklist'!F74</f>
        <v>Integration
関連付け</v>
      </c>
      <c r="D76">
        <f>'System Checklist'!G74</f>
        <v>70</v>
      </c>
      <c r="E76" t="str">
        <f>'System Checklist'!Z74</f>
        <v>Yes</v>
      </c>
      <c r="F76" t="s">
        <v>1485</v>
      </c>
      <c r="Z76" s="155" t="s">
        <v>496</v>
      </c>
      <c r="AA76" s="118" t="s">
        <v>1454</v>
      </c>
      <c r="AB76" s="118">
        <f>COUNTIFS($A$5:$A$200,$G5,$B$5:$B$200,$Z76,$E$5:$E$200,$AA76)</f>
        <v>0</v>
      </c>
      <c r="AC76" s="118">
        <f>COUNTIFS($A$5:$A$200,$G6,$B$5:$B$200,$Z76,$E$5:$E$200,$AA76)</f>
        <v>0</v>
      </c>
      <c r="AD76" s="118">
        <f>COUNTIFS($A$5:$A$200,$G7,$B$5:$B$200,$Z76,$E$5:$E$200,$AA76)</f>
        <v>1</v>
      </c>
      <c r="AE76" s="118">
        <f>COUNTIFS($A$5:$A$200,$G8,$B$5:$B$200,$Z76,$E$5:$E$200,$AA76)</f>
        <v>1</v>
      </c>
      <c r="AF76" s="118">
        <f>COUNTIFS($A$5:$A$200,$G9,$B$5:$B$200,$Z76,$E$5:$E$200,$AA76)</f>
        <v>2</v>
      </c>
      <c r="AG76" s="118">
        <f>SUM(AB76:AF76)</f>
        <v>4</v>
      </c>
    </row>
    <row r="77" spans="1:33" ht="18" customHeight="1">
      <c r="A77">
        <f>'System Checklist'!C75</f>
        <v>3</v>
      </c>
      <c r="B77" t="str">
        <f>'System Checklist'!E75</f>
        <v>Incident Management
インシデント管理</v>
      </c>
      <c r="C77" t="str">
        <f>'System Checklist'!F75</f>
        <v>Integration
関連付け</v>
      </c>
      <c r="D77">
        <f>'System Checklist'!G75</f>
        <v>71</v>
      </c>
      <c r="E77" t="str">
        <f>'System Checklist'!Z75</f>
        <v>Yes</v>
      </c>
      <c r="F77" t="s">
        <v>1485</v>
      </c>
      <c r="Z77" s="155" t="s">
        <v>496</v>
      </c>
      <c r="AA77" s="118" t="s">
        <v>1455</v>
      </c>
      <c r="AB77" s="118">
        <f>COUNTIFS($A$5:$A$200,$G5,$B$5:$B$200,$Z77,$E$5:$E$200,$AA77)</f>
        <v>0</v>
      </c>
      <c r="AC77" s="118">
        <f>COUNTIFS($A$5:$A$200,$G6,$B$5:$B$200,$Z77,$E$5:$E$200,$AA77)</f>
        <v>0</v>
      </c>
      <c r="AD77" s="118">
        <f>COUNTIFS($A$5:$A$200,$G7,$B$5:$B$200,$Z77,$E$5:$E$200,$AA77)</f>
        <v>0</v>
      </c>
      <c r="AE77" s="118">
        <f>COUNTIFS($A$5:$A$200,$G8,$B$5:$B$200,$Z77,$E$5:$E$200,$AA77)</f>
        <v>0</v>
      </c>
      <c r="AF77" s="118">
        <f>COUNTIFS($A$5:$A$200,$G9,$B$5:$B$200,$Z77,$E$5:$E$200,$AA77)</f>
        <v>0</v>
      </c>
      <c r="AG77" s="118">
        <f>SUM(AB77:AF77)</f>
        <v>0</v>
      </c>
    </row>
    <row r="78" spans="1:33" ht="18" customHeight="1">
      <c r="A78">
        <f>'System Checklist'!C76</f>
        <v>3</v>
      </c>
      <c r="B78" t="str">
        <f>'System Checklist'!E76</f>
        <v>Incident Management
インシデント管理</v>
      </c>
      <c r="C78" t="str">
        <f>'System Checklist'!F76</f>
        <v>Change &amp; Emergency planning
変更管理 &amp; 緊急事態準備</v>
      </c>
      <c r="D78">
        <f>'System Checklist'!G76</f>
        <v>72</v>
      </c>
      <c r="E78" t="str">
        <f>'System Checklist'!Z76</f>
        <v>Yes</v>
      </c>
      <c r="F78" t="s">
        <v>1485</v>
      </c>
      <c r="Z78" s="155" t="s">
        <v>496</v>
      </c>
      <c r="AA78" s="126" t="s">
        <v>1456</v>
      </c>
      <c r="AB78" s="118">
        <f>COUNTIFS($A$5:$A$200,$G5,$B$5:$B$200,$Z78,$E$5:$E$200,$AA78)</f>
        <v>0</v>
      </c>
      <c r="AC78" s="118">
        <f>COUNTIFS($A$5:$A$200,$G6,$B$5:$B$200,$Z78,$E$5:$E$200,$AA78)</f>
        <v>0</v>
      </c>
      <c r="AD78" s="118">
        <f>COUNTIFS($A$5:$A$200,$G7,$B$5:$B$200,$Z78,$E$5:$E$200,$AA78)</f>
        <v>0</v>
      </c>
      <c r="AE78" s="118">
        <f>COUNTIFS($A$5:$A$200,$G8,$B$5:$B$200,$Z78,$E$5:$E$200,$AA78)</f>
        <v>0</v>
      </c>
      <c r="AF78" s="118">
        <f>COUNTIFS($A$5:$A$200,$G9,$B$5:$B$200,$Z78,$E$5:$E$200,$AA78)</f>
        <v>0</v>
      </c>
      <c r="AG78" s="118">
        <f>SUM(AB78:AF78)</f>
        <v>0</v>
      </c>
    </row>
    <row r="79" spans="1:33" ht="18" customHeight="1">
      <c r="A79">
        <f>'System Checklist'!C77</f>
        <v>3</v>
      </c>
      <c r="B79" t="str">
        <f>'System Checklist'!E77</f>
        <v>Management of Change
変更管理</v>
      </c>
      <c r="C79" t="str">
        <f>'System Checklist'!F77</f>
        <v>Change &amp; Emergency planning
変更管理 &amp; 緊急事態準備</v>
      </c>
      <c r="D79">
        <f>'System Checklist'!G77</f>
        <v>73</v>
      </c>
      <c r="E79" t="str">
        <f>'System Checklist'!Z77</f>
        <v>Yes</v>
      </c>
      <c r="F79" t="s">
        <v>1485</v>
      </c>
      <c r="Z79" s="155" t="s">
        <v>496</v>
      </c>
      <c r="AA79" s="156" t="s">
        <v>1452</v>
      </c>
      <c r="AB79" s="118" t="str">
        <f>IF(AB76&gt;0,1,"")</f>
        <v/>
      </c>
      <c r="AC79" s="118" t="str">
        <f>IF(AC76&gt;0,1,IF(AC75&gt;0,"",1))</f>
        <v/>
      </c>
      <c r="AD79" s="118">
        <f>IF(AD76&gt;0,IF(AC75&gt;0,AC74,IF(AB75&gt;0,AB74,)),"")</f>
        <v>2</v>
      </c>
      <c r="AE79" s="118">
        <f>IF(AE76&gt;0,IF(AD75&gt;0,AD74,IF(AC75&gt;0,AC74,AB74)),"")</f>
        <v>3</v>
      </c>
      <c r="AF79" s="118">
        <f>IF(AF76&gt;0,IF(AE75&gt;0,AE74,IF(AD75&gt;0,AD74,IF(AC75&gt;0,AC74,AB74))),5)</f>
        <v>3</v>
      </c>
      <c r="AG79" s="118">
        <f>IF(COUNTIF($B5:$B200,$Z79)=SUM(AG75:AG78),MIN(AB79:AF79),"Error")</f>
        <v>2</v>
      </c>
    </row>
    <row r="80" spans="1:33" ht="18" customHeight="1">
      <c r="A80">
        <f>'System Checklist'!C78</f>
        <v>3</v>
      </c>
      <c r="B80" t="str">
        <f>'System Checklist'!E78</f>
        <v>Management of Change
変更管理</v>
      </c>
      <c r="C80" t="str">
        <f>'System Checklist'!F78</f>
        <v>Change &amp; Emergency planning
変更管理 &amp; 緊急事態準備</v>
      </c>
      <c r="D80">
        <f>'System Checklist'!G78</f>
        <v>74</v>
      </c>
      <c r="E80" t="str">
        <f>'System Checklist'!Z78</f>
        <v>No</v>
      </c>
      <c r="F80" t="s">
        <v>1485</v>
      </c>
      <c r="Z80" s="118"/>
      <c r="AA80" s="118" t="s">
        <v>33</v>
      </c>
      <c r="AB80" s="118">
        <v>1</v>
      </c>
      <c r="AC80" s="118">
        <v>2</v>
      </c>
      <c r="AD80" s="118">
        <v>3</v>
      </c>
      <c r="AE80" s="118">
        <v>4</v>
      </c>
      <c r="AF80" s="118">
        <v>5</v>
      </c>
      <c r="AG80" s="118" t="s">
        <v>1457</v>
      </c>
    </row>
    <row r="81" spans="1:33" ht="18" customHeight="1">
      <c r="A81">
        <f>'System Checklist'!C79</f>
        <v>3</v>
      </c>
      <c r="B81" t="str">
        <f>'System Checklist'!E79</f>
        <v>LOTO Standard
LOTO標準</v>
      </c>
      <c r="C81" t="str">
        <f>'System Checklist'!F79</f>
        <v>Integration
関連付け</v>
      </c>
      <c r="D81">
        <f>'System Checklist'!G79</f>
        <v>75</v>
      </c>
      <c r="E81" t="str">
        <f>'System Checklist'!Z79</f>
        <v>Yes</v>
      </c>
      <c r="F81" t="s">
        <v>1485</v>
      </c>
      <c r="Z81" s="118" t="s">
        <v>504</v>
      </c>
      <c r="AA81" s="118" t="s">
        <v>1453</v>
      </c>
      <c r="AB81" s="118">
        <f>COUNTIFS($A$5:$A$200,$G5,$B$5:$B$200,$Z81,$E$5:$E$200,$AA81)</f>
        <v>3</v>
      </c>
      <c r="AC81" s="118">
        <f>COUNTIFS($A$5:$A$200,$G6,$B$5:$B$200,$Z81,$E$5:$E$200,$AA81)</f>
        <v>2</v>
      </c>
      <c r="AD81" s="118">
        <f>COUNTIFS($A$5:$A$200,$G7,$B$5:$B$200,$Z81,$E$5:$E$200,$AA81)</f>
        <v>0</v>
      </c>
      <c r="AE81" s="118">
        <f>COUNTIFS($A$5:$A$200,$G8,$B$5:$B$200,$Z81,$E$5:$E$200,$AA81)</f>
        <v>1</v>
      </c>
      <c r="AF81" s="118">
        <f>COUNTIFS($A$5:$A$200,$G9,$B$5:$B$200,$Z81,$E$5:$E$200,$AA81)</f>
        <v>0</v>
      </c>
      <c r="AG81" s="118">
        <f>SUM(AB81:AF81)</f>
        <v>6</v>
      </c>
    </row>
    <row r="82" spans="1:33" ht="18" customHeight="1">
      <c r="A82">
        <f>'System Checklist'!C80</f>
        <v>3</v>
      </c>
      <c r="B82" t="str">
        <f>'System Checklist'!E80</f>
        <v>LOTO Standard
LOTO標準</v>
      </c>
      <c r="C82" t="str">
        <f>'System Checklist'!F80</f>
        <v>Integration
関連付け</v>
      </c>
      <c r="D82">
        <f>'System Checklist'!G80</f>
        <v>76</v>
      </c>
      <c r="E82" t="str">
        <f>'System Checklist'!Z80</f>
        <v>No</v>
      </c>
      <c r="F82" t="s">
        <v>1485</v>
      </c>
      <c r="Z82" s="155" t="s">
        <v>1472</v>
      </c>
      <c r="AA82" s="118" t="s">
        <v>1454</v>
      </c>
      <c r="AB82" s="118">
        <f>COUNTIFS($A$5:$A$200,$G5,$B$5:$B$200,$Z82,$E$5:$E$200,$AA82)</f>
        <v>0</v>
      </c>
      <c r="AC82" s="118">
        <f>COUNTIFS($A$5:$A$200,$G6,$B$5:$B$200,$Z82,$E$5:$E$200,$AA82)</f>
        <v>0</v>
      </c>
      <c r="AD82" s="118">
        <f>COUNTIFS($A$5:$A$200,$G7,$B$5:$B$200,$Z82,$E$5:$E$200,$AA82)</f>
        <v>2</v>
      </c>
      <c r="AE82" s="118">
        <f>COUNTIFS($A$5:$A$200,$G8,$B$5:$B$200,$Z82,$E$5:$E$200,$AA82)</f>
        <v>1</v>
      </c>
      <c r="AF82" s="118">
        <f>COUNTIFS($A$5:$A$200,$G9,$B$5:$B$200,$Z82,$E$5:$E$200,$AA82)</f>
        <v>1</v>
      </c>
      <c r="AG82" s="118">
        <f>SUM(AB82:AF82)</f>
        <v>4</v>
      </c>
    </row>
    <row r="83" spans="1:33" ht="18" customHeight="1">
      <c r="A83">
        <f>'System Checklist'!C81</f>
        <v>3</v>
      </c>
      <c r="B83" t="str">
        <f>'System Checklist'!E81</f>
        <v>LOTO Standard
LOTO標準</v>
      </c>
      <c r="C83" t="str">
        <f>'System Checklist'!F81</f>
        <v>Integration
関連付け</v>
      </c>
      <c r="D83">
        <f>'System Checklist'!G81</f>
        <v>77</v>
      </c>
      <c r="E83" t="str">
        <f>'System Checklist'!Z81</f>
        <v>Yes</v>
      </c>
      <c r="F83" t="s">
        <v>1485</v>
      </c>
      <c r="Z83" s="155" t="s">
        <v>1472</v>
      </c>
      <c r="AA83" s="118" t="s">
        <v>1455</v>
      </c>
      <c r="AB83" s="118">
        <f>COUNTIFS($A$5:$A$200,$G5,$B$5:$B$200,$Z83,$E$5:$E$200,$AA83)</f>
        <v>0</v>
      </c>
      <c r="AC83" s="118">
        <f>COUNTIFS($A$5:$A$200,$G6,$B$5:$B$200,$Z83,$E$5:$E$200,$AA83)</f>
        <v>0</v>
      </c>
      <c r="AD83" s="118">
        <f>COUNTIFS($A$5:$A$200,$G7,$B$5:$B$200,$Z83,$E$5:$E$200,$AA83)</f>
        <v>0</v>
      </c>
      <c r="AE83" s="118">
        <f>COUNTIFS($A$5:$A$200,$G8,$B$5:$B$200,$Z83,$E$5:$E$200,$AA83)</f>
        <v>0</v>
      </c>
      <c r="AF83" s="118">
        <f>COUNTIFS($A$5:$A$200,$G9,$B$5:$B$200,$Z83,$E$5:$E$200,$AA83)</f>
        <v>0</v>
      </c>
      <c r="AG83" s="118">
        <f>SUM(AB83:AF83)</f>
        <v>0</v>
      </c>
    </row>
    <row r="84" spans="1:33" ht="18" customHeight="1">
      <c r="A84">
        <f>'System Checklist'!C82</f>
        <v>3</v>
      </c>
      <c r="B84" t="str">
        <f>'System Checklist'!E82</f>
        <v>LOTO Standard
LOTO標準</v>
      </c>
      <c r="C84" t="str">
        <f>'System Checklist'!F82</f>
        <v>Integration
関連付け</v>
      </c>
      <c r="D84">
        <f>'System Checklist'!G82</f>
        <v>78</v>
      </c>
      <c r="E84" t="str">
        <f>'System Checklist'!Z82</f>
        <v>Yes</v>
      </c>
      <c r="F84" t="s">
        <v>1485</v>
      </c>
      <c r="Z84" s="155" t="s">
        <v>1472</v>
      </c>
      <c r="AA84" s="126" t="s">
        <v>1456</v>
      </c>
      <c r="AB84" s="118">
        <f>COUNTIFS($A$5:$A$200,$G5,$B$5:$B$200,$Z84,$E$5:$E$200,$AA84)</f>
        <v>0</v>
      </c>
      <c r="AC84" s="118">
        <f>COUNTIFS($A$5:$A$200,$G6,$B$5:$B$200,$Z84,$E$5:$E$200,$AA84)</f>
        <v>0</v>
      </c>
      <c r="AD84" s="118">
        <f>COUNTIFS($A$5:$A$200,$G7,$B$5:$B$200,$Z84,$E$5:$E$200,$AA84)</f>
        <v>0</v>
      </c>
      <c r="AE84" s="118">
        <f>COUNTIFS($A$5:$A$200,$G8,$B$5:$B$200,$Z84,$E$5:$E$200,$AA84)</f>
        <v>0</v>
      </c>
      <c r="AF84" s="118">
        <f>COUNTIFS($A$5:$A$200,$G9,$B$5:$B$200,$Z84,$E$5:$E$200,$AA84)</f>
        <v>0</v>
      </c>
      <c r="AG84" s="118">
        <f>SUM(AB84:AF84)</f>
        <v>0</v>
      </c>
    </row>
    <row r="85" spans="1:33" ht="18" customHeight="1">
      <c r="A85">
        <f>'System Checklist'!C83</f>
        <v>3</v>
      </c>
      <c r="B85" t="str">
        <f>'System Checklist'!E83</f>
        <v>Safety Rules
安全ルール</v>
      </c>
      <c r="C85" t="str">
        <f>'System Checklist'!F83</f>
        <v>Integration
関連付け</v>
      </c>
      <c r="D85">
        <f>'System Checklist'!G83</f>
        <v>79</v>
      </c>
      <c r="E85" t="str">
        <f>'System Checklist'!Z83</f>
        <v>Yes</v>
      </c>
      <c r="F85" t="s">
        <v>1485</v>
      </c>
      <c r="Z85" s="155" t="s">
        <v>1472</v>
      </c>
      <c r="AA85" s="156" t="s">
        <v>1452</v>
      </c>
      <c r="AB85" s="118" t="str">
        <f>IF(AB82&gt;0,1,"")</f>
        <v/>
      </c>
      <c r="AC85" s="118" t="str">
        <f>IF(AC82&gt;0,1,IF(AC81&gt;0,"",1))</f>
        <v/>
      </c>
      <c r="AD85" s="118">
        <f>IF(AD82&gt;0,IF(AC81&gt;0,AC80,IF(AB81&gt;0,AB80,)),"")</f>
        <v>2</v>
      </c>
      <c r="AE85" s="118">
        <f>IF(AE82&gt;0,IF(AD81&gt;0,AD80,IF(AC81&gt;0,AC80,AB80)),"")</f>
        <v>2</v>
      </c>
      <c r="AF85" s="118">
        <f>IF(AF82&gt;0,IF(AE81&gt;0,AE80,IF(AD81&gt;0,AD80,IF(AC81&gt;0,AC80,AB80))),5)</f>
        <v>4</v>
      </c>
      <c r="AG85" s="118">
        <f>IF(COUNTIF($B5:$B200,$Z85)=SUM(AG81:AG84),MIN(AB85:AF85),"Error")</f>
        <v>2</v>
      </c>
    </row>
    <row r="86" spans="1:33" ht="18" customHeight="1">
      <c r="A86">
        <f>'System Checklist'!C84</f>
        <v>3</v>
      </c>
      <c r="B86" t="str">
        <f>'System Checklist'!E84</f>
        <v>Work at Height
高所作業</v>
      </c>
      <c r="C86" t="str">
        <f>'System Checklist'!F84</f>
        <v>Integration
関連付け</v>
      </c>
      <c r="D86">
        <f>'System Checklist'!G84</f>
        <v>80</v>
      </c>
      <c r="E86" t="str">
        <f>'System Checklist'!Z84</f>
        <v>Yes</v>
      </c>
      <c r="F86" t="s">
        <v>1485</v>
      </c>
      <c r="Z86" s="118"/>
      <c r="AA86" s="118" t="s">
        <v>33</v>
      </c>
      <c r="AB86" s="118">
        <v>1</v>
      </c>
      <c r="AC86" s="118">
        <v>2</v>
      </c>
      <c r="AD86" s="118">
        <v>3</v>
      </c>
      <c r="AE86" s="118">
        <v>4</v>
      </c>
      <c r="AF86" s="118">
        <v>5</v>
      </c>
      <c r="AG86" s="118" t="s">
        <v>1457</v>
      </c>
    </row>
    <row r="87" spans="1:33" ht="18" customHeight="1">
      <c r="A87">
        <f>'System Checklist'!C85</f>
        <v>3</v>
      </c>
      <c r="B87" t="str">
        <f>'System Checklist'!E85</f>
        <v>Work at Height
高所作業</v>
      </c>
      <c r="C87" t="str">
        <f>'System Checklist'!F85</f>
        <v>Integration
関連付け</v>
      </c>
      <c r="D87">
        <f>'System Checklist'!G85</f>
        <v>81</v>
      </c>
      <c r="E87" t="str">
        <f>'System Checklist'!Z85</f>
        <v>Yes</v>
      </c>
      <c r="F87" t="s">
        <v>1485</v>
      </c>
      <c r="Z87" s="155" t="s">
        <v>1473</v>
      </c>
      <c r="AA87" s="118" t="s">
        <v>1453</v>
      </c>
      <c r="AB87" s="118">
        <f>COUNTIFS($A$5:$A$200,$G5,$B$5:$B$200,$Z87,$E$5:$E$200,$AA87)</f>
        <v>3</v>
      </c>
      <c r="AC87" s="118">
        <f>COUNTIFS($A$5:$A$200,$G6,$B$5:$B$200,$Z87,$E$5:$E$200,$AA87)</f>
        <v>2</v>
      </c>
      <c r="AD87" s="118">
        <f>COUNTIFS($A$5:$A$200,$G7,$B$5:$B$200,$Z87,$E$5:$E$200,$AA87)</f>
        <v>1</v>
      </c>
      <c r="AE87" s="118">
        <f>COUNTIFS($A$5:$A$200,$G8,$B$5:$B$200,$Z87,$E$5:$E$200,$AA87)</f>
        <v>1</v>
      </c>
      <c r="AF87" s="118">
        <f>COUNTIFS($A$5:$A$200,$G9,$B$5:$B$200,$Z87,$E$5:$E$200,$AA87)</f>
        <v>0</v>
      </c>
      <c r="AG87" s="118">
        <f>SUM(AB87:AF87)</f>
        <v>7</v>
      </c>
    </row>
    <row r="88" spans="1:33" ht="18" customHeight="1">
      <c r="A88">
        <f>'System Checklist'!C86</f>
        <v>3</v>
      </c>
      <c r="B88" t="str">
        <f>'System Checklist'!E86</f>
        <v>Mobile Equipment
動力車</v>
      </c>
      <c r="C88" t="str">
        <f>'System Checklist'!F86</f>
        <v>Integration
関連付け</v>
      </c>
      <c r="D88">
        <f>'System Checklist'!G86</f>
        <v>82</v>
      </c>
      <c r="E88" t="str">
        <f>'System Checklist'!Z86</f>
        <v>Yes</v>
      </c>
      <c r="F88" t="s">
        <v>1485</v>
      </c>
      <c r="Z88" s="155" t="s">
        <v>1473</v>
      </c>
      <c r="AA88" s="118" t="s">
        <v>1454</v>
      </c>
      <c r="AB88" s="118">
        <f>COUNTIFS($A$5:$A$200,$G5,$B$5:$B$200,$Z88,$E$5:$E$200,$AA88)</f>
        <v>0</v>
      </c>
      <c r="AC88" s="118">
        <f>COUNTIFS($A$5:$A$200,$G6,$B$5:$B$200,$Z88,$E$5:$E$200,$AA88)</f>
        <v>0</v>
      </c>
      <c r="AD88" s="118">
        <f>COUNTIFS($A$5:$A$200,$G7,$B$5:$B$200,$Z88,$E$5:$E$200,$AA88)</f>
        <v>1</v>
      </c>
      <c r="AE88" s="118">
        <f>COUNTIFS($A$5:$A$200,$G8,$B$5:$B$200,$Z88,$E$5:$E$200,$AA88)</f>
        <v>0</v>
      </c>
      <c r="AF88" s="118">
        <f>COUNTIFS($A$5:$A$200,$G9,$B$5:$B$200,$Z88,$E$5:$E$200,$AA88)</f>
        <v>1</v>
      </c>
      <c r="AG88" s="118">
        <f>SUM(AB88:AF88)</f>
        <v>2</v>
      </c>
    </row>
    <row r="89" spans="1:33" ht="18" customHeight="1">
      <c r="A89">
        <f>'System Checklist'!C87</f>
        <v>3</v>
      </c>
      <c r="B89" t="str">
        <f>'System Checklist'!E87</f>
        <v>Mobile Equipment
動力車</v>
      </c>
      <c r="C89" t="str">
        <f>'System Checklist'!F87</f>
        <v>Integration
関連付け</v>
      </c>
      <c r="D89">
        <f>'System Checklist'!G87</f>
        <v>83</v>
      </c>
      <c r="E89" t="str">
        <f>'System Checklist'!Z87</f>
        <v>No</v>
      </c>
      <c r="F89" t="s">
        <v>1485</v>
      </c>
      <c r="Z89" s="155" t="s">
        <v>1473</v>
      </c>
      <c r="AA89" s="118" t="s">
        <v>1455</v>
      </c>
      <c r="AB89" s="118">
        <f>COUNTIFS($A$5:$A$200,$G5,$B$5:$B$200,$Z89,$E$5:$E$200,$AA89)</f>
        <v>0</v>
      </c>
      <c r="AC89" s="118">
        <f>COUNTIFS($A$5:$A$200,$G6,$B$5:$B$200,$Z89,$E$5:$E$200,$AA89)</f>
        <v>0</v>
      </c>
      <c r="AD89" s="118">
        <f>COUNTIFS($A$5:$A$200,$G7,$B$5:$B$200,$Z89,$E$5:$E$200,$AA89)</f>
        <v>0</v>
      </c>
      <c r="AE89" s="118">
        <f>COUNTIFS($A$5:$A$200,$G8,$B$5:$B$200,$Z89,$E$5:$E$200,$AA89)</f>
        <v>0</v>
      </c>
      <c r="AF89" s="118">
        <f>COUNTIFS($A$5:$A$200,$G9,$B$5:$B$200,$Z89,$E$5:$E$200,$AA89)</f>
        <v>0</v>
      </c>
      <c r="AG89" s="118">
        <f>SUM(AB89:AF89)</f>
        <v>0</v>
      </c>
    </row>
    <row r="90" spans="1:33" ht="18" customHeight="1">
      <c r="A90">
        <f>'System Checklist'!C88</f>
        <v>3</v>
      </c>
      <c r="B90" t="str">
        <f>'System Checklist'!E88</f>
        <v>3S</v>
      </c>
      <c r="C90" t="str">
        <f>'System Checklist'!F88</f>
        <v>Integration
関連付け</v>
      </c>
      <c r="D90">
        <f>'System Checklist'!G88</f>
        <v>84</v>
      </c>
      <c r="E90" t="str">
        <f>'System Checklist'!Z88</f>
        <v>No</v>
      </c>
      <c r="F90" t="s">
        <v>1485</v>
      </c>
      <c r="Z90" s="155" t="s">
        <v>1473</v>
      </c>
      <c r="AA90" s="126" t="s">
        <v>1456</v>
      </c>
      <c r="AB90" s="118">
        <f>COUNTIFS($A$5:$A$200,$G5,$B$5:$B$200,$Z90,$E$5:$E$200,$AA90)</f>
        <v>0</v>
      </c>
      <c r="AC90" s="118">
        <f>COUNTIFS($A$5:$A$200,$G6,$B$5:$B$200,$Z90,$E$5:$E$200,$AA90)</f>
        <v>0</v>
      </c>
      <c r="AD90" s="118">
        <f>COUNTIFS($A$5:$A$200,$G7,$B$5:$B$200,$Z90,$E$5:$E$200,$AA90)</f>
        <v>0</v>
      </c>
      <c r="AE90" s="118">
        <f>COUNTIFS($A$5:$A$200,$G8,$B$5:$B$200,$Z90,$E$5:$E$200,$AA90)</f>
        <v>0</v>
      </c>
      <c r="AF90" s="118">
        <f>COUNTIFS($A$5:$A$200,$G9,$B$5:$B$200,$Z90,$E$5:$E$200,$AA90)</f>
        <v>0</v>
      </c>
      <c r="AG90" s="118">
        <f>SUM(AB90:AF90)</f>
        <v>0</v>
      </c>
    </row>
    <row r="91" spans="1:33" ht="18" customHeight="1">
      <c r="A91">
        <f>'System Checklist'!C89</f>
        <v>3</v>
      </c>
      <c r="B91" t="str">
        <f>'System Checklist'!E89</f>
        <v>3S</v>
      </c>
      <c r="C91" t="str">
        <f>'System Checklist'!F89</f>
        <v>Integration
関連付け</v>
      </c>
      <c r="D91">
        <f>'System Checklist'!G89</f>
        <v>85</v>
      </c>
      <c r="E91" t="str">
        <f>'System Checklist'!Z89</f>
        <v>No</v>
      </c>
      <c r="F91" t="s">
        <v>1485</v>
      </c>
      <c r="Z91" s="155" t="s">
        <v>1473</v>
      </c>
      <c r="AA91" s="156" t="s">
        <v>1452</v>
      </c>
      <c r="AB91" s="118" t="str">
        <f>IF(AB88&gt;0,1,"")</f>
        <v/>
      </c>
      <c r="AC91" s="118" t="str">
        <f>IF(AC88&gt;0,1,IF(AC87&gt;0,"",1))</f>
        <v/>
      </c>
      <c r="AD91" s="118">
        <f>IF(AD88&gt;0,IF(AC87&gt;0,AC86,IF(AB87&gt;0,AB86,)),"")</f>
        <v>2</v>
      </c>
      <c r="AE91" s="118" t="str">
        <f>IF(AE88&gt;0,IF(AD87&gt;0,AD86,IF(AC87&gt;0,AC86,AB86)),"")</f>
        <v/>
      </c>
      <c r="AF91" s="118">
        <f>IF(AF88&gt;0,IF(AE87&gt;0,AE86,IF(AD87&gt;0,AD86,IF(AC87&gt;0,AC86,AB86))),5)</f>
        <v>4</v>
      </c>
      <c r="AG91" s="118">
        <f>IF(COUNTIF($B5:$B200,$Z91)=SUM(AG87:AG90),MIN(AB91:AF91),"Error")</f>
        <v>2</v>
      </c>
    </row>
    <row r="92" spans="1:33" ht="18" customHeight="1">
      <c r="A92">
        <f>'System Checklist'!C90</f>
        <v>3</v>
      </c>
      <c r="B92" t="str">
        <f>'System Checklist'!E90</f>
        <v>Crane and Hoist
クレーン・ホイスト</v>
      </c>
      <c r="C92" t="str">
        <f>'System Checklist'!F90</f>
        <v>Integration
関連付け</v>
      </c>
      <c r="D92">
        <f>'System Checklist'!G90</f>
        <v>86</v>
      </c>
      <c r="E92" t="str">
        <f>'System Checklist'!Z90</f>
        <v>Yes</v>
      </c>
      <c r="F92" t="s">
        <v>1485</v>
      </c>
      <c r="Z92" s="118"/>
      <c r="AA92" s="118" t="s">
        <v>33</v>
      </c>
      <c r="AB92" s="118">
        <v>1</v>
      </c>
      <c r="AC92" s="118">
        <v>2</v>
      </c>
      <c r="AD92" s="118">
        <v>3</v>
      </c>
      <c r="AE92" s="118">
        <v>4</v>
      </c>
      <c r="AF92" s="118">
        <v>5</v>
      </c>
      <c r="AG92" s="118" t="s">
        <v>1457</v>
      </c>
    </row>
    <row r="93" spans="1:33" ht="18" customHeight="1">
      <c r="A93">
        <f>'System Checklist'!C91</f>
        <v>3</v>
      </c>
      <c r="B93" t="str">
        <f>'System Checklist'!E91</f>
        <v>Crane and Hoist
クレーン・ホイスト</v>
      </c>
      <c r="C93" t="str">
        <f>'System Checklist'!F91</f>
        <v>Integration
関連付け</v>
      </c>
      <c r="D93">
        <f>'System Checklist'!G91</f>
        <v>87</v>
      </c>
      <c r="E93" t="str">
        <f>'System Checklist'!Z91</f>
        <v>No</v>
      </c>
      <c r="F93" t="s">
        <v>1485</v>
      </c>
      <c r="Z93" s="118" t="s">
        <v>538</v>
      </c>
      <c r="AA93" s="118" t="s">
        <v>1453</v>
      </c>
      <c r="AB93" s="118">
        <f>COUNTIFS($A$5:$A$200,$G5,$B$5:$B$200,$Z93,$E$5:$E$200,$AA93)</f>
        <v>1</v>
      </c>
      <c r="AC93" s="118">
        <f>COUNTIFS($A$5:$A$200,$G6,$B$5:$B$200,$Z93,$E$5:$E$200,$AA93)</f>
        <v>1</v>
      </c>
      <c r="AD93" s="118">
        <f>COUNTIFS($A$5:$A$200,$G7,$B$5:$B$200,$Z93,$E$5:$E$200,$AA93)</f>
        <v>2</v>
      </c>
      <c r="AE93" s="118">
        <f>COUNTIFS($A$5:$A$200,$G8,$B$5:$B$200,$Z93,$E$5:$E$200,$AA93)</f>
        <v>0</v>
      </c>
      <c r="AF93" s="118">
        <f>COUNTIFS($A$5:$A$200,$G9,$B$5:$B$200,$Z93,$E$5:$E$200,$AA93)</f>
        <v>0</v>
      </c>
      <c r="AG93" s="118">
        <f>SUM(AB93:AF93)</f>
        <v>4</v>
      </c>
    </row>
    <row r="94" spans="1:33" ht="18" customHeight="1">
      <c r="A94">
        <f>'System Checklist'!C92</f>
        <v>3</v>
      </c>
      <c r="B94" t="str">
        <f>'System Checklist'!E92</f>
        <v>KY</v>
      </c>
      <c r="C94" t="str">
        <f>'System Checklist'!F92</f>
        <v>Integration
関連付け</v>
      </c>
      <c r="D94">
        <f>'System Checklist'!G92</f>
        <v>88</v>
      </c>
      <c r="E94" t="str">
        <f>'System Checklist'!Z92</f>
        <v>Yes</v>
      </c>
      <c r="F94" t="s">
        <v>1485</v>
      </c>
      <c r="Z94" s="155" t="s">
        <v>538</v>
      </c>
      <c r="AA94" s="118" t="s">
        <v>1454</v>
      </c>
      <c r="AB94" s="118">
        <f>COUNTIFS($A$5:$A$200,$G5,$B$5:$B$200,$Z94,$E$5:$E$200,$AA94)</f>
        <v>0</v>
      </c>
      <c r="AC94" s="118">
        <f>COUNTIFS($A$5:$A$200,$G6,$B$5:$B$200,$Z94,$E$5:$E$200,$AA94)</f>
        <v>0</v>
      </c>
      <c r="AD94" s="118">
        <f>COUNTIFS($A$5:$A$200,$G7,$B$5:$B$200,$Z94,$E$5:$E$200,$AA94)</f>
        <v>0</v>
      </c>
      <c r="AE94" s="118">
        <f>COUNTIFS($A$5:$A$200,$G8,$B$5:$B$200,$Z94,$E$5:$E$200,$AA94)</f>
        <v>1</v>
      </c>
      <c r="AF94" s="118">
        <f>COUNTIFS($A$5:$A$200,$G9,$B$5:$B$200,$Z94,$E$5:$E$200,$AA94)</f>
        <v>1</v>
      </c>
      <c r="AG94" s="118">
        <f>SUM(AB94:AF94)</f>
        <v>2</v>
      </c>
    </row>
    <row r="95" spans="1:33" ht="18" customHeight="1">
      <c r="A95">
        <f>'System Checklist'!C93</f>
        <v>3</v>
      </c>
      <c r="B95" t="str">
        <f>'System Checklist'!E93</f>
        <v>KY</v>
      </c>
      <c r="C95" t="str">
        <f>'System Checklist'!F93</f>
        <v>Integration
関連付け</v>
      </c>
      <c r="D95">
        <f>'System Checklist'!G93</f>
        <v>89</v>
      </c>
      <c r="E95" t="str">
        <f>'System Checklist'!Z93</f>
        <v>Yes</v>
      </c>
      <c r="F95" t="s">
        <v>1485</v>
      </c>
      <c r="Z95" s="155" t="s">
        <v>538</v>
      </c>
      <c r="AA95" s="118" t="s">
        <v>1455</v>
      </c>
      <c r="AB95" s="118">
        <f>COUNTIFS($A$5:$A$200,$G5,$B$5:$B$200,$Z95,$E$5:$E$200,$AA95)</f>
        <v>0</v>
      </c>
      <c r="AC95" s="118">
        <f>COUNTIFS($A$5:$A$200,$G6,$B$5:$B$200,$Z95,$E$5:$E$200,$AA95)</f>
        <v>0</v>
      </c>
      <c r="AD95" s="118">
        <f>COUNTIFS($A$5:$A$200,$G7,$B$5:$B$200,$Z95,$E$5:$E$200,$AA95)</f>
        <v>0</v>
      </c>
      <c r="AE95" s="118">
        <f>COUNTIFS($A$5:$A$200,$G8,$B$5:$B$200,$Z95,$E$5:$E$200,$AA95)</f>
        <v>0</v>
      </c>
      <c r="AF95" s="118">
        <f>COUNTIFS($A$5:$A$200,$G9,$B$5:$B$200,$Z95,$E$5:$E$200,$AA95)</f>
        <v>0</v>
      </c>
      <c r="AG95" s="118">
        <f>SUM(AB95:AF95)</f>
        <v>0</v>
      </c>
    </row>
    <row r="96" spans="1:33" ht="18" customHeight="1">
      <c r="A96">
        <f>'System Checklist'!C94</f>
        <v>3</v>
      </c>
      <c r="B96" t="str">
        <f>'System Checklist'!E94</f>
        <v>Risk Assessment
リスクアセスメント</v>
      </c>
      <c r="C96" t="str">
        <f>'System Checklist'!F94</f>
        <v>Design
設計</v>
      </c>
      <c r="D96">
        <f>'System Checklist'!G94</f>
        <v>90</v>
      </c>
      <c r="E96" t="str">
        <f>'System Checklist'!Z94</f>
        <v>Yes</v>
      </c>
      <c r="F96" t="s">
        <v>1485</v>
      </c>
      <c r="Z96" s="155" t="s">
        <v>538</v>
      </c>
      <c r="AA96" s="126" t="s">
        <v>1456</v>
      </c>
      <c r="AB96" s="118">
        <f>COUNTIFS($A$5:$A$200,$G5,$B$5:$B$200,$Z96,$E$5:$E$200,$AA96)</f>
        <v>0</v>
      </c>
      <c r="AC96" s="118">
        <f>COUNTIFS($A$5:$A$200,$G6,$B$5:$B$200,$Z96,$E$5:$E$200,$AA96)</f>
        <v>0</v>
      </c>
      <c r="AD96" s="118">
        <f>COUNTIFS($A$5:$A$200,$G7,$B$5:$B$200,$Z96,$E$5:$E$200,$AA96)</f>
        <v>0</v>
      </c>
      <c r="AE96" s="118">
        <f>COUNTIFS($A$5:$A$200,$G8,$B$5:$B$200,$Z96,$E$5:$E$200,$AA96)</f>
        <v>0</v>
      </c>
      <c r="AF96" s="118">
        <f>COUNTIFS($A$5:$A$200,$G9,$B$5:$B$200,$Z96,$E$5:$E$200,$AA96)</f>
        <v>0</v>
      </c>
      <c r="AG96" s="118">
        <f>SUM(AB96:AF96)</f>
        <v>0</v>
      </c>
    </row>
    <row r="97" spans="1:33" ht="18" customHeight="1">
      <c r="A97">
        <f>'System Checklist'!C95</f>
        <v>3</v>
      </c>
      <c r="B97" t="str">
        <f>'System Checklist'!E95</f>
        <v>Contractor management
協力会社の安全管理</v>
      </c>
      <c r="C97" t="str">
        <f>'System Checklist'!F95</f>
        <v>Integration
関連付け</v>
      </c>
      <c r="D97">
        <f>'System Checklist'!G95</f>
        <v>91</v>
      </c>
      <c r="E97" t="str">
        <f>'System Checklist'!Z95</f>
        <v>Yes</v>
      </c>
      <c r="F97" t="s">
        <v>1485</v>
      </c>
      <c r="Z97" s="155" t="s">
        <v>538</v>
      </c>
      <c r="AA97" s="156" t="s">
        <v>1452</v>
      </c>
      <c r="AB97" s="118" t="str">
        <f>IF(AB94&gt;0,1,"")</f>
        <v/>
      </c>
      <c r="AC97" s="118" t="str">
        <f>IF(AC94&gt;0,1,IF(AC93&gt;0,"",1))</f>
        <v/>
      </c>
      <c r="AD97" s="118" t="str">
        <f>IF(AD94&gt;0,IF(AC93&gt;0,AC92,IF(AB93&gt;0,AB92,)),"")</f>
        <v/>
      </c>
      <c r="AE97" s="118">
        <f>IF(AE94&gt;0,IF(AD93&gt;0,AD92,IF(AC93&gt;0,AC92,AB92)),"")</f>
        <v>3</v>
      </c>
      <c r="AF97" s="118">
        <f>IF(AF94&gt;0,IF(AE93&gt;0,AE92,IF(AD93&gt;0,AD92,IF(AC93&gt;0,AC92,AB92))),5)</f>
        <v>3</v>
      </c>
      <c r="AG97" s="118">
        <f>IF(COUNTIF($B5:$B200,$Z97)=SUM(AG93:AG96),MIN(AB97:AF97),"Error")</f>
        <v>3</v>
      </c>
    </row>
    <row r="98" spans="1:33" ht="18" customHeight="1">
      <c r="A98">
        <f>'System Checklist'!C96</f>
        <v>3</v>
      </c>
      <c r="B98" t="str">
        <f>'System Checklist'!E96</f>
        <v>Contractor management
協力会社の安全管理</v>
      </c>
      <c r="C98" t="str">
        <f>'System Checklist'!F96</f>
        <v>Change &amp; Emergency planning
変更管理 &amp; 緊急事態準備</v>
      </c>
      <c r="D98">
        <f>'System Checklist'!G96</f>
        <v>92</v>
      </c>
      <c r="E98" t="str">
        <f>'System Checklist'!Z96</f>
        <v>Yes</v>
      </c>
      <c r="F98" t="s">
        <v>1485</v>
      </c>
      <c r="Z98" s="118"/>
      <c r="AA98" s="118" t="s">
        <v>33</v>
      </c>
      <c r="AB98" s="118">
        <v>1</v>
      </c>
      <c r="AC98" s="118">
        <v>2</v>
      </c>
      <c r="AD98" s="118">
        <v>3</v>
      </c>
      <c r="AE98" s="118">
        <v>4</v>
      </c>
      <c r="AF98" s="118">
        <v>5</v>
      </c>
      <c r="AG98" s="118" t="s">
        <v>1457</v>
      </c>
    </row>
    <row r="99" spans="1:33" ht="18" customHeight="1">
      <c r="A99">
        <f>'System Checklist'!C97</f>
        <v>3</v>
      </c>
      <c r="B99" t="str">
        <f>'System Checklist'!E97</f>
        <v>Large Tire Manual Handling Operation
大型タイヤハンドリング作業</v>
      </c>
      <c r="C99" t="str">
        <f>'System Checklist'!F97</f>
        <v>Integration
関連付け</v>
      </c>
      <c r="D99">
        <f>'System Checklist'!G97</f>
        <v>93</v>
      </c>
      <c r="E99" t="str">
        <f>'System Checklist'!Z97</f>
        <v>N/A</v>
      </c>
      <c r="F99" t="s">
        <v>1485</v>
      </c>
      <c r="Z99" s="155" t="s">
        <v>1474</v>
      </c>
      <c r="AA99" s="118" t="s">
        <v>1453</v>
      </c>
      <c r="AB99" s="118">
        <f>COUNTIFS($A$5:$A$200,$G5,$B$5:$B$200,$Z99,$E$5:$E$200,$AA99)</f>
        <v>2</v>
      </c>
      <c r="AC99" s="118">
        <f>COUNTIFS($A$5:$A$200,$G6,$B$5:$B$200,$Z99,$E$5:$E$200,$AA99)</f>
        <v>2</v>
      </c>
      <c r="AD99" s="118">
        <f>COUNTIFS($A$5:$A$200,$G7,$B$5:$B$200,$Z99,$E$5:$E$200,$AA99)</f>
        <v>1</v>
      </c>
      <c r="AE99" s="118">
        <f>COUNTIFS($A$5:$A$200,$G8,$B$5:$B$200,$Z99,$E$5:$E$200,$AA99)</f>
        <v>2</v>
      </c>
      <c r="AF99" s="118">
        <f>COUNTIFS($A$5:$A$200,$G9,$B$5:$B$200,$Z99,$E$5:$E$200,$AA99)</f>
        <v>0</v>
      </c>
      <c r="AG99" s="118">
        <f>SUM(AB99:AF99)</f>
        <v>7</v>
      </c>
    </row>
    <row r="100" spans="1:33" ht="18" customHeight="1">
      <c r="A100">
        <f>'System Checklist'!C98</f>
        <v>3</v>
      </c>
      <c r="B100" t="str">
        <f>'System Checklist'!E98</f>
        <v>Ergonomics
エルゴノミクス</v>
      </c>
      <c r="C100" t="str">
        <f>'System Checklist'!F98</f>
        <v>Integration
関連付け</v>
      </c>
      <c r="D100">
        <f>'System Checklist'!G98</f>
        <v>94</v>
      </c>
      <c r="E100" t="str">
        <f>'System Checklist'!Z98</f>
        <v>Yes</v>
      </c>
      <c r="F100" t="s">
        <v>1485</v>
      </c>
      <c r="Z100" s="155" t="s">
        <v>1474</v>
      </c>
      <c r="AA100" s="118" t="s">
        <v>1454</v>
      </c>
      <c r="AB100" s="118">
        <f>COUNTIFS($A$5:$A$200,$G5,$B$5:$B$200,$Z100,$E$5:$E$200,$AA100)</f>
        <v>0</v>
      </c>
      <c r="AC100" s="118">
        <f>COUNTIFS($A$5:$A$200,$G6,$B$5:$B$200,$Z100,$E$5:$E$200,$AA100)</f>
        <v>0</v>
      </c>
      <c r="AD100" s="118">
        <f>COUNTIFS($A$5:$A$200,$G7,$B$5:$B$200,$Z100,$E$5:$E$200,$AA100)</f>
        <v>0</v>
      </c>
      <c r="AE100" s="118">
        <f>COUNTIFS($A$5:$A$200,$G8,$B$5:$B$200,$Z100,$E$5:$E$200,$AA100)</f>
        <v>0</v>
      </c>
      <c r="AF100" s="118">
        <f>COUNTIFS($A$5:$A$200,$G9,$B$5:$B$200,$Z100,$E$5:$E$200,$AA100)</f>
        <v>1</v>
      </c>
      <c r="AG100" s="118">
        <f>SUM(AB100:AF100)</f>
        <v>1</v>
      </c>
    </row>
    <row r="101" spans="1:33" ht="18" customHeight="1">
      <c r="A101">
        <f>'System Checklist'!C99</f>
        <v>3</v>
      </c>
      <c r="B101" t="str">
        <f>'System Checklist'!E99</f>
        <v>Chemical Management
化学物質管理</v>
      </c>
      <c r="C101" t="str">
        <f>'System Checklist'!F99</f>
        <v>Integration
関連付け</v>
      </c>
      <c r="D101">
        <f>'System Checklist'!G99</f>
        <v>95</v>
      </c>
      <c r="E101" t="str">
        <f>'System Checklist'!Z99</f>
        <v>Yes</v>
      </c>
      <c r="F101" t="s">
        <v>1485</v>
      </c>
      <c r="Z101" s="155" t="s">
        <v>1474</v>
      </c>
      <c r="AA101" s="118" t="s">
        <v>1455</v>
      </c>
      <c r="AB101" s="118">
        <f>COUNTIFS($A$5:$A$200,$G5,$B$5:$B$200,$Z101,$E$5:$E$200,$AA101)</f>
        <v>0</v>
      </c>
      <c r="AC101" s="118">
        <f>COUNTIFS($A$5:$A$200,$G6,$B$5:$B$200,$Z101,$E$5:$E$200,$AA101)</f>
        <v>0</v>
      </c>
      <c r="AD101" s="118">
        <f>COUNTIFS($A$5:$A$200,$G7,$B$5:$B$200,$Z101,$E$5:$E$200,$AA101)</f>
        <v>0</v>
      </c>
      <c r="AE101" s="118">
        <f>COUNTIFS($A$5:$A$200,$G8,$B$5:$B$200,$Z101,$E$5:$E$200,$AA101)</f>
        <v>0</v>
      </c>
      <c r="AF101" s="118">
        <f>COUNTIFS($A$5:$A$200,$G9,$B$5:$B$200,$Z101,$E$5:$E$200,$AA101)</f>
        <v>0</v>
      </c>
      <c r="AG101" s="118">
        <f>SUM(AB101:AF101)</f>
        <v>0</v>
      </c>
    </row>
    <row r="102" spans="1:33" ht="18" customHeight="1">
      <c r="A102">
        <f>'System Checklist'!C100</f>
        <v>3</v>
      </c>
      <c r="B102" t="str">
        <f>'System Checklist'!E100</f>
        <v>Chemical Management
化学物質管理</v>
      </c>
      <c r="C102" t="str">
        <f>'System Checklist'!F100</f>
        <v>Design
設計</v>
      </c>
      <c r="D102">
        <f>'System Checklist'!G100</f>
        <v>96</v>
      </c>
      <c r="E102" t="str">
        <f>'System Checklist'!Z100</f>
        <v>Yes</v>
      </c>
      <c r="F102" t="s">
        <v>1485</v>
      </c>
      <c r="Z102" s="155" t="s">
        <v>1474</v>
      </c>
      <c r="AA102" s="126" t="s">
        <v>1456</v>
      </c>
      <c r="AB102" s="118">
        <f>COUNTIFS($A$5:$A$200,$G5,$B$5:$B$200,$Z102,$E$5:$E$200,$AA102)</f>
        <v>0</v>
      </c>
      <c r="AC102" s="118">
        <f>COUNTIFS($A$5:$A$200,$G6,$B$5:$B$200,$Z102,$E$5:$E$200,$AA102)</f>
        <v>0</v>
      </c>
      <c r="AD102" s="118">
        <f>COUNTIFS($A$5:$A$200,$G7,$B$5:$B$200,$Z102,$E$5:$E$200,$AA102)</f>
        <v>0</v>
      </c>
      <c r="AE102" s="118">
        <f>COUNTIFS($A$5:$A$200,$G8,$B$5:$B$200,$Z102,$E$5:$E$200,$AA102)</f>
        <v>0</v>
      </c>
      <c r="AF102" s="118">
        <f>COUNTIFS($A$5:$A$200,$G9,$B$5:$B$200,$Z102,$E$5:$E$200,$AA102)</f>
        <v>0</v>
      </c>
      <c r="AG102" s="118">
        <f>SUM(AB102:AF102)</f>
        <v>0</v>
      </c>
    </row>
    <row r="103" spans="1:33" ht="18" customHeight="1">
      <c r="A103">
        <f>'System Checklist'!C101</f>
        <v>3</v>
      </c>
      <c r="B103" t="str">
        <f>'System Checklist'!E101</f>
        <v>Chemical Management
化学物質管理</v>
      </c>
      <c r="C103" t="str">
        <f>'System Checklist'!F101</f>
        <v>Design
設計</v>
      </c>
      <c r="D103">
        <f>'System Checklist'!G101</f>
        <v>97</v>
      </c>
      <c r="E103" t="str">
        <f>'System Checklist'!Z101</f>
        <v>Yes</v>
      </c>
      <c r="F103" t="s">
        <v>1485</v>
      </c>
      <c r="Z103" s="155" t="s">
        <v>1474</v>
      </c>
      <c r="AA103" s="156" t="s">
        <v>1452</v>
      </c>
      <c r="AB103" s="118" t="str">
        <f>IF(AB100&gt;0,1,"")</f>
        <v/>
      </c>
      <c r="AC103" s="118" t="str">
        <f>IF(AC100&gt;0,1,IF(AC99&gt;0,"",1))</f>
        <v/>
      </c>
      <c r="AD103" s="118" t="str">
        <f>IF(AD100&gt;0,IF(AC99&gt;0,AC98,IF(AB99&gt;0,AB98,)),"")</f>
        <v/>
      </c>
      <c r="AE103" s="118" t="str">
        <f>IF(AE100&gt;0,IF(AD99&gt;0,AD98,IF(AC99&gt;0,AC98,AB98)),"")</f>
        <v/>
      </c>
      <c r="AF103" s="118">
        <f>IF(AF100&gt;0,IF(AE99&gt;0,AE98,IF(AD99&gt;0,AD98,IF(AC99&gt;0,AC98,AB98))),5)</f>
        <v>4</v>
      </c>
      <c r="AG103" s="118">
        <f>IF(COUNTIF($B5:$B200,$Z103)=SUM(AG99:AG102),MIN(AB103:AF103),"Error")</f>
        <v>4</v>
      </c>
    </row>
    <row r="104" spans="1:33" ht="18" customHeight="1">
      <c r="A104">
        <f>'System Checklist'!C102</f>
        <v>3</v>
      </c>
      <c r="B104" t="str">
        <f>'System Checklist'!E102</f>
        <v>General safety management for maintenance
一般保全安全管理</v>
      </c>
      <c r="C104" t="str">
        <f>'System Checklist'!F102</f>
        <v>Change &amp; Emergency planning
変更管理 &amp; 緊急事態準備</v>
      </c>
      <c r="D104">
        <f>'System Checklist'!G102</f>
        <v>98</v>
      </c>
      <c r="E104" t="str">
        <f>'System Checklist'!Z102</f>
        <v>No</v>
      </c>
      <c r="F104" t="s">
        <v>1485</v>
      </c>
      <c r="Z104" s="118"/>
      <c r="AA104" s="118" t="s">
        <v>33</v>
      </c>
      <c r="AB104" s="118">
        <v>1</v>
      </c>
      <c r="AC104" s="118">
        <v>2</v>
      </c>
      <c r="AD104" s="118">
        <v>3</v>
      </c>
      <c r="AE104" s="118">
        <v>4</v>
      </c>
      <c r="AF104" s="118">
        <v>5</v>
      </c>
      <c r="AG104" s="118" t="s">
        <v>1457</v>
      </c>
    </row>
    <row r="105" spans="1:33" ht="18" customHeight="1">
      <c r="A105">
        <f>'System Checklist'!C103</f>
        <v>3</v>
      </c>
      <c r="B105" t="str">
        <f>'System Checklist'!E103</f>
        <v>General safety management for maintenance
一般保全安全管理</v>
      </c>
      <c r="C105" t="str">
        <f>'System Checklist'!F103</f>
        <v>Integration
関連付け</v>
      </c>
      <c r="D105">
        <f>'System Checklist'!G103</f>
        <v>99</v>
      </c>
      <c r="E105" t="str">
        <f>'System Checklist'!Z103</f>
        <v>No</v>
      </c>
      <c r="F105" t="s">
        <v>1485</v>
      </c>
      <c r="Z105" s="155" t="s">
        <v>1475</v>
      </c>
      <c r="AA105" s="118" t="s">
        <v>1453</v>
      </c>
      <c r="AB105" s="118">
        <f>COUNTIFS($A$5:$A$200,$G5,$B$5:$B$200,$Z105,$E$5:$E$200,$AA105)</f>
        <v>1</v>
      </c>
      <c r="AC105" s="118">
        <f>COUNTIFS($A$5:$A$200,$G6,$B$5:$B$200,$Z105,$E$5:$E$200,$AA105)</f>
        <v>2</v>
      </c>
      <c r="AD105" s="118">
        <f>COUNTIFS($A$5:$A$200,$G7,$B$5:$B$200,$Z105,$E$5:$E$200,$AA105)</f>
        <v>2</v>
      </c>
      <c r="AE105" s="118">
        <f>COUNTIFS($A$5:$A$200,$G8,$B$5:$B$200,$Z105,$E$5:$E$200,$AA105)</f>
        <v>0</v>
      </c>
      <c r="AF105" s="118">
        <f>COUNTIFS($A$5:$A$200,$G9,$B$5:$B$200,$Z105,$E$5:$E$200,$AA105)</f>
        <v>1</v>
      </c>
      <c r="AG105" s="118">
        <f>SUM(AB105:AF105)</f>
        <v>6</v>
      </c>
    </row>
    <row r="106" spans="1:33" ht="18" customHeight="1">
      <c r="A106">
        <f>'System Checklist'!C104</f>
        <v>3</v>
      </c>
      <c r="B106" t="str">
        <f>'System Checklist'!E104</f>
        <v>General safety management for maintenance
一般保全安全管理</v>
      </c>
      <c r="C106" t="str">
        <f>'System Checklist'!F104</f>
        <v>Change &amp; Emergency planning
変更管理 &amp; 緊急事態準備</v>
      </c>
      <c r="D106">
        <f>'System Checklist'!G104</f>
        <v>100</v>
      </c>
      <c r="E106" t="str">
        <f>'System Checklist'!Z104</f>
        <v>Yes</v>
      </c>
      <c r="F106" t="s">
        <v>1485</v>
      </c>
      <c r="Z106" s="155" t="s">
        <v>1475</v>
      </c>
      <c r="AA106" s="118" t="s">
        <v>1454</v>
      </c>
      <c r="AB106" s="118">
        <f>COUNTIFS($A$5:$A$200,$G5,$B$5:$B$200,$Z106,$E$5:$E$200,$AA106)</f>
        <v>0</v>
      </c>
      <c r="AC106" s="118">
        <f>COUNTIFS($A$5:$A$200,$G6,$B$5:$B$200,$Z106,$E$5:$E$200,$AA106)</f>
        <v>0</v>
      </c>
      <c r="AD106" s="118">
        <f>COUNTIFS($A$5:$A$200,$G7,$B$5:$B$200,$Z106,$E$5:$E$200,$AA106)</f>
        <v>0</v>
      </c>
      <c r="AE106" s="118">
        <f>COUNTIFS($A$5:$A$200,$G8,$B$5:$B$200,$Z106,$E$5:$E$200,$AA106)</f>
        <v>1</v>
      </c>
      <c r="AF106" s="118">
        <f>COUNTIFS($A$5:$A$200,$G9,$B$5:$B$200,$Z106,$E$5:$E$200,$AA106)</f>
        <v>0</v>
      </c>
      <c r="AG106" s="118">
        <f>SUM(AB106:AF106)</f>
        <v>1</v>
      </c>
    </row>
    <row r="107" spans="1:33" ht="18" customHeight="1">
      <c r="A107">
        <f>'System Checklist'!C105</f>
        <v>3</v>
      </c>
      <c r="B107" t="str">
        <f>'System Checklist'!E105</f>
        <v>Fire Risk Assessment
火災RA</v>
      </c>
      <c r="C107" t="str">
        <f>'System Checklist'!F105</f>
        <v>Integration
関連付け</v>
      </c>
      <c r="D107">
        <f>'System Checklist'!G105</f>
        <v>101</v>
      </c>
      <c r="E107" t="str">
        <f>'System Checklist'!Z105</f>
        <v>Yes</v>
      </c>
      <c r="F107" t="s">
        <v>1490</v>
      </c>
      <c r="Z107" s="155" t="s">
        <v>1475</v>
      </c>
      <c r="AA107" s="118" t="s">
        <v>1455</v>
      </c>
      <c r="AB107" s="118">
        <f>COUNTIFS($A$5:$A$200,$G5,$B$5:$B$200,$Z107,$E$5:$E$200,$AA107)</f>
        <v>0</v>
      </c>
      <c r="AC107" s="118">
        <f>COUNTIFS($A$5:$A$200,$G6,$B$5:$B$200,$Z107,$E$5:$E$200,$AA107)</f>
        <v>0</v>
      </c>
      <c r="AD107" s="118">
        <f>COUNTIFS($A$5:$A$200,$G7,$B$5:$B$200,$Z107,$E$5:$E$200,$AA107)</f>
        <v>0</v>
      </c>
      <c r="AE107" s="118">
        <f>COUNTIFS($A$5:$A$200,$G8,$B$5:$B$200,$Z107,$E$5:$E$200,$AA107)</f>
        <v>0</v>
      </c>
      <c r="AF107" s="118">
        <f>COUNTIFS($A$5:$A$200,$G9,$B$5:$B$200,$Z107,$E$5:$E$200,$AA107)</f>
        <v>0</v>
      </c>
      <c r="AG107" s="118">
        <f>SUM(AB107:AF107)</f>
        <v>0</v>
      </c>
    </row>
    <row r="108" spans="1:33" ht="18" customHeight="1">
      <c r="A108">
        <f>'System Checklist'!C106</f>
        <v>3</v>
      </c>
      <c r="B108" t="str">
        <f>'System Checklist'!E106</f>
        <v>Flammable Materials Management
危険物管理</v>
      </c>
      <c r="C108" t="str">
        <f>'System Checklist'!F106</f>
        <v>Integration
関連付け</v>
      </c>
      <c r="D108">
        <f>'System Checklist'!G106</f>
        <v>102</v>
      </c>
      <c r="E108" t="str">
        <f>'System Checklist'!Z106</f>
        <v>No</v>
      </c>
      <c r="F108" t="s">
        <v>1490</v>
      </c>
      <c r="Z108" s="155" t="s">
        <v>1475</v>
      </c>
      <c r="AA108" s="126" t="s">
        <v>1456</v>
      </c>
      <c r="AB108" s="118">
        <f>COUNTIFS($A$5:$A$200,$G5,$B$5:$B$200,$Z108,$E$5:$E$200,$AA108)</f>
        <v>0</v>
      </c>
      <c r="AC108" s="118">
        <f>COUNTIFS($A$5:$A$200,$G6,$B$5:$B$200,$Z108,$E$5:$E$200,$AA108)</f>
        <v>0</v>
      </c>
      <c r="AD108" s="118">
        <f>COUNTIFS($A$5:$A$200,$G7,$B$5:$B$200,$Z108,$E$5:$E$200,$AA108)</f>
        <v>0</v>
      </c>
      <c r="AE108" s="118">
        <f>COUNTIFS($A$5:$A$200,$G8,$B$5:$B$200,$Z108,$E$5:$E$200,$AA108)</f>
        <v>0</v>
      </c>
      <c r="AF108" s="118">
        <f>COUNTIFS($A$5:$A$200,$G9,$B$5:$B$200,$Z108,$E$5:$E$200,$AA108)</f>
        <v>0</v>
      </c>
      <c r="AG108" s="118">
        <f>SUM(AB108:AF108)</f>
        <v>0</v>
      </c>
    </row>
    <row r="109" spans="1:33" ht="18" customHeight="1">
      <c r="A109">
        <f>'System Checklist'!C107</f>
        <v>3</v>
      </c>
      <c r="B109" t="str">
        <f>'System Checklist'!E107</f>
        <v>Hot Work Management
火気使用</v>
      </c>
      <c r="C109" t="str">
        <f>'System Checklist'!F107</f>
        <v>Integration
関連付け</v>
      </c>
      <c r="D109">
        <f>'System Checklist'!G107</f>
        <v>103</v>
      </c>
      <c r="E109" t="str">
        <f>'System Checklist'!Z107</f>
        <v>Yes</v>
      </c>
      <c r="F109" t="s">
        <v>1490</v>
      </c>
      <c r="Z109" s="155" t="s">
        <v>1475</v>
      </c>
      <c r="AA109" s="156" t="s">
        <v>1452</v>
      </c>
      <c r="AB109" s="118" t="str">
        <f>IF(AB106&gt;0,1,"")</f>
        <v/>
      </c>
      <c r="AC109" s="118" t="str">
        <f>IF(AC106&gt;0,1,IF(AC105&gt;0,"",1))</f>
        <v/>
      </c>
      <c r="AD109" s="118" t="str">
        <f>IF(AD106&gt;0,IF(AC105&gt;0,AC104,IF(AB105&gt;0,AB104,)),"")</f>
        <v/>
      </c>
      <c r="AE109" s="118">
        <f>IF(AE106&gt;0,IF(AD105&gt;0,AD104,IF(AC105&gt;0,AC104,AB104)),"")</f>
        <v>3</v>
      </c>
      <c r="AF109" s="118">
        <f>IF(AF106&gt;0,IF(AE105&gt;0,AE104,IF(AD105&gt;0,AD104,IF(AC105&gt;0,AC104,AB104))),5)</f>
        <v>5</v>
      </c>
      <c r="AG109" s="118">
        <f>IF(COUNTIF($B5:$B200,$Z109)=SUM(AG105:AG108),MIN(AB109:AF109),"Error")</f>
        <v>3</v>
      </c>
    </row>
    <row r="110" spans="1:33" ht="18" customHeight="1">
      <c r="A110">
        <f>'System Checklist'!C108</f>
        <v>3</v>
      </c>
      <c r="B110" t="str">
        <f>'System Checklist'!E108</f>
        <v>Hot Work Management
火気使用</v>
      </c>
      <c r="C110" t="str">
        <f>'System Checklist'!F108</f>
        <v>Integration
関連付け</v>
      </c>
      <c r="D110">
        <f>'System Checklist'!G108</f>
        <v>104</v>
      </c>
      <c r="E110" t="str">
        <f>'System Checklist'!Z108</f>
        <v>Yes</v>
      </c>
      <c r="F110" t="s">
        <v>1490</v>
      </c>
      <c r="Z110" s="118"/>
      <c r="AA110" s="118" t="s">
        <v>33</v>
      </c>
      <c r="AB110" s="118">
        <v>1</v>
      </c>
      <c r="AC110" s="118">
        <v>2</v>
      </c>
      <c r="AD110" s="118">
        <v>3</v>
      </c>
      <c r="AE110" s="118">
        <v>4</v>
      </c>
      <c r="AF110" s="118">
        <v>5</v>
      </c>
      <c r="AG110" s="118" t="s">
        <v>1457</v>
      </c>
    </row>
    <row r="111" spans="1:33" ht="18" customHeight="1">
      <c r="A111">
        <f>'System Checklist'!C109</f>
        <v>3</v>
      </c>
      <c r="B111" t="str">
        <f>'System Checklist'!E109</f>
        <v>Fire Fighting
消火設備</v>
      </c>
      <c r="C111" t="str">
        <f>'System Checklist'!F109</f>
        <v>Design
設計</v>
      </c>
      <c r="D111">
        <f>'System Checklist'!G109</f>
        <v>105</v>
      </c>
      <c r="E111" t="str">
        <f>'System Checklist'!Z109</f>
        <v>Yes</v>
      </c>
      <c r="F111" t="s">
        <v>1490</v>
      </c>
      <c r="Z111" s="155" t="s">
        <v>1476</v>
      </c>
      <c r="AA111" s="118" t="s">
        <v>1453</v>
      </c>
      <c r="AB111" s="118">
        <f>COUNTIFS($A$5:$A$200,$G5,$B$5:$B$200,$Z111,$E$5:$E$200,$AA111)</f>
        <v>0</v>
      </c>
      <c r="AC111" s="118">
        <f>COUNTIFS($A$5:$A$200,$G6,$B$5:$B$200,$Z111,$E$5:$E$200,$AA111)</f>
        <v>0</v>
      </c>
      <c r="AD111" s="118">
        <f>COUNTIFS($A$5:$A$200,$G7,$B$5:$B$200,$Z111,$E$5:$E$200,$AA111)</f>
        <v>0</v>
      </c>
      <c r="AE111" s="118">
        <f>COUNTIFS($A$5:$A$200,$G8,$B$5:$B$200,$Z111,$E$5:$E$200,$AA111)</f>
        <v>0</v>
      </c>
      <c r="AF111" s="118">
        <f>COUNTIFS($A$5:$A$200,$G9,$B$5:$B$200,$Z111,$E$5:$E$200,$AA111)</f>
        <v>0</v>
      </c>
      <c r="AG111" s="118">
        <f>SUM(AB111:AF111)</f>
        <v>0</v>
      </c>
    </row>
    <row r="112" spans="1:33" ht="18" customHeight="1">
      <c r="A112">
        <f>'System Checklist'!C110</f>
        <v>3</v>
      </c>
      <c r="B112" t="str">
        <f>'System Checklist'!E110</f>
        <v>Mixing MUST-11
精練MUST11</v>
      </c>
      <c r="C112" t="str">
        <f>'System Checklist'!F110</f>
        <v>Design
設計</v>
      </c>
      <c r="D112">
        <f>'System Checklist'!G110</f>
        <v>106</v>
      </c>
      <c r="E112" t="str">
        <f>'System Checklist'!Z110</f>
        <v>No</v>
      </c>
      <c r="F112" t="s">
        <v>1490</v>
      </c>
      <c r="Z112" s="155" t="s">
        <v>1476</v>
      </c>
      <c r="AA112" s="118" t="s">
        <v>1454</v>
      </c>
      <c r="AB112" s="118">
        <f>COUNTIFS($A$5:$A$200,$G5,$B$5:$B$200,$Z112,$E$5:$E$200,$AA112)</f>
        <v>0</v>
      </c>
      <c r="AC112" s="118">
        <f>COUNTIFS($A$5:$A$200,$G6,$B$5:$B$200,$Z112,$E$5:$E$200,$AA112)</f>
        <v>0</v>
      </c>
      <c r="AD112" s="118">
        <f>COUNTIFS($A$5:$A$200,$G7,$B$5:$B$200,$Z112,$E$5:$E$200,$AA112)</f>
        <v>0</v>
      </c>
      <c r="AE112" s="118">
        <f>COUNTIFS($A$5:$A$200,$G8,$B$5:$B$200,$Z112,$E$5:$E$200,$AA112)</f>
        <v>0</v>
      </c>
      <c r="AF112" s="118">
        <f>COUNTIFS($A$5:$A$200,$G9,$B$5:$B$200,$Z112,$E$5:$E$200,$AA112)</f>
        <v>0</v>
      </c>
      <c r="AG112" s="118">
        <f>SUM(AB112:AF112)</f>
        <v>0</v>
      </c>
    </row>
    <row r="113" spans="1:33" ht="18" customHeight="1">
      <c r="A113">
        <f>'System Checklist'!C111</f>
        <v>3</v>
      </c>
      <c r="B113" t="str">
        <f>'System Checklist'!E111</f>
        <v>Disaster Prevention General
一般事項</v>
      </c>
      <c r="C113" t="str">
        <f>'System Checklist'!F111</f>
        <v>Integration
関連付け</v>
      </c>
      <c r="D113">
        <f>'System Checklist'!G111</f>
        <v>107</v>
      </c>
      <c r="E113" t="str">
        <f>'System Checklist'!Z111</f>
        <v>Yes</v>
      </c>
      <c r="F113" t="s">
        <v>1490</v>
      </c>
      <c r="Z113" s="155" t="s">
        <v>1476</v>
      </c>
      <c r="AA113" s="118" t="s">
        <v>1455</v>
      </c>
      <c r="AB113" s="118">
        <f>COUNTIFS($A$5:$A$200,$G5,$B$5:$B$200,$Z113,$E$5:$E$200,$AA113)</f>
        <v>2</v>
      </c>
      <c r="AC113" s="118">
        <f>COUNTIFS($A$5:$A$200,$G6,$B$5:$B$200,$Z113,$E$5:$E$200,$AA113)</f>
        <v>1</v>
      </c>
      <c r="AD113" s="118">
        <f>COUNTIFS($A$5:$A$200,$G7,$B$5:$B$200,$Z113,$E$5:$E$200,$AA113)</f>
        <v>1</v>
      </c>
      <c r="AE113" s="118">
        <f>COUNTIFS($A$5:$A$200,$G8,$B$5:$B$200,$Z113,$E$5:$E$200,$AA113)</f>
        <v>2</v>
      </c>
      <c r="AF113" s="118">
        <f>COUNTIFS($A$5:$A$200,$G9,$B$5:$B$200,$Z113,$E$5:$E$200,$AA113)</f>
        <v>1</v>
      </c>
      <c r="AG113" s="118">
        <f>SUM(AB113:AF113)</f>
        <v>7</v>
      </c>
    </row>
    <row r="114" spans="1:33" ht="18" customHeight="1">
      <c r="A114">
        <f>'System Checklist'!C112</f>
        <v>3</v>
      </c>
      <c r="B114" t="str">
        <f>'System Checklist'!E112</f>
        <v>Electric system
電気配線</v>
      </c>
      <c r="C114" t="str">
        <f>'System Checklist'!F112</f>
        <v>Design
設計</v>
      </c>
      <c r="D114">
        <f>'System Checklist'!G112</f>
        <v>108</v>
      </c>
      <c r="E114" t="str">
        <f>'System Checklist'!Z112</f>
        <v>Yes</v>
      </c>
      <c r="F114" t="s">
        <v>1490</v>
      </c>
      <c r="Z114" s="155" t="s">
        <v>1476</v>
      </c>
      <c r="AA114" s="126" t="s">
        <v>1456</v>
      </c>
      <c r="AB114" s="118">
        <f>COUNTIFS($A$5:$A$200,$G5,$B$5:$B$200,$Z114,$E$5:$E$200,$AA114)</f>
        <v>0</v>
      </c>
      <c r="AC114" s="118">
        <f>COUNTIFS($A$5:$A$200,$G6,$B$5:$B$200,$Z114,$E$5:$E$200,$AA114)</f>
        <v>0</v>
      </c>
      <c r="AD114" s="118">
        <f>COUNTIFS($A$5:$A$200,$G7,$B$5:$B$200,$Z114,$E$5:$E$200,$AA114)</f>
        <v>0</v>
      </c>
      <c r="AE114" s="118">
        <f>COUNTIFS($A$5:$A$200,$G8,$B$5:$B$200,$Z114,$E$5:$E$200,$AA114)</f>
        <v>0</v>
      </c>
      <c r="AF114" s="118">
        <f>COUNTIFS($A$5:$A$200,$G9,$B$5:$B$200,$Z114,$E$5:$E$200,$AA114)</f>
        <v>0</v>
      </c>
      <c r="AG114" s="118">
        <f>SUM(AB114:AF114)</f>
        <v>0</v>
      </c>
    </row>
    <row r="115" spans="1:33" ht="18" customHeight="1">
      <c r="A115">
        <f>'System Checklist'!C113</f>
        <v>3</v>
      </c>
      <c r="B115">
        <f>'System Checklist'!E113</f>
        <v>0</v>
      </c>
      <c r="C115">
        <f>'System Checklist'!F113</f>
        <v>0</v>
      </c>
      <c r="D115">
        <f>'System Checklist'!G113</f>
        <v>0</v>
      </c>
      <c r="E115">
        <f>'System Checklist'!Z113</f>
        <v>0</v>
      </c>
      <c r="Z115" s="155" t="s">
        <v>1476</v>
      </c>
      <c r="AA115" s="156" t="s">
        <v>1452</v>
      </c>
      <c r="AB115" s="118" t="str">
        <f>IF(AB112&gt;0,1,"")</f>
        <v/>
      </c>
      <c r="AC115" s="118">
        <f>IF(AC112&gt;0,1,IF(AC111&gt;0,"",1))</f>
        <v>1</v>
      </c>
      <c r="AD115" s="118" t="str">
        <f>IF(AD112&gt;0,IF(AC111&gt;0,AC110,IF(AB111&gt;0,AB110,)),"")</f>
        <v/>
      </c>
      <c r="AE115" s="118" t="str">
        <f>IF(AE112&gt;0,IF(AD111&gt;0,AD110,IF(AC111&gt;0,AC110,AB110)),"")</f>
        <v/>
      </c>
      <c r="AF115" s="118">
        <f>IF(AF112&gt;0,IF(AE111&gt;0,AE110,IF(AD111&gt;0,AD110,IF(AC111&gt;0,AC110,AB110))),5)</f>
        <v>5</v>
      </c>
      <c r="AG115" s="118">
        <f>IF(COUNTIF($B5:$B200,$Z115)=SUM(AG111:AG114),MIN(AB115:AF115),"Error")</f>
        <v>1</v>
      </c>
    </row>
    <row r="116" spans="1:33" ht="18" customHeight="1">
      <c r="A116">
        <f>'System Checklist'!C114</f>
        <v>4</v>
      </c>
      <c r="B116" t="str">
        <f>'System Checklist'!E114</f>
        <v>Safety communication
安全コミュニケーション</v>
      </c>
      <c r="C116" t="str">
        <f>'System Checklist'!F114</f>
        <v>Change &amp; Emergency planning
変更管理 &amp; 緊急事態準備</v>
      </c>
      <c r="D116">
        <f>'System Checklist'!G114</f>
        <v>109</v>
      </c>
      <c r="E116" t="str">
        <f>'System Checklist'!Z114</f>
        <v>No</v>
      </c>
      <c r="F116" t="s">
        <v>1485</v>
      </c>
      <c r="Z116" s="118"/>
      <c r="AA116" s="118" t="s">
        <v>33</v>
      </c>
      <c r="AB116" s="118">
        <v>1</v>
      </c>
      <c r="AC116" s="118">
        <v>2</v>
      </c>
      <c r="AD116" s="118">
        <v>3</v>
      </c>
      <c r="AE116" s="118">
        <v>4</v>
      </c>
      <c r="AF116" s="118">
        <v>5</v>
      </c>
      <c r="AG116" s="118" t="s">
        <v>1457</v>
      </c>
    </row>
    <row r="117" spans="1:33" ht="18" customHeight="1">
      <c r="A117">
        <f>'System Checklist'!C115</f>
        <v>4</v>
      </c>
      <c r="B117" t="str">
        <f>'System Checklist'!E115</f>
        <v>Safety communication
安全コミュニケーション</v>
      </c>
      <c r="C117" t="str">
        <f>'System Checklist'!F115</f>
        <v>Design
設計</v>
      </c>
      <c r="D117">
        <f>'System Checklist'!G115</f>
        <v>110</v>
      </c>
      <c r="E117" t="str">
        <f>'System Checklist'!Z115</f>
        <v>Yes</v>
      </c>
      <c r="F117" t="s">
        <v>1485</v>
      </c>
      <c r="Z117" s="155" t="s">
        <v>1477</v>
      </c>
      <c r="AA117" s="118" t="s">
        <v>1453</v>
      </c>
      <c r="AB117" s="118">
        <f>COUNTIFS($A$5:$A$200,$G5,$B$5:$B$200,$Z117,$E$5:$E$200,$AA117)</f>
        <v>1</v>
      </c>
      <c r="AC117" s="118">
        <f>COUNTIFS($A$5:$A$200,$G6,$B$5:$B$200,$Z117,$E$5:$E$200,$AA117)</f>
        <v>1</v>
      </c>
      <c r="AD117" s="118">
        <f>COUNTIFS($A$5:$A$200,$G7,$B$5:$B$200,$Z117,$E$5:$E$200,$AA117)</f>
        <v>1</v>
      </c>
      <c r="AE117" s="118">
        <f>COUNTIFS($A$5:$A$200,$G8,$B$5:$B$200,$Z117,$E$5:$E$200,$AA117)</f>
        <v>2</v>
      </c>
      <c r="AF117" s="118">
        <f>COUNTIFS($A$5:$A$200,$G9,$B$5:$B$200,$Z117,$E$5:$E$200,$AA117)</f>
        <v>0</v>
      </c>
      <c r="AG117" s="118">
        <f>SUM(AB117:AF117)</f>
        <v>5</v>
      </c>
    </row>
    <row r="118" spans="1:33" ht="18" customHeight="1">
      <c r="A118">
        <f>'System Checklist'!C116</f>
        <v>4</v>
      </c>
      <c r="B118" t="str">
        <f>'System Checklist'!E116</f>
        <v>Incident Management
インシデント管理</v>
      </c>
      <c r="C118" t="str">
        <f>'System Checklist'!F116</f>
        <v>Change &amp; Emergency planning
変更管理 &amp; 緊急事態準備</v>
      </c>
      <c r="D118">
        <f>'System Checklist'!G116</f>
        <v>111</v>
      </c>
      <c r="E118" t="str">
        <f>'System Checklist'!Z116</f>
        <v>Yes</v>
      </c>
      <c r="F118" t="s">
        <v>1485</v>
      </c>
      <c r="Z118" s="155" t="s">
        <v>1477</v>
      </c>
      <c r="AA118" s="118" t="s">
        <v>1454</v>
      </c>
      <c r="AB118" s="118">
        <f>COUNTIFS($A$5:$A$200,$G5,$B$5:$B$200,$Z118,$E$5:$E$200,$AA118)</f>
        <v>0</v>
      </c>
      <c r="AC118" s="118">
        <f>COUNTIFS($A$5:$A$200,$G6,$B$5:$B$200,$Z118,$E$5:$E$200,$AA118)</f>
        <v>0</v>
      </c>
      <c r="AD118" s="118">
        <f>COUNTIFS($A$5:$A$200,$G7,$B$5:$B$200,$Z118,$E$5:$E$200,$AA118)</f>
        <v>0</v>
      </c>
      <c r="AE118" s="118">
        <f>COUNTIFS($A$5:$A$200,$G8,$B$5:$B$200,$Z118,$E$5:$E$200,$AA118)</f>
        <v>0</v>
      </c>
      <c r="AF118" s="118">
        <f>COUNTIFS($A$5:$A$200,$G9,$B$5:$B$200,$Z118,$E$5:$E$200,$AA118)</f>
        <v>1</v>
      </c>
      <c r="AG118" s="118">
        <f>SUM(AB118:AF118)</f>
        <v>1</v>
      </c>
    </row>
    <row r="119" spans="1:33" ht="18" customHeight="1">
      <c r="A119">
        <f>'System Checklist'!C117</f>
        <v>4</v>
      </c>
      <c r="B119" t="str">
        <f>'System Checklist'!E117</f>
        <v>Management of Change
変更管理</v>
      </c>
      <c r="C119" t="str">
        <f>'System Checklist'!F117</f>
        <v>Change &amp; Emergency planning
変更管理 &amp; 緊急事態準備</v>
      </c>
      <c r="D119">
        <f>'System Checklist'!G117</f>
        <v>112</v>
      </c>
      <c r="E119" t="str">
        <f>'System Checklist'!Z117</f>
        <v>No</v>
      </c>
      <c r="F119" t="s">
        <v>1485</v>
      </c>
      <c r="Z119" s="155" t="s">
        <v>1477</v>
      </c>
      <c r="AA119" s="118" t="s">
        <v>1455</v>
      </c>
      <c r="AB119" s="118">
        <f>COUNTIFS($A$5:$A$200,$G5,$B$5:$B$200,$Z119,$E$5:$E$200,$AA119)</f>
        <v>0</v>
      </c>
      <c r="AC119" s="118">
        <f>COUNTIFS($A$5:$A$200,$G6,$B$5:$B$200,$Z119,$E$5:$E$200,$AA119)</f>
        <v>0</v>
      </c>
      <c r="AD119" s="118">
        <f>COUNTIFS($A$5:$A$200,$G7,$B$5:$B$200,$Z119,$E$5:$E$200,$AA119)</f>
        <v>0</v>
      </c>
      <c r="AE119" s="118">
        <f>COUNTIFS($A$5:$A$200,$G8,$B$5:$B$200,$Z119,$E$5:$E$200,$AA119)</f>
        <v>0</v>
      </c>
      <c r="AF119" s="118">
        <f>COUNTIFS($A$5:$A$200,$G9,$B$5:$B$200,$Z119,$E$5:$E$200,$AA119)</f>
        <v>0</v>
      </c>
      <c r="AG119" s="118">
        <f>SUM(AB119:AF119)</f>
        <v>0</v>
      </c>
    </row>
    <row r="120" spans="1:33" ht="18" customHeight="1">
      <c r="A120">
        <f>'System Checklist'!C118</f>
        <v>4</v>
      </c>
      <c r="B120" t="str">
        <f>'System Checklist'!E118</f>
        <v>Management of Change
変更管理</v>
      </c>
      <c r="C120" t="str">
        <f>'System Checklist'!F118</f>
        <v>Change &amp; Emergency planning
変更管理 &amp; 緊急事態準備</v>
      </c>
      <c r="D120">
        <f>'System Checklist'!G118</f>
        <v>113</v>
      </c>
      <c r="E120" t="str">
        <f>'System Checklist'!Z118</f>
        <v>No</v>
      </c>
      <c r="F120" t="s">
        <v>1485</v>
      </c>
      <c r="Z120" s="155" t="s">
        <v>1477</v>
      </c>
      <c r="AA120" s="126" t="s">
        <v>1456</v>
      </c>
      <c r="AB120" s="118">
        <f>COUNTIFS($A$5:$A$200,$G5,$B$5:$B$200,$Z120,$E$5:$E$200,$AA120)</f>
        <v>0</v>
      </c>
      <c r="AC120" s="118">
        <f>COUNTIFS($A$5:$A$200,$G6,$B$5:$B$200,$Z120,$E$5:$E$200,$AA120)</f>
        <v>0</v>
      </c>
      <c r="AD120" s="118">
        <f>COUNTIFS($A$5:$A$200,$G7,$B$5:$B$200,$Z120,$E$5:$E$200,$AA120)</f>
        <v>0</v>
      </c>
      <c r="AE120" s="118">
        <f>COUNTIFS($A$5:$A$200,$G8,$B$5:$B$200,$Z120,$E$5:$E$200,$AA120)</f>
        <v>0</v>
      </c>
      <c r="AF120" s="118">
        <f>COUNTIFS($A$5:$A$200,$G9,$B$5:$B$200,$Z120,$E$5:$E$200,$AA120)</f>
        <v>0</v>
      </c>
      <c r="AG120" s="118">
        <f>SUM(AB120:AF120)</f>
        <v>0</v>
      </c>
    </row>
    <row r="121" spans="1:33" ht="18" customHeight="1">
      <c r="A121">
        <f>'System Checklist'!C119</f>
        <v>4</v>
      </c>
      <c r="B121" t="str">
        <f>'System Checklist'!E119</f>
        <v>LOTO Standard
LOTO標準</v>
      </c>
      <c r="C121" t="str">
        <f>'System Checklist'!F119</f>
        <v>Integration
関連付け</v>
      </c>
      <c r="D121">
        <f>'System Checklist'!G119</f>
        <v>114</v>
      </c>
      <c r="E121" t="str">
        <f>'System Checklist'!Z119</f>
        <v>Yes</v>
      </c>
      <c r="F121" t="s">
        <v>1485</v>
      </c>
      <c r="Z121" s="155" t="s">
        <v>1477</v>
      </c>
      <c r="AA121" s="156" t="s">
        <v>1452</v>
      </c>
      <c r="AB121" s="118" t="str">
        <f>IF(AB118&gt;0,1,"")</f>
        <v/>
      </c>
      <c r="AC121" s="118" t="str">
        <f>IF(AC118&gt;0,1,IF(AC117&gt;0,"",1))</f>
        <v/>
      </c>
      <c r="AD121" s="118" t="str">
        <f>IF(AD118&gt;0,IF(AC117&gt;0,AC116,IF(AB117&gt;0,AB116,)),"")</f>
        <v/>
      </c>
      <c r="AE121" s="118" t="str">
        <f>IF(AE118&gt;0,IF(AD117&gt;0,AD116,IF(AC117&gt;0,AC116,AB116)),"")</f>
        <v/>
      </c>
      <c r="AF121" s="118">
        <f>IF(AF118&gt;0,IF(AE117&gt;0,AE116,IF(AD117&gt;0,AD116,IF(AC117&gt;0,AC116,AB116))),5)</f>
        <v>4</v>
      </c>
      <c r="AG121" s="118">
        <f>IF(COUNTIF($B5:$B200,$Z121)=SUM(AG117:AG120),MIN(AB121:AF121),"Error")</f>
        <v>4</v>
      </c>
    </row>
    <row r="122" spans="1:33" ht="18" customHeight="1">
      <c r="A122">
        <f>'System Checklist'!C120</f>
        <v>4</v>
      </c>
      <c r="B122" t="str">
        <f>'System Checklist'!E120</f>
        <v>LOTO Standard
LOTO標準</v>
      </c>
      <c r="C122" t="str">
        <f>'System Checklist'!F120</f>
        <v>Integration
関連付け</v>
      </c>
      <c r="D122">
        <f>'System Checklist'!G120</f>
        <v>115</v>
      </c>
      <c r="E122" t="str">
        <f>'System Checklist'!Z120</f>
        <v>Yes</v>
      </c>
      <c r="F122" t="s">
        <v>1485</v>
      </c>
      <c r="Z122" s="118"/>
      <c r="AA122" s="118" t="s">
        <v>33</v>
      </c>
      <c r="AB122" s="118">
        <v>1</v>
      </c>
      <c r="AC122" s="118">
        <v>2</v>
      </c>
      <c r="AD122" s="118">
        <v>3</v>
      </c>
      <c r="AE122" s="118">
        <v>4</v>
      </c>
      <c r="AF122" s="118">
        <v>5</v>
      </c>
      <c r="AG122" s="118" t="s">
        <v>1457</v>
      </c>
    </row>
    <row r="123" spans="1:33" ht="18" customHeight="1">
      <c r="A123">
        <f>'System Checklist'!C121</f>
        <v>4</v>
      </c>
      <c r="B123" t="str">
        <f>'System Checklist'!E121</f>
        <v>Safety Rules
安全ルール</v>
      </c>
      <c r="C123" t="str">
        <f>'System Checklist'!F121</f>
        <v>Integration
関連付け</v>
      </c>
      <c r="D123">
        <f>'System Checklist'!G121</f>
        <v>116</v>
      </c>
      <c r="E123" t="str">
        <f>'System Checklist'!Z121</f>
        <v>No</v>
      </c>
      <c r="F123" t="s">
        <v>1485</v>
      </c>
      <c r="Z123" s="155" t="s">
        <v>1478</v>
      </c>
      <c r="AA123" s="118" t="s">
        <v>1453</v>
      </c>
      <c r="AB123" s="118">
        <f>COUNTIFS($A$5:$A$200,$G5,$B$5:$B$200,$Z123,$E$5:$E$200,$AA123)</f>
        <v>3</v>
      </c>
      <c r="AC123" s="118">
        <f>COUNTIFS($A$5:$A$200,$G6,$B$5:$B$200,$Z123,$E$5:$E$200,$AA123)</f>
        <v>1</v>
      </c>
      <c r="AD123" s="118">
        <f>COUNTIFS($A$5:$A$200,$G7,$B$5:$B$200,$Z123,$E$5:$E$200,$AA123)</f>
        <v>3</v>
      </c>
      <c r="AE123" s="118">
        <f>COUNTIFS($A$5:$A$200,$G8,$B$5:$B$200,$Z123,$E$5:$E$200,$AA123)</f>
        <v>1</v>
      </c>
      <c r="AF123" s="118">
        <f>COUNTIFS($A$5:$A$200,$G9,$B$5:$B$200,$Z123,$E$5:$E$200,$AA123)</f>
        <v>0</v>
      </c>
      <c r="AG123" s="118">
        <f>SUM(AB123:AF123)</f>
        <v>8</v>
      </c>
    </row>
    <row r="124" spans="1:33" ht="18" customHeight="1">
      <c r="A124">
        <f>'System Checklist'!C122</f>
        <v>4</v>
      </c>
      <c r="B124" t="str">
        <f>'System Checklist'!E122</f>
        <v>Safety Rules
安全ルール</v>
      </c>
      <c r="C124" t="str">
        <f>'System Checklist'!F122</f>
        <v>Design
設計</v>
      </c>
      <c r="D124">
        <f>'System Checklist'!G122</f>
        <v>117</v>
      </c>
      <c r="E124" t="str">
        <f>'System Checklist'!Z122</f>
        <v>No</v>
      </c>
      <c r="F124" t="s">
        <v>1485</v>
      </c>
      <c r="Z124" s="155" t="s">
        <v>1478</v>
      </c>
      <c r="AA124" s="118" t="s">
        <v>1454</v>
      </c>
      <c r="AB124" s="118">
        <f>COUNTIFS($A$5:$A$200,$G5,$B$5:$B$200,$Z124,$E$5:$E$200,$AA124)</f>
        <v>0</v>
      </c>
      <c r="AC124" s="118">
        <f>COUNTIFS($A$5:$A$200,$G6,$B$5:$B$200,$Z124,$E$5:$E$200,$AA124)</f>
        <v>0</v>
      </c>
      <c r="AD124" s="118">
        <f>COUNTIFS($A$5:$A$200,$G7,$B$5:$B$200,$Z124,$E$5:$E$200,$AA124)</f>
        <v>0</v>
      </c>
      <c r="AE124" s="118">
        <f>COUNTIFS($A$5:$A$200,$G8,$B$5:$B$200,$Z124,$E$5:$E$200,$AA124)</f>
        <v>0</v>
      </c>
      <c r="AF124" s="118">
        <f>COUNTIFS($A$5:$A$200,$G9,$B$5:$B$200,$Z124,$E$5:$E$200,$AA124)</f>
        <v>1</v>
      </c>
      <c r="AG124" s="118">
        <f>SUM(AB124:AF124)</f>
        <v>1</v>
      </c>
    </row>
    <row r="125" spans="1:33" ht="18" customHeight="1">
      <c r="A125">
        <f>'System Checklist'!C123</f>
        <v>4</v>
      </c>
      <c r="B125" t="str">
        <f>'System Checklist'!E123</f>
        <v>Work at Height
高所作業</v>
      </c>
      <c r="C125" t="str">
        <f>'System Checklist'!F123</f>
        <v>Design
設計</v>
      </c>
      <c r="D125">
        <f>'System Checklist'!G123</f>
        <v>118</v>
      </c>
      <c r="E125" t="str">
        <f>'System Checklist'!Z123</f>
        <v>Yes</v>
      </c>
      <c r="F125" t="s">
        <v>1485</v>
      </c>
      <c r="Z125" s="155" t="s">
        <v>1478</v>
      </c>
      <c r="AA125" s="118" t="s">
        <v>1455</v>
      </c>
      <c r="AB125" s="118">
        <f>COUNTIFS($A$5:$A$200,$G5,$B$5:$B$200,$Z125,$E$5:$E$200,$AA125)</f>
        <v>0</v>
      </c>
      <c r="AC125" s="118">
        <f>COUNTIFS($A$5:$A$200,$G6,$B$5:$B$200,$Z125,$E$5:$E$200,$AA125)</f>
        <v>0</v>
      </c>
      <c r="AD125" s="118">
        <f>COUNTIFS($A$5:$A$200,$G7,$B$5:$B$200,$Z125,$E$5:$E$200,$AA125)</f>
        <v>0</v>
      </c>
      <c r="AE125" s="118">
        <f>COUNTIFS($A$5:$A$200,$G8,$B$5:$B$200,$Z125,$E$5:$E$200,$AA125)</f>
        <v>0</v>
      </c>
      <c r="AF125" s="118">
        <f>COUNTIFS($A$5:$A$200,$G9,$B$5:$B$200,$Z125,$E$5:$E$200,$AA125)</f>
        <v>0</v>
      </c>
      <c r="AG125" s="118">
        <f>SUM(AB125:AF125)</f>
        <v>0</v>
      </c>
    </row>
    <row r="126" spans="1:33" ht="18" customHeight="1">
      <c r="A126">
        <f>'System Checklist'!C124</f>
        <v>4</v>
      </c>
      <c r="B126" t="str">
        <f>'System Checklist'!E124</f>
        <v>Mobile Equipment
動力車</v>
      </c>
      <c r="C126" t="str">
        <f>'System Checklist'!F124</f>
        <v>Design
設計</v>
      </c>
      <c r="D126">
        <f>'System Checklist'!G124</f>
        <v>119</v>
      </c>
      <c r="E126" t="str">
        <f>'System Checklist'!Z124</f>
        <v>No</v>
      </c>
      <c r="F126" t="s">
        <v>1485</v>
      </c>
      <c r="Z126" s="155" t="s">
        <v>1478</v>
      </c>
      <c r="AA126" s="126" t="s">
        <v>1456</v>
      </c>
      <c r="AB126" s="118">
        <f>COUNTIFS($A$5:$A$200,$G5,$B$5:$B$200,$Z126,$E$5:$E$200,$AA126)</f>
        <v>0</v>
      </c>
      <c r="AC126" s="118">
        <f>COUNTIFS($A$5:$A$200,$G6,$B$5:$B$200,$Z126,$E$5:$E$200,$AA126)</f>
        <v>0</v>
      </c>
      <c r="AD126" s="118">
        <f>COUNTIFS($A$5:$A$200,$G7,$B$5:$B$200,$Z126,$E$5:$E$200,$AA126)</f>
        <v>0</v>
      </c>
      <c r="AE126" s="118">
        <f>COUNTIFS($A$5:$A$200,$G8,$B$5:$B$200,$Z126,$E$5:$E$200,$AA126)</f>
        <v>0</v>
      </c>
      <c r="AF126" s="118">
        <f>COUNTIFS($A$5:$A$200,$G9,$B$5:$B$200,$Z126,$E$5:$E$200,$AA126)</f>
        <v>0</v>
      </c>
      <c r="AG126" s="118">
        <f>SUM(AB126:AF126)</f>
        <v>0</v>
      </c>
    </row>
    <row r="127" spans="1:33" ht="18" customHeight="1">
      <c r="A127">
        <f>'System Checklist'!C125</f>
        <v>4</v>
      </c>
      <c r="B127" t="str">
        <f>'System Checklist'!E125</f>
        <v>3S</v>
      </c>
      <c r="C127" t="str">
        <f>'System Checklist'!F125</f>
        <v>Integration
関連付け</v>
      </c>
      <c r="D127">
        <f>'System Checklist'!G125</f>
        <v>120</v>
      </c>
      <c r="E127" t="str">
        <f>'System Checklist'!Z125</f>
        <v>No</v>
      </c>
      <c r="F127" t="s">
        <v>1485</v>
      </c>
      <c r="Z127" s="155" t="s">
        <v>1478</v>
      </c>
      <c r="AA127" s="156" t="s">
        <v>1452</v>
      </c>
      <c r="AB127" s="118" t="str">
        <f>IF(AB124&gt;0,1,"")</f>
        <v/>
      </c>
      <c r="AC127" s="118" t="str">
        <f>IF(AC124&gt;0,1,IF(AC123&gt;0,"",1))</f>
        <v/>
      </c>
      <c r="AD127" s="118" t="str">
        <f>IF(AD124&gt;0,IF(AC123&gt;0,AC122,IF(AB123&gt;0,AB122,)),"")</f>
        <v/>
      </c>
      <c r="AE127" s="118" t="str">
        <f>IF(AE124&gt;0,IF(AD123&gt;0,AD122,IF(AC123&gt;0,AC122,AB122)),"")</f>
        <v/>
      </c>
      <c r="AF127" s="118">
        <f>IF(AF124&gt;0,IF(AE123&gt;0,AE122,IF(AD123&gt;0,AD122,IF(AC123&gt;0,AC122,AB122))),5)</f>
        <v>4</v>
      </c>
      <c r="AG127" s="118">
        <f>IF(COUNTIF($B5:$B200,$Z127)=SUM(AG123:AG126),MIN(AB127:AF127),"Error")</f>
        <v>4</v>
      </c>
    </row>
    <row r="128" spans="1:33" ht="18" customHeight="1">
      <c r="A128">
        <f>'System Checklist'!C126</f>
        <v>4</v>
      </c>
      <c r="B128" t="str">
        <f>'System Checklist'!E126</f>
        <v>3S</v>
      </c>
      <c r="C128" t="str">
        <f>'System Checklist'!F126</f>
        <v>Integration
関連付け</v>
      </c>
      <c r="D128">
        <f>'System Checklist'!G126</f>
        <v>121</v>
      </c>
      <c r="E128" t="str">
        <f>'System Checklist'!Z126</f>
        <v>Yes</v>
      </c>
      <c r="F128" t="s">
        <v>1485</v>
      </c>
      <c r="Z128" s="118"/>
      <c r="AA128" s="118" t="s">
        <v>33</v>
      </c>
      <c r="AB128" s="118">
        <v>1</v>
      </c>
      <c r="AC128" s="118">
        <v>2</v>
      </c>
      <c r="AD128" s="118">
        <v>3</v>
      </c>
      <c r="AE128" s="118">
        <v>4</v>
      </c>
      <c r="AF128" s="118">
        <v>5</v>
      </c>
      <c r="AG128" s="118" t="s">
        <v>1457</v>
      </c>
    </row>
    <row r="129" spans="1:33" ht="18" customHeight="1">
      <c r="A129">
        <f>'System Checklist'!C127</f>
        <v>4</v>
      </c>
      <c r="B129" t="str">
        <f>'System Checklist'!E127</f>
        <v>Crane and Hoist
クレーン・ホイスト</v>
      </c>
      <c r="C129" t="str">
        <f>'System Checklist'!F127</f>
        <v>Integration
関連付け</v>
      </c>
      <c r="D129">
        <f>'System Checklist'!G127</f>
        <v>122</v>
      </c>
      <c r="E129" t="str">
        <f>'System Checklist'!Z127</f>
        <v>Yes</v>
      </c>
      <c r="F129" t="s">
        <v>1485</v>
      </c>
      <c r="Z129" s="155" t="s">
        <v>596</v>
      </c>
      <c r="AA129" s="118" t="s">
        <v>1453</v>
      </c>
      <c r="AB129" s="118">
        <f>COUNTIFS($A$5:$A$200,$G5,$B$5:$B$200,$Z129,$E$5:$E$200,$AA129)</f>
        <v>1</v>
      </c>
      <c r="AC129" s="118">
        <f>COUNTIFS($A$5:$A$200,$G6,$B$5:$B$200,$Z129,$E$5:$E$200,$AA129)</f>
        <v>3</v>
      </c>
      <c r="AD129" s="118">
        <f>COUNTIFS($A$5:$A$200,$G7,$B$5:$B$200,$Z129,$E$5:$E$200,$AA129)</f>
        <v>1</v>
      </c>
      <c r="AE129" s="118">
        <f>COUNTIFS($A$5:$A$200,$G8,$B$5:$B$200,$Z129,$E$5:$E$200,$AA129)</f>
        <v>0</v>
      </c>
      <c r="AF129" s="118">
        <f>COUNTIFS($A$5:$A$200,$G9,$B$5:$B$200,$Z129,$E$5:$E$200,$AA129)</f>
        <v>0</v>
      </c>
      <c r="AG129" s="118">
        <f>SUM(AB129:AF129)</f>
        <v>5</v>
      </c>
    </row>
    <row r="130" spans="1:33" ht="18" customHeight="1">
      <c r="A130">
        <f>'System Checklist'!C128</f>
        <v>4</v>
      </c>
      <c r="B130" t="str">
        <f>'System Checklist'!E128</f>
        <v>Risk Assessment
リスクアセスメント</v>
      </c>
      <c r="C130" t="str">
        <f>'System Checklist'!F128</f>
        <v>Integration
関連付け</v>
      </c>
      <c r="D130">
        <f>'System Checklist'!G128</f>
        <v>123</v>
      </c>
      <c r="E130" t="str">
        <f>'System Checklist'!Z128</f>
        <v>Yes</v>
      </c>
      <c r="F130" t="s">
        <v>1485</v>
      </c>
      <c r="Z130" s="155" t="s">
        <v>596</v>
      </c>
      <c r="AA130" s="118" t="s">
        <v>1454</v>
      </c>
      <c r="AB130" s="118">
        <f>COUNTIFS($A$5:$A$200,$G5,$B$5:$B$200,$Z130,$E$5:$E$200,$AA130)</f>
        <v>0</v>
      </c>
      <c r="AC130" s="118">
        <f>COUNTIFS($A$5:$A$200,$G6,$B$5:$B$200,$Z130,$E$5:$E$200,$AA130)</f>
        <v>0</v>
      </c>
      <c r="AD130" s="118">
        <f>COUNTIFS($A$5:$A$200,$G7,$B$5:$B$200,$Z130,$E$5:$E$200,$AA130)</f>
        <v>2</v>
      </c>
      <c r="AE130" s="118">
        <f>COUNTIFS($A$5:$A$200,$G8,$B$5:$B$200,$Z130,$E$5:$E$200,$AA130)</f>
        <v>1</v>
      </c>
      <c r="AF130" s="118">
        <f>COUNTIFS($A$5:$A$200,$G9,$B$5:$B$200,$Z130,$E$5:$E$200,$AA130)</f>
        <v>1</v>
      </c>
      <c r="AG130" s="118">
        <f>SUM(AB130:AF130)</f>
        <v>4</v>
      </c>
    </row>
    <row r="131" spans="1:33" ht="18" customHeight="1">
      <c r="A131">
        <f>'System Checklist'!C129</f>
        <v>4</v>
      </c>
      <c r="B131" t="str">
        <f>'System Checklist'!E129</f>
        <v>Risk Assessment
リスクアセスメント</v>
      </c>
      <c r="C131" t="str">
        <f>'System Checklist'!F129</f>
        <v>Integration
関連付け</v>
      </c>
      <c r="D131">
        <f>'System Checklist'!G129</f>
        <v>124</v>
      </c>
      <c r="E131" t="str">
        <f>'System Checklist'!Z129</f>
        <v>Yes</v>
      </c>
      <c r="F131" t="s">
        <v>1485</v>
      </c>
      <c r="Z131" s="155" t="s">
        <v>596</v>
      </c>
      <c r="AA131" s="118" t="s">
        <v>1455</v>
      </c>
      <c r="AB131" s="118">
        <f>COUNTIFS($A$5:$A$200,$G5,$B$5:$B$200,$Z131,$E$5:$E$200,$AA131)</f>
        <v>0</v>
      </c>
      <c r="AC131" s="118">
        <f>COUNTIFS($A$5:$A$200,$G6,$B$5:$B$200,$Z131,$E$5:$E$200,$AA131)</f>
        <v>0</v>
      </c>
      <c r="AD131" s="118">
        <f>COUNTIFS($A$5:$A$200,$G7,$B$5:$B$200,$Z131,$E$5:$E$200,$AA131)</f>
        <v>0</v>
      </c>
      <c r="AE131" s="118">
        <f>COUNTIFS($A$5:$A$200,$G8,$B$5:$B$200,$Z131,$E$5:$E$200,$AA131)</f>
        <v>0</v>
      </c>
      <c r="AF131" s="118">
        <f>COUNTIFS($A$5:$A$200,$G9,$B$5:$B$200,$Z131,$E$5:$E$200,$AA131)</f>
        <v>0</v>
      </c>
      <c r="AG131" s="118">
        <f>SUM(AB131:AF131)</f>
        <v>0</v>
      </c>
    </row>
    <row r="132" spans="1:33" ht="18" customHeight="1">
      <c r="A132">
        <f>'System Checklist'!C130</f>
        <v>4</v>
      </c>
      <c r="B132" t="str">
        <f>'System Checklist'!E130</f>
        <v>KY</v>
      </c>
      <c r="C132" t="str">
        <f>'System Checklist'!F130</f>
        <v>Design
設計</v>
      </c>
      <c r="D132">
        <f>'System Checklist'!G130</f>
        <v>125</v>
      </c>
      <c r="E132" t="str">
        <f>'System Checklist'!Z130</f>
        <v>No</v>
      </c>
      <c r="F132" t="s">
        <v>1485</v>
      </c>
      <c r="Z132" s="155" t="s">
        <v>596</v>
      </c>
      <c r="AA132" s="126" t="s">
        <v>1456</v>
      </c>
      <c r="AB132" s="118">
        <f>COUNTIFS($A$5:$A$200,$G5,$B$5:$B$200,$Z132,$E$5:$E$200,$AA132)</f>
        <v>0</v>
      </c>
      <c r="AC132" s="118">
        <f>COUNTIFS($A$5:$A$200,$G6,$B$5:$B$200,$Z132,$E$5:$E$200,$AA132)</f>
        <v>0</v>
      </c>
      <c r="AD132" s="118">
        <f>COUNTIFS($A$5:$A$200,$G7,$B$5:$B$200,$Z132,$E$5:$E$200,$AA132)</f>
        <v>0</v>
      </c>
      <c r="AE132" s="118">
        <f>COUNTIFS($A$5:$A$200,$G8,$B$5:$B$200,$Z132,$E$5:$E$200,$AA132)</f>
        <v>0</v>
      </c>
      <c r="AF132" s="118">
        <f>COUNTIFS($A$5:$A$200,$G9,$B$5:$B$200,$Z132,$E$5:$E$200,$AA132)</f>
        <v>0</v>
      </c>
      <c r="AG132" s="118">
        <f>SUM(AB132:AF132)</f>
        <v>0</v>
      </c>
    </row>
    <row r="133" spans="1:33" ht="18" customHeight="1">
      <c r="A133">
        <f>'System Checklist'!C131</f>
        <v>4</v>
      </c>
      <c r="B133" t="str">
        <f>'System Checklist'!E131</f>
        <v>Contractor management
協力会社の安全管理</v>
      </c>
      <c r="C133" t="str">
        <f>'System Checklist'!F131</f>
        <v>Integration
関連付け</v>
      </c>
      <c r="D133">
        <f>'System Checklist'!G131</f>
        <v>126</v>
      </c>
      <c r="E133" t="str">
        <f>'System Checklist'!Z131</f>
        <v>No</v>
      </c>
      <c r="F133" t="s">
        <v>1485</v>
      </c>
      <c r="Z133" s="155" t="s">
        <v>596</v>
      </c>
      <c r="AA133" s="156" t="s">
        <v>1452</v>
      </c>
      <c r="AB133" s="118" t="str">
        <f>IF(AB130&gt;0,1,"")</f>
        <v/>
      </c>
      <c r="AC133" s="118" t="str">
        <f>IF(AC130&gt;0,1,IF(AC129&gt;0,"",1))</f>
        <v/>
      </c>
      <c r="AD133" s="118">
        <f>IF(AD130&gt;0,IF(AC129&gt;0,AC128,IF(AB129&gt;0,AB128,)),"")</f>
        <v>2</v>
      </c>
      <c r="AE133" s="118">
        <f>IF(AE130&gt;0,IF(AD129&gt;0,AD128,IF(AC129&gt;0,AC128,AB128)),"")</f>
        <v>3</v>
      </c>
      <c r="AF133" s="118">
        <f>IF(AF130&gt;0,IF(AE129&gt;0,AE128,IF(AD129&gt;0,AD128,IF(AC129&gt;0,AC128,AB128))),5)</f>
        <v>3</v>
      </c>
      <c r="AG133" s="118">
        <f>IF(COUNTIF($B5:$B200,$Z133)=SUM(AG129:AG132),MIN(AB133:AF133),"Error")</f>
        <v>2</v>
      </c>
    </row>
    <row r="134" spans="1:33" ht="18" customHeight="1">
      <c r="A134">
        <f>'System Checklist'!C132</f>
        <v>4</v>
      </c>
      <c r="B134" t="str">
        <f>'System Checklist'!E132</f>
        <v>Large Tire Manual Handling Operation
大型タイヤハンドリング作業</v>
      </c>
      <c r="C134" t="str">
        <f>'System Checklist'!F132</f>
        <v>Integration
関連付け</v>
      </c>
      <c r="D134">
        <f>'System Checklist'!G132</f>
        <v>127</v>
      </c>
      <c r="E134" t="str">
        <f>'System Checklist'!Z132</f>
        <v>N/A</v>
      </c>
      <c r="F134" t="s">
        <v>1485</v>
      </c>
      <c r="Z134" s="118"/>
      <c r="AA134" s="118" t="s">
        <v>33</v>
      </c>
      <c r="AB134" s="118">
        <v>1</v>
      </c>
      <c r="AC134" s="118">
        <v>2</v>
      </c>
      <c r="AD134" s="118">
        <v>3</v>
      </c>
      <c r="AE134" s="118">
        <v>4</v>
      </c>
      <c r="AF134" s="118">
        <v>5</v>
      </c>
      <c r="AG134" s="118" t="s">
        <v>1457</v>
      </c>
    </row>
    <row r="135" spans="1:33" ht="18" customHeight="1">
      <c r="A135">
        <f>'System Checklist'!C133</f>
        <v>4</v>
      </c>
      <c r="B135" t="str">
        <f>'System Checklist'!E133</f>
        <v>Large Tire Manual Handling Operation
大型タイヤハンドリング作業</v>
      </c>
      <c r="C135" t="str">
        <f>'System Checklist'!F133</f>
        <v>Integration
関連付け</v>
      </c>
      <c r="D135">
        <f>'System Checklist'!G133</f>
        <v>128</v>
      </c>
      <c r="E135" t="str">
        <f>'System Checklist'!Z133</f>
        <v>N/A</v>
      </c>
      <c r="F135" t="s">
        <v>1485</v>
      </c>
      <c r="Z135" s="155" t="s">
        <v>603</v>
      </c>
      <c r="AA135" s="118" t="s">
        <v>1453</v>
      </c>
      <c r="AB135" s="118">
        <f>COUNTIFS($A$5:$A$200,$G5,$B$5:$B$200,$Z135,$E$5:$E$200,$AA135)</f>
        <v>1</v>
      </c>
      <c r="AC135" s="118">
        <f>COUNTIFS($A$5:$A$200,$G6,$B$5:$B$200,$Z135,$E$5:$E$200,$AA135)</f>
        <v>1</v>
      </c>
      <c r="AD135" s="118">
        <f>COUNTIFS($A$5:$A$200,$G7,$B$5:$B$200,$Z135,$E$5:$E$200,$AA135)</f>
        <v>1</v>
      </c>
      <c r="AE135" s="118">
        <f>COUNTIFS($A$5:$A$200,$G8,$B$5:$B$200,$Z135,$E$5:$E$200,$AA135)</f>
        <v>1</v>
      </c>
      <c r="AF135" s="118">
        <f>COUNTIFS($A$5:$A$200,$G9,$B$5:$B$200,$Z135,$E$5:$E$200,$AA135)</f>
        <v>0</v>
      </c>
      <c r="AG135" s="118">
        <f>SUM(AB135:AF135)</f>
        <v>4</v>
      </c>
    </row>
    <row r="136" spans="1:33" ht="18" customHeight="1">
      <c r="A136">
        <f>'System Checklist'!C134</f>
        <v>4</v>
      </c>
      <c r="B136" t="str">
        <f>'System Checklist'!E134</f>
        <v>Ergonomics
エルゴノミクス</v>
      </c>
      <c r="C136" t="str">
        <f>'System Checklist'!F134</f>
        <v>Integration
関連付け</v>
      </c>
      <c r="D136">
        <f>'System Checklist'!G134</f>
        <v>129</v>
      </c>
      <c r="E136" t="str">
        <f>'System Checklist'!Z134</f>
        <v>Yes</v>
      </c>
      <c r="F136" t="s">
        <v>1485</v>
      </c>
      <c r="Z136" s="155" t="s">
        <v>603</v>
      </c>
      <c r="AA136" s="118" t="s">
        <v>1454</v>
      </c>
      <c r="AB136" s="118">
        <f>COUNTIFS($A$5:$A$200,$G5,$B$5:$B$200,$Z136,$E$5:$E$200,$AA136)</f>
        <v>0</v>
      </c>
      <c r="AC136" s="118">
        <f>COUNTIFS($A$5:$A$200,$G6,$B$5:$B$200,$Z136,$E$5:$E$200,$AA136)</f>
        <v>0</v>
      </c>
      <c r="AD136" s="118">
        <f>COUNTIFS($A$5:$A$200,$G7,$B$5:$B$200,$Z136,$E$5:$E$200,$AA136)</f>
        <v>0</v>
      </c>
      <c r="AE136" s="118">
        <f>COUNTIFS($A$5:$A$200,$G8,$B$5:$B$200,$Z136,$E$5:$E$200,$AA136)</f>
        <v>0</v>
      </c>
      <c r="AF136" s="118">
        <f>COUNTIFS($A$5:$A$200,$G9,$B$5:$B$200,$Z136,$E$5:$E$200,$AA136)</f>
        <v>1</v>
      </c>
      <c r="AG136" s="118">
        <f>SUM(AB136:AF136)</f>
        <v>1</v>
      </c>
    </row>
    <row r="137" spans="1:33" ht="18" customHeight="1">
      <c r="A137">
        <f>'System Checklist'!C135</f>
        <v>4</v>
      </c>
      <c r="B137" t="str">
        <f>'System Checklist'!E135</f>
        <v>Ergonomics
エルゴノミクス</v>
      </c>
      <c r="C137" t="str">
        <f>'System Checklist'!F135</f>
        <v>Design
設計</v>
      </c>
      <c r="D137">
        <f>'System Checklist'!G135</f>
        <v>130</v>
      </c>
      <c r="E137" t="str">
        <f>'System Checklist'!Z135</f>
        <v>Yes</v>
      </c>
      <c r="F137" t="s">
        <v>1485</v>
      </c>
      <c r="Z137" s="155" t="s">
        <v>603</v>
      </c>
      <c r="AA137" s="118" t="s">
        <v>1455</v>
      </c>
      <c r="AB137" s="118">
        <f>COUNTIFS($A$5:$A$200,$G5,$B$5:$B$200,$Z137,$E$5:$E$200,$AA137)</f>
        <v>0</v>
      </c>
      <c r="AC137" s="118">
        <f>COUNTIFS($A$5:$A$200,$G6,$B$5:$B$200,$Z137,$E$5:$E$200,$AA137)</f>
        <v>0</v>
      </c>
      <c r="AD137" s="118">
        <f>COUNTIFS($A$5:$A$200,$G7,$B$5:$B$200,$Z137,$E$5:$E$200,$AA137)</f>
        <v>0</v>
      </c>
      <c r="AE137" s="118">
        <f>COUNTIFS($A$5:$A$200,$G8,$B$5:$B$200,$Z137,$E$5:$E$200,$AA137)</f>
        <v>0</v>
      </c>
      <c r="AF137" s="118">
        <f>COUNTIFS($A$5:$A$200,$G9,$B$5:$B$200,$Z137,$E$5:$E$200,$AA137)</f>
        <v>0</v>
      </c>
      <c r="AG137" s="118">
        <f>SUM(AB137:AF137)</f>
        <v>0</v>
      </c>
    </row>
    <row r="138" spans="1:33" ht="18" customHeight="1">
      <c r="A138">
        <f>'System Checklist'!C136</f>
        <v>4</v>
      </c>
      <c r="B138" t="str">
        <f>'System Checklist'!E136</f>
        <v>Chemical Management
化学物質管理</v>
      </c>
      <c r="C138" t="str">
        <f>'System Checklist'!F136</f>
        <v>Integration
関連付け</v>
      </c>
      <c r="D138">
        <f>'System Checklist'!G136</f>
        <v>131</v>
      </c>
      <c r="E138" t="str">
        <f>'System Checklist'!Z136</f>
        <v>Yes</v>
      </c>
      <c r="F138" t="s">
        <v>1485</v>
      </c>
      <c r="Z138" s="155" t="s">
        <v>603</v>
      </c>
      <c r="AA138" s="126" t="s">
        <v>1456</v>
      </c>
      <c r="AB138" s="118">
        <f>COUNTIFS($A$5:$A$200,$G5,$B$5:$B$200,$Z138,$E$5:$E$200,$AA138)</f>
        <v>0</v>
      </c>
      <c r="AC138" s="118">
        <f>COUNTIFS($A$5:$A$200,$G6,$B$5:$B$200,$Z138,$E$5:$E$200,$AA138)</f>
        <v>0</v>
      </c>
      <c r="AD138" s="118">
        <f>COUNTIFS($A$5:$A$200,$G7,$B$5:$B$200,$Z138,$E$5:$E$200,$AA138)</f>
        <v>0</v>
      </c>
      <c r="AE138" s="118">
        <f>COUNTIFS($A$5:$A$200,$G8,$B$5:$B$200,$Z138,$E$5:$E$200,$AA138)</f>
        <v>0</v>
      </c>
      <c r="AF138" s="118">
        <f>COUNTIFS($A$5:$A$200,$G9,$B$5:$B$200,$Z138,$E$5:$E$200,$AA138)</f>
        <v>0</v>
      </c>
      <c r="AG138" s="118">
        <f>SUM(AB138:AF138)</f>
        <v>0</v>
      </c>
    </row>
    <row r="139" spans="1:33" ht="18" customHeight="1">
      <c r="A139">
        <f>'System Checklist'!C137</f>
        <v>4</v>
      </c>
      <c r="B139" t="str">
        <f>'System Checklist'!E137</f>
        <v>General safety management for maintenance
一般保全安全管理</v>
      </c>
      <c r="C139" t="str">
        <f>'System Checklist'!F137</f>
        <v>Integration
関連付け</v>
      </c>
      <c r="D139">
        <f>'System Checklist'!G137</f>
        <v>132</v>
      </c>
      <c r="E139" t="str">
        <f>'System Checklist'!Z137</f>
        <v>No</v>
      </c>
      <c r="F139" t="s">
        <v>1485</v>
      </c>
      <c r="Z139" s="155" t="s">
        <v>603</v>
      </c>
      <c r="AA139" s="156" t="s">
        <v>1452</v>
      </c>
      <c r="AB139" s="118" t="str">
        <f>IF(AB136&gt;0,1,"")</f>
        <v/>
      </c>
      <c r="AC139" s="118" t="str">
        <f>IF(AC136&gt;0,1,IF(AC135&gt;0,"",1))</f>
        <v/>
      </c>
      <c r="AD139" s="118" t="str">
        <f>IF(AD136&gt;0,IF(AC135&gt;0,AC134,IF(AB135&gt;0,AB134,)),"")</f>
        <v/>
      </c>
      <c r="AE139" s="118" t="str">
        <f>IF(AE136&gt;0,IF(AD135&gt;0,AD134,IF(AC135&gt;0,AC134,AB134)),"")</f>
        <v/>
      </c>
      <c r="AF139" s="118">
        <f>IF(AF136&gt;0,IF(AE135&gt;0,AE134,IF(AD135&gt;0,AD134,IF(AC135&gt;0,AC134,AB134))),5)</f>
        <v>4</v>
      </c>
      <c r="AG139" s="118">
        <f>IF(COUNTIF($B5:$B200,$Z139)=SUM(AG135:AG138),MIN(AB139:AF139),"Error")</f>
        <v>4</v>
      </c>
    </row>
    <row r="140" spans="1:33" ht="18" customHeight="1">
      <c r="A140">
        <f>'System Checklist'!C138</f>
        <v>4</v>
      </c>
      <c r="B140" t="str">
        <f>'System Checklist'!E138</f>
        <v>Fire Risk Assessment
火災RA</v>
      </c>
      <c r="C140" t="str">
        <f>'System Checklist'!F138</f>
        <v>Design
設計</v>
      </c>
      <c r="D140">
        <f>'System Checklist'!G138</f>
        <v>133</v>
      </c>
      <c r="E140" t="str">
        <f>'System Checklist'!Z138</f>
        <v>Yes</v>
      </c>
      <c r="F140" t="s">
        <v>1490</v>
      </c>
      <c r="Z140" s="118"/>
      <c r="AA140" s="118" t="s">
        <v>33</v>
      </c>
      <c r="AB140" s="118">
        <v>1</v>
      </c>
      <c r="AC140" s="118">
        <v>2</v>
      </c>
      <c r="AD140" s="118">
        <v>3</v>
      </c>
      <c r="AE140" s="118">
        <v>4</v>
      </c>
      <c r="AF140" s="118">
        <v>5</v>
      </c>
      <c r="AG140" s="118" t="s">
        <v>1457</v>
      </c>
    </row>
    <row r="141" spans="1:33" ht="18" customHeight="1">
      <c r="A141">
        <f>'System Checklist'!C139</f>
        <v>4</v>
      </c>
      <c r="B141" t="str">
        <f>'System Checklist'!E139</f>
        <v>Flammable Materials Management
危険物管理</v>
      </c>
      <c r="C141" t="str">
        <f>'System Checklist'!F139</f>
        <v>Change &amp; Emergency planning
変更管理 &amp; 緊急事態準備</v>
      </c>
      <c r="D141">
        <f>'System Checklist'!G139</f>
        <v>134</v>
      </c>
      <c r="E141" t="str">
        <f>'System Checklist'!Z139</f>
        <v>No</v>
      </c>
      <c r="F141" t="s">
        <v>1490</v>
      </c>
      <c r="Z141" s="155" t="s">
        <v>611</v>
      </c>
      <c r="AA141" s="118" t="s">
        <v>1453</v>
      </c>
      <c r="AB141" s="118">
        <f>COUNTIFS($A$5:$A$200,$G5,$B$5:$B$200,$Z141,$E$5:$E$200,$AA141)</f>
        <v>1</v>
      </c>
      <c r="AC141" s="118">
        <f>COUNTIFS($A$5:$A$200,$G6,$B$5:$B$200,$Z141,$E$5:$E$200,$AA141)</f>
        <v>1</v>
      </c>
      <c r="AD141" s="118">
        <f>COUNTIFS($A$5:$A$200,$G7,$B$5:$B$200,$Z141,$E$5:$E$200,$AA141)</f>
        <v>0</v>
      </c>
      <c r="AE141" s="118">
        <f>COUNTIFS($A$5:$A$200,$G8,$B$5:$B$200,$Z141,$E$5:$E$200,$AA141)</f>
        <v>0</v>
      </c>
      <c r="AF141" s="118">
        <f>COUNTIFS($A$5:$A$200,$G9,$B$5:$B$200,$Z141,$E$5:$E$200,$AA141)</f>
        <v>0</v>
      </c>
      <c r="AG141" s="118">
        <f>SUM(AB141:AF141)</f>
        <v>2</v>
      </c>
    </row>
    <row r="142" spans="1:33" ht="18" customHeight="1">
      <c r="A142">
        <f>'System Checklist'!C140</f>
        <v>4</v>
      </c>
      <c r="B142" t="str">
        <f>'System Checklist'!E140</f>
        <v>Hot Work Management
火気使用</v>
      </c>
      <c r="C142" t="str">
        <f>'System Checklist'!F140</f>
        <v>Change &amp; Emergency planning
変更管理 &amp; 緊急事態準備</v>
      </c>
      <c r="D142">
        <f>'System Checklist'!G140</f>
        <v>135</v>
      </c>
      <c r="E142" t="str">
        <f>'System Checklist'!Z140</f>
        <v>Yes</v>
      </c>
      <c r="F142" t="s">
        <v>1490</v>
      </c>
      <c r="Z142" s="155" t="s">
        <v>611</v>
      </c>
      <c r="AA142" s="118" t="s">
        <v>1454</v>
      </c>
      <c r="AB142" s="118">
        <f>COUNTIFS($A$5:$A$200,$G5,$B$5:$B$200,$Z142,$E$5:$E$200,$AA142)</f>
        <v>0</v>
      </c>
      <c r="AC142" s="118">
        <f>COUNTIFS($A$5:$A$200,$G6,$B$5:$B$200,$Z142,$E$5:$E$200,$AA142)</f>
        <v>0</v>
      </c>
      <c r="AD142" s="118">
        <f>COUNTIFS($A$5:$A$200,$G7,$B$5:$B$200,$Z142,$E$5:$E$200,$AA142)</f>
        <v>1</v>
      </c>
      <c r="AE142" s="118">
        <f>COUNTIFS($A$5:$A$200,$G8,$B$5:$B$200,$Z142,$E$5:$E$200,$AA142)</f>
        <v>1</v>
      </c>
      <c r="AF142" s="118">
        <f>COUNTIFS($A$5:$A$200,$G9,$B$5:$B$200,$Z142,$E$5:$E$200,$AA142)</f>
        <v>1</v>
      </c>
      <c r="AG142" s="118">
        <f>SUM(AB142:AF142)</f>
        <v>3</v>
      </c>
    </row>
    <row r="143" spans="1:33" ht="18" customHeight="1">
      <c r="A143">
        <f>'System Checklist'!C141</f>
        <v>4</v>
      </c>
      <c r="B143" t="str">
        <f>'System Checklist'!E141</f>
        <v>Fire Fighting
消火設備</v>
      </c>
      <c r="C143" t="str">
        <f>'System Checklist'!F141</f>
        <v>Change &amp; Emergency planning
変更管理 &amp; 緊急事態準備</v>
      </c>
      <c r="D143">
        <f>'System Checklist'!G141</f>
        <v>136</v>
      </c>
      <c r="E143" t="str">
        <f>'System Checklist'!Z141</f>
        <v>Yes</v>
      </c>
      <c r="F143" t="s">
        <v>1490</v>
      </c>
      <c r="Z143" s="155" t="s">
        <v>611</v>
      </c>
      <c r="AA143" s="118" t="s">
        <v>1455</v>
      </c>
      <c r="AB143" s="118">
        <f>COUNTIFS($A$5:$A$200,$G5,$B$5:$B$200,$Z143,$E$5:$E$200,$AA143)</f>
        <v>0</v>
      </c>
      <c r="AC143" s="118">
        <f>COUNTIFS($A$5:$A$200,$G6,$B$5:$B$200,$Z143,$E$5:$E$200,$AA143)</f>
        <v>0</v>
      </c>
      <c r="AD143" s="118">
        <f>COUNTIFS($A$5:$A$200,$G7,$B$5:$B$200,$Z143,$E$5:$E$200,$AA143)</f>
        <v>0</v>
      </c>
      <c r="AE143" s="118">
        <f>COUNTIFS($A$5:$A$200,$G8,$B$5:$B$200,$Z143,$E$5:$E$200,$AA143)</f>
        <v>0</v>
      </c>
      <c r="AF143" s="118">
        <f>COUNTIFS($A$5:$A$200,$G9,$B$5:$B$200,$Z143,$E$5:$E$200,$AA143)</f>
        <v>0</v>
      </c>
      <c r="AG143" s="118">
        <f>SUM(AB143:AF143)</f>
        <v>0</v>
      </c>
    </row>
    <row r="144" spans="1:33" ht="18" customHeight="1">
      <c r="A144">
        <f>'System Checklist'!C142</f>
        <v>4</v>
      </c>
      <c r="B144" t="str">
        <f>'System Checklist'!E142</f>
        <v>Mixing MUST-11
精練MUST11</v>
      </c>
      <c r="C144" t="str">
        <f>'System Checklist'!F142</f>
        <v>Change &amp; Emergency planning
変更管理 &amp; 緊急事態準備</v>
      </c>
      <c r="D144">
        <f>'System Checklist'!G142</f>
        <v>137</v>
      </c>
      <c r="E144" t="str">
        <f>'System Checklist'!Z142</f>
        <v>No</v>
      </c>
      <c r="F144" t="s">
        <v>1490</v>
      </c>
      <c r="Z144" s="155" t="s">
        <v>611</v>
      </c>
      <c r="AA144" s="126" t="s">
        <v>1456</v>
      </c>
      <c r="AB144" s="118">
        <f>COUNTIFS($A$5:$A$200,$G5,$B$5:$B$200,$Z144,$E$5:$E$200,$AA144)</f>
        <v>0</v>
      </c>
      <c r="AC144" s="118">
        <f>COUNTIFS($A$5:$A$200,$G6,$B$5:$B$200,$Z144,$E$5:$E$200,$AA144)</f>
        <v>0</v>
      </c>
      <c r="AD144" s="118">
        <f>COUNTIFS($A$5:$A$200,$G7,$B$5:$B$200,$Z144,$E$5:$E$200,$AA144)</f>
        <v>0</v>
      </c>
      <c r="AE144" s="118">
        <f>COUNTIFS($A$5:$A$200,$G8,$B$5:$B$200,$Z144,$E$5:$E$200,$AA144)</f>
        <v>0</v>
      </c>
      <c r="AF144" s="118">
        <f>COUNTIFS($A$5:$A$200,$G9,$B$5:$B$200,$Z144,$E$5:$E$200,$AA144)</f>
        <v>0</v>
      </c>
      <c r="AG144" s="118">
        <f>SUM(AB144:AF144)</f>
        <v>0</v>
      </c>
    </row>
    <row r="145" spans="1:33" ht="18" customHeight="1">
      <c r="A145">
        <f>'System Checklist'!C143</f>
        <v>4</v>
      </c>
      <c r="B145" t="str">
        <f>'System Checklist'!E143</f>
        <v>Disaster Prevention General
一般事項</v>
      </c>
      <c r="C145" t="str">
        <f>'System Checklist'!F143</f>
        <v>Change &amp; Emergency planning
変更管理 &amp; 緊急事態準備</v>
      </c>
      <c r="D145">
        <f>'System Checklist'!G143</f>
        <v>138</v>
      </c>
      <c r="E145" t="str">
        <f>'System Checklist'!Z143</f>
        <v>Yes</v>
      </c>
      <c r="F145" t="s">
        <v>1490</v>
      </c>
      <c r="Z145" s="155" t="s">
        <v>611</v>
      </c>
      <c r="AA145" s="156" t="s">
        <v>1452</v>
      </c>
      <c r="AB145" s="118" t="str">
        <f>IF(AB142&gt;0,1,"")</f>
        <v/>
      </c>
      <c r="AC145" s="118" t="str">
        <f>IF(AC142&gt;0,1,IF(AC141&gt;0,"",1))</f>
        <v/>
      </c>
      <c r="AD145" s="118">
        <f>IF(AD142&gt;0,IF(AC141&gt;0,AC140,IF(AB141&gt;0,AB140,)),"")</f>
        <v>2</v>
      </c>
      <c r="AE145" s="118">
        <f>IF(AE142&gt;0,IF(AD141&gt;0,AD140,IF(AC141&gt;0,AC140,AB140)),"")</f>
        <v>2</v>
      </c>
      <c r="AF145" s="118">
        <f>IF(AF142&gt;0,IF(AE141&gt;0,AE140,IF(AD141&gt;0,AD140,IF(AC141&gt;0,AC140,AB140))),5)</f>
        <v>2</v>
      </c>
      <c r="AG145" s="118">
        <f>IF(COUNTIF($B5:$B200,$Z145)=SUM(AG141:AG144),MIN(AB145:AF145),"Error")</f>
        <v>2</v>
      </c>
    </row>
    <row r="146" spans="1:33" ht="18" customHeight="1">
      <c r="A146">
        <f>'System Checklist'!C144</f>
        <v>4</v>
      </c>
      <c r="B146" t="str">
        <f>'System Checklist'!E144</f>
        <v>Electric system
電気配線</v>
      </c>
      <c r="C146" t="str">
        <f>'System Checklist'!F144</f>
        <v>Change &amp; Emergency planning
変更管理 &amp; 緊急事態準備</v>
      </c>
      <c r="D146">
        <f>'System Checklist'!G144</f>
        <v>139</v>
      </c>
      <c r="E146" t="str">
        <f>'System Checklist'!Z144</f>
        <v>No</v>
      </c>
      <c r="F146" t="s">
        <v>1490</v>
      </c>
      <c r="Z146" s="118"/>
      <c r="AA146" s="118" t="s">
        <v>33</v>
      </c>
      <c r="AB146" s="118">
        <v>1</v>
      </c>
      <c r="AC146" s="118">
        <v>2</v>
      </c>
      <c r="AD146" s="118">
        <v>3</v>
      </c>
      <c r="AE146" s="118">
        <v>4</v>
      </c>
      <c r="AF146" s="118">
        <v>5</v>
      </c>
      <c r="AG146" s="118" t="s">
        <v>1457</v>
      </c>
    </row>
    <row r="147" spans="1:33" ht="18" customHeight="1">
      <c r="A147">
        <f>'System Checklist'!C145</f>
        <v>4</v>
      </c>
      <c r="B147">
        <f>'System Checklist'!E145</f>
        <v>0</v>
      </c>
      <c r="C147">
        <f>'System Checklist'!F145</f>
        <v>0</v>
      </c>
      <c r="D147">
        <f>'System Checklist'!G145</f>
        <v>0</v>
      </c>
      <c r="E147">
        <f>'System Checklist'!Z145</f>
        <v>0</v>
      </c>
      <c r="Z147" s="155" t="s">
        <v>1491</v>
      </c>
      <c r="AA147" s="118" t="s">
        <v>1453</v>
      </c>
      <c r="AB147" s="118">
        <f>COUNTIFS($A$5:$A$200,$G5,$B$5:$B$200,$Z147,$E$5:$E$200,$AA147)</f>
        <v>1</v>
      </c>
      <c r="AC147" s="118">
        <f>COUNTIFS($A$5:$A$200,$G6,$B$5:$B$200,$Z147,$E$5:$E$200,$AA147)</f>
        <v>2</v>
      </c>
      <c r="AD147" s="118">
        <f>COUNTIFS($A$5:$A$200,$G7,$B$5:$B$200,$Z147,$E$5:$E$200,$AA147)</f>
        <v>2</v>
      </c>
      <c r="AE147" s="118">
        <f>COUNTIFS($A$5:$A$200,$G8,$B$5:$B$200,$Z147,$E$5:$E$200,$AA147)</f>
        <v>1</v>
      </c>
      <c r="AF147" s="118">
        <f>COUNTIFS($A$5:$A$200,$G9,$B$5:$B$200,$Z147,$E$5:$E$200,$AA147)</f>
        <v>0</v>
      </c>
      <c r="AG147" s="118">
        <f>SUM(AB147:AF147)</f>
        <v>6</v>
      </c>
    </row>
    <row r="148" spans="1:33" ht="18" customHeight="1">
      <c r="A148">
        <f>'System Checklist'!C146</f>
        <v>5</v>
      </c>
      <c r="B148" t="str">
        <f>'System Checklist'!E146</f>
        <v>Safety communication
安全コミュニケーション</v>
      </c>
      <c r="C148" t="str">
        <f>'System Checklist'!F146</f>
        <v>Design
設計</v>
      </c>
      <c r="D148">
        <f>'System Checklist'!G146</f>
        <v>140</v>
      </c>
      <c r="E148" t="str">
        <f>'System Checklist'!Z146</f>
        <v>No</v>
      </c>
      <c r="F148" t="s">
        <v>1485</v>
      </c>
      <c r="Z148" s="155" t="s">
        <v>1491</v>
      </c>
      <c r="AA148" s="118" t="s">
        <v>1454</v>
      </c>
      <c r="AB148" s="118">
        <f>COUNTIFS($A$5:$A$200,$G5,$B$5:$B$200,$Z148,$E$5:$E$200,$AA148)</f>
        <v>0</v>
      </c>
      <c r="AC148" s="118">
        <f>COUNTIFS($A$5:$A$200,$G6,$B$5:$B$200,$Z148,$E$5:$E$200,$AA148)</f>
        <v>0</v>
      </c>
      <c r="AD148" s="118">
        <f>COUNTIFS($A$5:$A$200,$G7,$B$5:$B$200,$Z148,$E$5:$E$200,$AA148)</f>
        <v>0</v>
      </c>
      <c r="AE148" s="118">
        <f>COUNTIFS($A$5:$A$200,$G8,$B$5:$B$200,$Z148,$E$5:$E$200,$AA148)</f>
        <v>0</v>
      </c>
      <c r="AF148" s="118">
        <f>COUNTIFS($A$5:$A$200,$G9,$B$5:$B$200,$Z148,$E$5:$E$200,$AA148)</f>
        <v>1</v>
      </c>
      <c r="AG148" s="118">
        <f>SUM(AB148:AF148)</f>
        <v>1</v>
      </c>
    </row>
    <row r="149" spans="1:33" ht="18" customHeight="1">
      <c r="A149">
        <f>'System Checklist'!C147</f>
        <v>5</v>
      </c>
      <c r="B149" t="str">
        <f>'System Checklist'!E147</f>
        <v>Incident Management
インシデント管理</v>
      </c>
      <c r="C149" t="str">
        <f>'System Checklist'!F147</f>
        <v>Design
設計</v>
      </c>
      <c r="D149">
        <f>'System Checklist'!G147</f>
        <v>141</v>
      </c>
      <c r="E149" t="str">
        <f>'System Checklist'!Z147</f>
        <v>Yes</v>
      </c>
      <c r="F149" t="s">
        <v>1485</v>
      </c>
      <c r="Z149" s="155" t="s">
        <v>1491</v>
      </c>
      <c r="AA149" s="118" t="s">
        <v>1455</v>
      </c>
      <c r="AB149" s="118">
        <f>COUNTIFS($A$5:$A$200,$G5,$B$5:$B$200,$Z149,$E$5:$E$200,$AA149)</f>
        <v>0</v>
      </c>
      <c r="AC149" s="118">
        <f>COUNTIFS($A$5:$A$200,$G6,$B$5:$B$200,$Z149,$E$5:$E$200,$AA149)</f>
        <v>0</v>
      </c>
      <c r="AD149" s="118">
        <f>COUNTIFS($A$5:$A$200,$G7,$B$5:$B$200,$Z149,$E$5:$E$200,$AA149)</f>
        <v>0</v>
      </c>
      <c r="AE149" s="118">
        <f>COUNTIFS($A$5:$A$200,$G8,$B$5:$B$200,$Z149,$E$5:$E$200,$AA149)</f>
        <v>0</v>
      </c>
      <c r="AF149" s="118">
        <f>COUNTIFS($A$5:$A$200,$G9,$B$5:$B$200,$Z149,$E$5:$E$200,$AA149)</f>
        <v>0</v>
      </c>
      <c r="AG149" s="118">
        <f>SUM(AB149:AF149)</f>
        <v>0</v>
      </c>
    </row>
    <row r="150" spans="1:33" ht="18" customHeight="1">
      <c r="A150">
        <f>'System Checklist'!C148</f>
        <v>5</v>
      </c>
      <c r="B150" t="str">
        <f>'System Checklist'!E148</f>
        <v>Management of Change
変更管理</v>
      </c>
      <c r="C150" t="str">
        <f>'System Checklist'!F148</f>
        <v>Change &amp; Emergency planning
変更管理 &amp; 緊急事態準備</v>
      </c>
      <c r="D150">
        <f>'System Checklist'!G148</f>
        <v>142</v>
      </c>
      <c r="E150" t="str">
        <f>'System Checklist'!Z148</f>
        <v>No</v>
      </c>
      <c r="F150" t="s">
        <v>1485</v>
      </c>
      <c r="Z150" s="155" t="s">
        <v>1491</v>
      </c>
      <c r="AA150" s="126" t="s">
        <v>1456</v>
      </c>
      <c r="AB150" s="118">
        <f>COUNTIFS($A$5:$A$200,$G5,$B$5:$B$200,$Z150,$E$5:$E$200,$AA150)</f>
        <v>0</v>
      </c>
      <c r="AC150" s="118">
        <f>COUNTIFS($A$5:$A$200,$G6,$B$5:$B$200,$Z150,$E$5:$E$200,$AA150)</f>
        <v>0</v>
      </c>
      <c r="AD150" s="118">
        <f>COUNTIFS($A$5:$A$200,$G7,$B$5:$B$200,$Z150,$E$5:$E$200,$AA150)</f>
        <v>0</v>
      </c>
      <c r="AE150" s="118">
        <f>COUNTIFS($A$5:$A$200,$G8,$B$5:$B$200,$Z150,$E$5:$E$200,$AA150)</f>
        <v>0</v>
      </c>
      <c r="AF150" s="118">
        <f>COUNTIFS($A$5:$A$200,$G9,$B$5:$B$200,$Z150,$E$5:$E$200,$AA150)</f>
        <v>0</v>
      </c>
      <c r="AG150" s="118">
        <f>SUM(AB150:AF150)</f>
        <v>0</v>
      </c>
    </row>
    <row r="151" spans="1:33" ht="18" customHeight="1">
      <c r="A151">
        <f>'System Checklist'!C149</f>
        <v>5</v>
      </c>
      <c r="B151" t="str">
        <f>'System Checklist'!E149</f>
        <v>LOTO Standard
LOTO標準</v>
      </c>
      <c r="C151" t="str">
        <f>'System Checklist'!F149</f>
        <v>Design
設計</v>
      </c>
      <c r="D151">
        <f>'System Checklist'!G149</f>
        <v>143</v>
      </c>
      <c r="E151" t="str">
        <f>'System Checklist'!Z149</f>
        <v>No</v>
      </c>
      <c r="F151" t="s">
        <v>1485</v>
      </c>
      <c r="Z151" s="155" t="s">
        <v>1491</v>
      </c>
      <c r="AA151" s="156" t="s">
        <v>1452</v>
      </c>
      <c r="AB151" s="118" t="str">
        <f>IF(AB148&gt;0,1,"")</f>
        <v/>
      </c>
      <c r="AC151" s="118" t="str">
        <f>IF(AC148&gt;0,1,IF(AC147&gt;0,"",1))</f>
        <v/>
      </c>
      <c r="AD151" s="118" t="str">
        <f>IF(AD148&gt;0,IF(AC147&gt;0,AC146,IF(AB147&gt;0,AB146,)),"")</f>
        <v/>
      </c>
      <c r="AE151" s="118" t="str">
        <f>IF(AE148&gt;0,IF(AD147&gt;0,AD146,IF(AC147&gt;0,AC146,AB146)),"")</f>
        <v/>
      </c>
      <c r="AF151" s="118">
        <f>IF(AF148&gt;0,IF(AE147&gt;0,AE146,IF(AD147&gt;0,AD146,IF(AC147&gt;0,AC146,AB146))),5)</f>
        <v>4</v>
      </c>
      <c r="AG151" s="118">
        <f>IF(COUNTIF($B5:$B200,$Z151)=SUM(AG147:AG150),MIN(AB151:AF151),"Error")</f>
        <v>4</v>
      </c>
    </row>
    <row r="152" spans="1:33" ht="18" customHeight="1">
      <c r="A152">
        <f>'System Checklist'!C150</f>
        <v>5</v>
      </c>
      <c r="B152" t="str">
        <f>'System Checklist'!E150</f>
        <v>LOTO Standard
LOTO標準</v>
      </c>
      <c r="C152" t="str">
        <f>'System Checklist'!F150</f>
        <v>Design
設計</v>
      </c>
      <c r="D152">
        <f>'System Checklist'!G150</f>
        <v>144</v>
      </c>
      <c r="E152" t="str">
        <f>'System Checklist'!Z150</f>
        <v>No</v>
      </c>
      <c r="F152" t="s">
        <v>1485</v>
      </c>
      <c r="Z152" s="118"/>
      <c r="AA152" s="118" t="s">
        <v>33</v>
      </c>
      <c r="AB152" s="118">
        <v>1</v>
      </c>
      <c r="AC152" s="118">
        <v>2</v>
      </c>
      <c r="AD152" s="118">
        <v>3</v>
      </c>
      <c r="AE152" s="118">
        <v>4</v>
      </c>
      <c r="AF152" s="118">
        <v>5</v>
      </c>
      <c r="AG152" s="118" t="s">
        <v>1457</v>
      </c>
    </row>
    <row r="153" spans="1:33" ht="18" customHeight="1">
      <c r="A153">
        <f>'System Checklist'!C151</f>
        <v>5</v>
      </c>
      <c r="B153" t="str">
        <f>'System Checklist'!E151</f>
        <v>Safety Rules
安全ルール</v>
      </c>
      <c r="C153" t="str">
        <f>'System Checklist'!F151</f>
        <v>Design
設計</v>
      </c>
      <c r="D153">
        <f>'System Checklist'!G151</f>
        <v>145</v>
      </c>
      <c r="E153" t="str">
        <f>'System Checklist'!Z151</f>
        <v>No</v>
      </c>
      <c r="F153" t="s">
        <v>1485</v>
      </c>
      <c r="Z153" s="155" t="s">
        <v>626</v>
      </c>
      <c r="AA153" s="118" t="s">
        <v>1453</v>
      </c>
      <c r="AB153" s="118">
        <f>COUNTIFS($A$5:$A$200,$G5,$B$5:$B$200,$Z153,$E$5:$E$200,$AA153)</f>
        <v>1</v>
      </c>
      <c r="AC153" s="118">
        <f>COUNTIFS($A$5:$A$200,$G6,$B$5:$B$200,$Z153,$E$5:$E$200,$AA153)</f>
        <v>1</v>
      </c>
      <c r="AD153" s="118">
        <f>COUNTIFS($A$5:$A$200,$G7,$B$5:$B$200,$Z153,$E$5:$E$200,$AA153)</f>
        <v>1</v>
      </c>
      <c r="AE153" s="118">
        <f>COUNTIFS($A$5:$A$200,$G8,$B$5:$B$200,$Z153,$E$5:$E$200,$AA153)</f>
        <v>1</v>
      </c>
      <c r="AF153" s="118">
        <f>COUNTIFS($A$5:$A$200,$G9,$B$5:$B$200,$Z153,$E$5:$E$200,$AA153)</f>
        <v>0</v>
      </c>
      <c r="AG153" s="118">
        <f>SUM(AB153:AF153)</f>
        <v>4</v>
      </c>
    </row>
    <row r="154" spans="1:33" ht="18" customHeight="1">
      <c r="A154">
        <f>'System Checklist'!C152</f>
        <v>5</v>
      </c>
      <c r="B154" t="str">
        <f>'System Checklist'!E152</f>
        <v>Safety Rules
安全ルール</v>
      </c>
      <c r="C154" t="str">
        <f>'System Checklist'!F152</f>
        <v>Design
設計</v>
      </c>
      <c r="D154">
        <f>'System Checklist'!G152</f>
        <v>146</v>
      </c>
      <c r="E154" t="str">
        <f>'System Checklist'!Z152</f>
        <v>No</v>
      </c>
      <c r="F154" t="s">
        <v>1485</v>
      </c>
      <c r="Z154" s="155" t="s">
        <v>626</v>
      </c>
      <c r="AA154" s="118" t="s">
        <v>1454</v>
      </c>
      <c r="AB154" s="118">
        <f>COUNTIFS($A$5:$A$200,$G5,$B$5:$B$200,$Z154,$E$5:$E$200,$AA154)</f>
        <v>0</v>
      </c>
      <c r="AC154" s="118">
        <f>COUNTIFS($A$5:$A$200,$G6,$B$5:$B$200,$Z154,$E$5:$E$200,$AA154)</f>
        <v>0</v>
      </c>
      <c r="AD154" s="118">
        <f>COUNTIFS($A$5:$A$200,$G7,$B$5:$B$200,$Z154,$E$5:$E$200,$AA154)</f>
        <v>0</v>
      </c>
      <c r="AE154" s="118">
        <f>COUNTIFS($A$5:$A$200,$G8,$B$5:$B$200,$Z154,$E$5:$E$200,$AA154)</f>
        <v>0</v>
      </c>
      <c r="AF154" s="118">
        <f>COUNTIFS($A$5:$A$200,$G9,$B$5:$B$200,$Z154,$E$5:$E$200,$AA154)</f>
        <v>1</v>
      </c>
      <c r="AG154" s="118">
        <f>SUM(AB154:AF154)</f>
        <v>1</v>
      </c>
    </row>
    <row r="155" spans="1:33" ht="18" customHeight="1">
      <c r="A155">
        <f>'System Checklist'!C153</f>
        <v>5</v>
      </c>
      <c r="B155" t="str">
        <f>'System Checklist'!E153</f>
        <v>Work at Height
高所作業</v>
      </c>
      <c r="C155" t="str">
        <f>'System Checklist'!F153</f>
        <v>Design
設計</v>
      </c>
      <c r="D155">
        <f>'System Checklist'!G153</f>
        <v>147</v>
      </c>
      <c r="E155" t="str">
        <f>'System Checklist'!Z153</f>
        <v>Yes</v>
      </c>
      <c r="F155" t="s">
        <v>1485</v>
      </c>
      <c r="Z155" s="155" t="s">
        <v>626</v>
      </c>
      <c r="AA155" s="118" t="s">
        <v>1455</v>
      </c>
      <c r="AB155" s="118">
        <f>COUNTIFS($A$5:$A$200,$G5,$B$5:$B$200,$Z155,$E$5:$E$200,$AA155)</f>
        <v>0</v>
      </c>
      <c r="AC155" s="118">
        <f>COUNTIFS($A$5:$A$200,$G6,$B$5:$B$200,$Z155,$E$5:$E$200,$AA155)</f>
        <v>0</v>
      </c>
      <c r="AD155" s="118">
        <f>COUNTIFS($A$5:$A$200,$G7,$B$5:$B$200,$Z155,$E$5:$E$200,$AA155)</f>
        <v>0</v>
      </c>
      <c r="AE155" s="118">
        <f>COUNTIFS($A$5:$A$200,$G8,$B$5:$B$200,$Z155,$E$5:$E$200,$AA155)</f>
        <v>0</v>
      </c>
      <c r="AF155" s="118">
        <f>COUNTIFS($A$5:$A$200,$G9,$B$5:$B$200,$Z155,$E$5:$E$200,$AA155)</f>
        <v>0</v>
      </c>
      <c r="AG155" s="118">
        <f>SUM(AB155:AF155)</f>
        <v>0</v>
      </c>
    </row>
    <row r="156" spans="1:33" ht="18" customHeight="1">
      <c r="A156">
        <f>'System Checklist'!C154</f>
        <v>5</v>
      </c>
      <c r="B156" t="str">
        <f>'System Checklist'!E154</f>
        <v>Work at Height
高所作業</v>
      </c>
      <c r="C156" t="str">
        <f>'System Checklist'!F154</f>
        <v>Design
設計</v>
      </c>
      <c r="D156">
        <f>'System Checklist'!G154</f>
        <v>148</v>
      </c>
      <c r="E156" t="str">
        <f>'System Checklist'!Z154</f>
        <v>No</v>
      </c>
      <c r="F156" t="s">
        <v>1485</v>
      </c>
      <c r="Z156" s="155" t="s">
        <v>626</v>
      </c>
      <c r="AA156" s="126" t="s">
        <v>1456</v>
      </c>
      <c r="AB156" s="118">
        <f>COUNTIFS($A$5:$A$200,$G5,$B$5:$B$200,$Z156,$E$5:$E$200,$AA156)</f>
        <v>0</v>
      </c>
      <c r="AC156" s="118">
        <f>COUNTIFS($A$5:$A$200,$G6,$B$5:$B$200,$Z156,$E$5:$E$200,$AA156)</f>
        <v>0</v>
      </c>
      <c r="AD156" s="118">
        <f>COUNTIFS($A$5:$A$200,$G7,$B$5:$B$200,$Z156,$E$5:$E$200,$AA156)</f>
        <v>0</v>
      </c>
      <c r="AE156" s="118">
        <f>COUNTIFS($A$5:$A$200,$G8,$B$5:$B$200,$Z156,$E$5:$E$200,$AA156)</f>
        <v>0</v>
      </c>
      <c r="AF156" s="118">
        <f>COUNTIFS($A$5:$A$200,$G9,$B$5:$B$200,$Z156,$E$5:$E$200,$AA156)</f>
        <v>0</v>
      </c>
      <c r="AG156" s="118">
        <f>SUM(AB156:AF156)</f>
        <v>0</v>
      </c>
    </row>
    <row r="157" spans="1:33" ht="18" customHeight="1">
      <c r="A157">
        <f>'System Checklist'!C155</f>
        <v>5</v>
      </c>
      <c r="B157" t="str">
        <f>'System Checklist'!E155</f>
        <v>Mobile Equipment
動力車</v>
      </c>
      <c r="C157" t="str">
        <f>'System Checklist'!F155</f>
        <v>Design
設計</v>
      </c>
      <c r="D157">
        <f>'System Checklist'!G155</f>
        <v>149</v>
      </c>
      <c r="E157" t="str">
        <f>'System Checklist'!Z155</f>
        <v>No</v>
      </c>
      <c r="F157" t="s">
        <v>1485</v>
      </c>
      <c r="Z157" s="155" t="s">
        <v>626</v>
      </c>
      <c r="AA157" s="156" t="s">
        <v>1452</v>
      </c>
      <c r="AB157" s="118" t="str">
        <f>IF(AB154&gt;0,1,"")</f>
        <v/>
      </c>
      <c r="AC157" s="118" t="str">
        <f>IF(AC154&gt;0,1,IF(AC153&gt;0,"",1))</f>
        <v/>
      </c>
      <c r="AD157" s="118" t="str">
        <f>IF(AD154&gt;0,IF(AC153&gt;0,AC152,IF(AB153&gt;0,AB152,)),"")</f>
        <v/>
      </c>
      <c r="AE157" s="118" t="str">
        <f>IF(AE154&gt;0,IF(AD153&gt;0,AD152,IF(AC153&gt;0,AC152,AB152)),"")</f>
        <v/>
      </c>
      <c r="AF157" s="118">
        <f>IF(AF154&gt;0,IF(AE153&gt;0,AE152,IF(AD153&gt;0,AD152,IF(AC153&gt;0,AC152,AB152))),5)</f>
        <v>4</v>
      </c>
      <c r="AG157" s="118">
        <f>IF(COUNTIF($B5:$B200,$Z157)=SUM(AG153:AG156),MIN(AB157:AF157),"Error")</f>
        <v>4</v>
      </c>
    </row>
    <row r="158" spans="1:33" ht="18" customHeight="1">
      <c r="A158">
        <f>'System Checklist'!C156</f>
        <v>5</v>
      </c>
      <c r="B158" t="str">
        <f>'System Checklist'!E156</f>
        <v>Mobile Equipment
動力車</v>
      </c>
      <c r="C158" t="str">
        <f>'System Checklist'!F156</f>
        <v>Design
設計</v>
      </c>
      <c r="D158">
        <f>'System Checklist'!G156</f>
        <v>150</v>
      </c>
      <c r="E158" t="str">
        <f>'System Checklist'!Z156</f>
        <v>No</v>
      </c>
      <c r="F158" t="s">
        <v>1485</v>
      </c>
      <c r="Z158" s="118"/>
      <c r="AA158" s="118" t="s">
        <v>33</v>
      </c>
      <c r="AB158" s="118">
        <v>1</v>
      </c>
      <c r="AC158" s="118">
        <v>2</v>
      </c>
      <c r="AD158" s="118">
        <v>3</v>
      </c>
      <c r="AE158" s="118">
        <v>4</v>
      </c>
      <c r="AF158" s="118">
        <v>5</v>
      </c>
      <c r="AG158" s="118" t="s">
        <v>1457</v>
      </c>
    </row>
    <row r="159" spans="1:33" ht="18" customHeight="1">
      <c r="A159">
        <f>'System Checklist'!C157</f>
        <v>5</v>
      </c>
      <c r="B159" t="str">
        <f>'System Checklist'!E157</f>
        <v>3S</v>
      </c>
      <c r="C159" t="str">
        <f>'System Checklist'!F157</f>
        <v>Design
設計</v>
      </c>
      <c r="D159">
        <f>'System Checklist'!G157</f>
        <v>151</v>
      </c>
      <c r="E159" t="str">
        <f>'System Checklist'!Z157</f>
        <v>No</v>
      </c>
      <c r="F159" t="s">
        <v>1485</v>
      </c>
      <c r="Z159" s="155" t="s">
        <v>1492</v>
      </c>
      <c r="AA159" s="118" t="s">
        <v>1453</v>
      </c>
      <c r="AB159" s="118">
        <f>COUNTIFS($A$5:$A$200,$G5,$B$5:$B$200,$Z159,$E$5:$E$200,$AA159)</f>
        <v>1</v>
      </c>
      <c r="AC159" s="118">
        <f>COUNTIFS($A$5:$A$200,$G6,$B$5:$B$200,$Z159,$E$5:$E$200,$AA159)</f>
        <v>1</v>
      </c>
      <c r="AD159" s="118">
        <f>COUNTIFS($A$5:$A$200,$G7,$B$5:$B$200,$Z159,$E$5:$E$200,$AA159)</f>
        <v>0</v>
      </c>
      <c r="AE159" s="118">
        <f>COUNTIFS($A$5:$A$200,$G8,$B$5:$B$200,$Z159,$E$5:$E$200,$AA159)</f>
        <v>0</v>
      </c>
      <c r="AF159" s="118">
        <f>COUNTIFS($A$5:$A$200,$G9,$B$5:$B$200,$Z159,$E$5:$E$200,$AA159)</f>
        <v>0</v>
      </c>
      <c r="AG159" s="118">
        <f>SUM(AB159:AF159)</f>
        <v>2</v>
      </c>
    </row>
    <row r="160" spans="1:33" ht="18" customHeight="1">
      <c r="A160">
        <f>'System Checklist'!C158</f>
        <v>5</v>
      </c>
      <c r="B160" t="str">
        <f>'System Checklist'!E158</f>
        <v>Crane and Hoist
クレーン・ホイスト</v>
      </c>
      <c r="C160" t="str">
        <f>'System Checklist'!F158</f>
        <v>Design
設計</v>
      </c>
      <c r="D160">
        <f>'System Checklist'!G158</f>
        <v>152</v>
      </c>
      <c r="E160" t="str">
        <f>'System Checklist'!Z158</f>
        <v>No</v>
      </c>
      <c r="F160" t="s">
        <v>1485</v>
      </c>
      <c r="Z160" s="155" t="s">
        <v>634</v>
      </c>
      <c r="AA160" s="118" t="s">
        <v>1454</v>
      </c>
      <c r="AB160" s="118">
        <f>COUNTIFS($A$5:$A$200,$G5,$B$5:$B$200,$Z160,$E$5:$E$200,$AA160)</f>
        <v>0</v>
      </c>
      <c r="AC160" s="118">
        <f>COUNTIFS($A$5:$A$200,$G6,$B$5:$B$200,$Z160,$E$5:$E$200,$AA160)</f>
        <v>0</v>
      </c>
      <c r="AD160" s="118">
        <f>COUNTIFS($A$5:$A$200,$G7,$B$5:$B$200,$Z160,$E$5:$E$200,$AA160)</f>
        <v>1</v>
      </c>
      <c r="AE160" s="118">
        <f>COUNTIFS($A$5:$A$200,$G8,$B$5:$B$200,$Z160,$E$5:$E$200,$AA160)</f>
        <v>1</v>
      </c>
      <c r="AF160" s="118">
        <f>COUNTIFS($A$5:$A$200,$G9,$B$5:$B$200,$Z160,$E$5:$E$200,$AA160)</f>
        <v>1</v>
      </c>
      <c r="AG160" s="118">
        <f>SUM(AB160:AF160)</f>
        <v>3</v>
      </c>
    </row>
    <row r="161" spans="1:33" ht="18" customHeight="1">
      <c r="A161">
        <f>'System Checklist'!C159</f>
        <v>5</v>
      </c>
      <c r="B161" t="str">
        <f>'System Checklist'!E159</f>
        <v>KY</v>
      </c>
      <c r="C161" t="str">
        <f>'System Checklist'!F159</f>
        <v>Design
設計</v>
      </c>
      <c r="D161">
        <f>'System Checklist'!G159</f>
        <v>153</v>
      </c>
      <c r="E161" t="str">
        <f>'System Checklist'!Z159</f>
        <v>No</v>
      </c>
      <c r="F161" t="s">
        <v>1485</v>
      </c>
      <c r="Z161" s="155" t="s">
        <v>634</v>
      </c>
      <c r="AA161" s="118" t="s">
        <v>1455</v>
      </c>
      <c r="AB161" s="118">
        <f>COUNTIFS($A$5:$A$200,$G5,$B$5:$B$200,$Z161,$E$5:$E$200,$AA161)</f>
        <v>0</v>
      </c>
      <c r="AC161" s="118">
        <f>COUNTIFS($A$5:$A$200,$G6,$B$5:$B$200,$Z161,$E$5:$E$200,$AA161)</f>
        <v>0</v>
      </c>
      <c r="AD161" s="118">
        <f>COUNTIFS($A$5:$A$200,$G7,$B$5:$B$200,$Z161,$E$5:$E$200,$AA161)</f>
        <v>0</v>
      </c>
      <c r="AE161" s="118">
        <f>COUNTIFS($A$5:$A$200,$G8,$B$5:$B$200,$Z161,$E$5:$E$200,$AA161)</f>
        <v>0</v>
      </c>
      <c r="AF161" s="118">
        <f>COUNTIFS($A$5:$A$200,$G9,$B$5:$B$200,$Z161,$E$5:$E$200,$AA161)</f>
        <v>0</v>
      </c>
      <c r="AG161" s="118">
        <f>SUM(AB161:AF161)</f>
        <v>0</v>
      </c>
    </row>
    <row r="162" spans="1:33" ht="18" customHeight="1">
      <c r="A162">
        <f>'System Checklist'!C160</f>
        <v>5</v>
      </c>
      <c r="B162" t="str">
        <f>'System Checklist'!E160</f>
        <v>Risk Assessment
リスクアセスメント</v>
      </c>
      <c r="C162" t="str">
        <f>'System Checklist'!F160</f>
        <v>Design
設計</v>
      </c>
      <c r="D162">
        <f>'System Checklist'!G160</f>
        <v>154</v>
      </c>
      <c r="E162" t="str">
        <f>'System Checklist'!Z160</f>
        <v>No</v>
      </c>
      <c r="F162" t="s">
        <v>1485</v>
      </c>
      <c r="Z162" s="155" t="s">
        <v>634</v>
      </c>
      <c r="AA162" s="126" t="s">
        <v>1456</v>
      </c>
      <c r="AB162" s="118">
        <f>COUNTIFS($A$5:$A$200,$G5,$B$5:$B$200,$Z162,$E$5:$E$200,$AA162)</f>
        <v>0</v>
      </c>
      <c r="AC162" s="118">
        <f>COUNTIFS($A$5:$A$200,$G6,$B$5:$B$200,$Z162,$E$5:$E$200,$AA162)</f>
        <v>0</v>
      </c>
      <c r="AD162" s="118">
        <f>COUNTIFS($A$5:$A$200,$G7,$B$5:$B$200,$Z162,$E$5:$E$200,$AA162)</f>
        <v>0</v>
      </c>
      <c r="AE162" s="118">
        <f>COUNTIFS($A$5:$A$200,$G8,$B$5:$B$200,$Z162,$E$5:$E$200,$AA162)</f>
        <v>0</v>
      </c>
      <c r="AF162" s="118">
        <f>COUNTIFS($A$5:$A$200,$G9,$B$5:$B$200,$Z162,$E$5:$E$200,$AA162)</f>
        <v>0</v>
      </c>
      <c r="AG162" s="118">
        <f>SUM(AB162:AF162)</f>
        <v>0</v>
      </c>
    </row>
    <row r="163" spans="1:33" ht="18" customHeight="1">
      <c r="A163">
        <f>'System Checklist'!C161</f>
        <v>5</v>
      </c>
      <c r="B163" t="str">
        <f>'System Checklist'!E161</f>
        <v>Contractor management
協力会社の安全管理</v>
      </c>
      <c r="C163" t="str">
        <f>'System Checklist'!F161</f>
        <v>Design
設計</v>
      </c>
      <c r="D163">
        <f>'System Checklist'!G161</f>
        <v>155</v>
      </c>
      <c r="E163" t="str">
        <f>'System Checklist'!Z161</f>
        <v>Yes</v>
      </c>
      <c r="F163" t="s">
        <v>1485</v>
      </c>
      <c r="Z163" s="155" t="s">
        <v>634</v>
      </c>
      <c r="AA163" s="156" t="s">
        <v>1452</v>
      </c>
      <c r="AB163" s="118" t="str">
        <f>IF(AB160&gt;0,1,"")</f>
        <v/>
      </c>
      <c r="AC163" s="118" t="str">
        <f>IF(AC160&gt;0,1,IF(AC159&gt;0,"",1))</f>
        <v/>
      </c>
      <c r="AD163" s="118">
        <f>IF(AD160&gt;0,IF(AC159&gt;0,AC158,IF(AB159&gt;0,AB158,)),"")</f>
        <v>2</v>
      </c>
      <c r="AE163" s="118">
        <f>IF(AE160&gt;0,IF(AD159&gt;0,AD158,IF(AC159&gt;0,AC158,AB158)),"")</f>
        <v>2</v>
      </c>
      <c r="AF163" s="118">
        <f>IF(AF160&gt;0,IF(AE159&gt;0,AE158,IF(AD159&gt;0,AD158,IF(AC159&gt;0,AC158,AB158))),5)</f>
        <v>2</v>
      </c>
      <c r="AG163" s="118">
        <f>IF(COUNTIF($B5:$B200,$Z163)=SUM(AG159:AG162),MIN(AB163:AF163),"Error")</f>
        <v>2</v>
      </c>
    </row>
    <row r="164" spans="1:33" ht="18" customHeight="1">
      <c r="A164">
        <f>'System Checklist'!C162</f>
        <v>5</v>
      </c>
      <c r="B164" t="str">
        <f>'System Checklist'!E162</f>
        <v>Large Tire Manual Handling Operation
大型タイヤハンドリング作業</v>
      </c>
      <c r="C164" t="str">
        <f>'System Checklist'!F162</f>
        <v>Design
設計</v>
      </c>
      <c r="D164">
        <f>'System Checklist'!G162</f>
        <v>156</v>
      </c>
      <c r="E164" t="str">
        <f>'System Checklist'!Z162</f>
        <v>N/A</v>
      </c>
      <c r="F164" t="s">
        <v>1485</v>
      </c>
      <c r="Z164" s="118"/>
      <c r="AA164" s="118" t="s">
        <v>33</v>
      </c>
      <c r="AB164" s="118">
        <v>1</v>
      </c>
      <c r="AC164" s="118">
        <v>2</v>
      </c>
      <c r="AD164" s="118">
        <v>3</v>
      </c>
      <c r="AE164" s="118">
        <v>4</v>
      </c>
      <c r="AF164" s="118">
        <v>5</v>
      </c>
      <c r="AG164" s="118" t="s">
        <v>1457</v>
      </c>
    </row>
    <row r="165" spans="1:33" ht="18" customHeight="1">
      <c r="A165">
        <f>'System Checklist'!C163</f>
        <v>5</v>
      </c>
      <c r="B165" t="str">
        <f>'System Checklist'!E163</f>
        <v>Ergonomics
エルゴノミクス</v>
      </c>
      <c r="C165" t="str">
        <f>'System Checklist'!F163</f>
        <v>Design
設計</v>
      </c>
      <c r="D165">
        <f>'System Checklist'!G163</f>
        <v>157</v>
      </c>
      <c r="E165" t="str">
        <f>'System Checklist'!Z163</f>
        <v>No</v>
      </c>
      <c r="F165" t="s">
        <v>1485</v>
      </c>
      <c r="Z165" s="155" t="s">
        <v>642</v>
      </c>
      <c r="AA165" s="118" t="s">
        <v>1453</v>
      </c>
      <c r="AB165" s="118">
        <f>COUNTIFS($A$5:$A$200,$G5,$B$5:$B$200,$Z165,$E$5:$E$200,$AA165)</f>
        <v>1</v>
      </c>
      <c r="AC165" s="118">
        <f>COUNTIFS($A$5:$A$200,$G6,$B$5:$B$200,$Z165,$E$5:$E$200,$AA165)</f>
        <v>1</v>
      </c>
      <c r="AD165" s="118">
        <f>COUNTIFS($A$5:$A$200,$G7,$B$5:$B$200,$Z165,$E$5:$E$200,$AA165)</f>
        <v>1</v>
      </c>
      <c r="AE165" s="118">
        <f>COUNTIFS($A$5:$A$200,$G8,$B$5:$B$200,$Z165,$E$5:$E$200,$AA165)</f>
        <v>1</v>
      </c>
      <c r="AF165" s="118">
        <f>COUNTIFS($A$5:$A$200,$G9,$B$5:$B$200,$Z165,$E$5:$E$200,$AA165)</f>
        <v>0</v>
      </c>
      <c r="AG165" s="118">
        <f>SUM(AB165:AF165)</f>
        <v>4</v>
      </c>
    </row>
    <row r="166" spans="1:33" ht="18" customHeight="1">
      <c r="A166">
        <f>'System Checklist'!C164</f>
        <v>5</v>
      </c>
      <c r="B166" t="str">
        <f>'System Checklist'!E164</f>
        <v>Chemical Management
化学物質管理</v>
      </c>
      <c r="C166" t="str">
        <f>'System Checklist'!F164</f>
        <v>Design
設計</v>
      </c>
      <c r="D166">
        <f>'System Checklist'!G164</f>
        <v>158</v>
      </c>
      <c r="E166" t="str">
        <f>'System Checklist'!Z164</f>
        <v>No</v>
      </c>
      <c r="F166" t="s">
        <v>1485</v>
      </c>
      <c r="Z166" s="155" t="s">
        <v>642</v>
      </c>
      <c r="AA166" s="118" t="s">
        <v>1454</v>
      </c>
      <c r="AB166" s="118">
        <f>COUNTIFS($A$5:$A$200,$G5,$B$5:$B$200,$Z166,$E$5:$E$200,$AA166)</f>
        <v>0</v>
      </c>
      <c r="AC166" s="118">
        <f>COUNTIFS($A$5:$A$200,$G6,$B$5:$B$200,$Z166,$E$5:$E$200,$AA166)</f>
        <v>0</v>
      </c>
      <c r="AD166" s="118">
        <f>COUNTIFS($A$5:$A$200,$G7,$B$5:$B$200,$Z166,$E$5:$E$200,$AA166)</f>
        <v>0</v>
      </c>
      <c r="AE166" s="118">
        <f>COUNTIFS($A$5:$A$200,$G8,$B$5:$B$200,$Z166,$E$5:$E$200,$AA166)</f>
        <v>0</v>
      </c>
      <c r="AF166" s="118">
        <f>COUNTIFS($A$5:$A$200,$G9,$B$5:$B$200,$Z166,$E$5:$E$200,$AA166)</f>
        <v>1</v>
      </c>
      <c r="AG166" s="118">
        <f>SUM(AB166:AF166)</f>
        <v>1</v>
      </c>
    </row>
    <row r="167" spans="1:33" ht="18" customHeight="1">
      <c r="A167">
        <f>'System Checklist'!C165</f>
        <v>5</v>
      </c>
      <c r="B167" t="str">
        <f>'System Checklist'!E165</f>
        <v>General safety management for maintenance
一般保全安全管理</v>
      </c>
      <c r="C167" t="str">
        <f>'System Checklist'!F165</f>
        <v>Design
設計</v>
      </c>
      <c r="D167">
        <f>'System Checklist'!G165</f>
        <v>159</v>
      </c>
      <c r="E167" t="str">
        <f>'System Checklist'!Z165</f>
        <v>No</v>
      </c>
      <c r="F167" t="s">
        <v>1485</v>
      </c>
      <c r="Z167" s="155" t="s">
        <v>642</v>
      </c>
      <c r="AA167" s="118" t="s">
        <v>1455</v>
      </c>
      <c r="AB167" s="118">
        <f>COUNTIFS($A$5:$A$200,$G5,$B$5:$B$200,$Z167,$E$5:$E$200,$AA167)</f>
        <v>0</v>
      </c>
      <c r="AC167" s="118">
        <f>COUNTIFS($A$5:$A$200,$G6,$B$5:$B$200,$Z167,$E$5:$E$200,$AA167)</f>
        <v>0</v>
      </c>
      <c r="AD167" s="118">
        <f>COUNTIFS($A$5:$A$200,$G7,$B$5:$B$200,$Z167,$E$5:$E$200,$AA167)</f>
        <v>0</v>
      </c>
      <c r="AE167" s="118">
        <f>COUNTIFS($A$5:$A$200,$G8,$B$5:$B$200,$Z167,$E$5:$E$200,$AA167)</f>
        <v>0</v>
      </c>
      <c r="AF167" s="118">
        <f>COUNTIFS($A$5:$A$200,$G9,$B$5:$B$200,$Z167,$E$5:$E$200,$AA167)</f>
        <v>0</v>
      </c>
      <c r="AG167" s="118">
        <f>SUM(AB167:AF167)</f>
        <v>0</v>
      </c>
    </row>
    <row r="168" spans="1:33" ht="18" customHeight="1">
      <c r="A168">
        <f>'System Checklist'!C166</f>
        <v>5</v>
      </c>
      <c r="B168" t="str">
        <f>'System Checklist'!E166</f>
        <v>Fire Risk Assessment
火災RA</v>
      </c>
      <c r="C168" t="str">
        <f>'System Checklist'!F166</f>
        <v>Design
設計</v>
      </c>
      <c r="D168">
        <f>'System Checklist'!G166</f>
        <v>160</v>
      </c>
      <c r="E168" t="str">
        <f>'System Checklist'!Z166</f>
        <v>No</v>
      </c>
      <c r="F168" t="s">
        <v>1490</v>
      </c>
      <c r="Z168" s="155" t="s">
        <v>642</v>
      </c>
      <c r="AA168" s="126" t="s">
        <v>1456</v>
      </c>
      <c r="AB168" s="118">
        <f>COUNTIFS($A$5:$A$200,$G5,$B$5:$B$200,$Z168,$E$5:$E$200,$AA168)</f>
        <v>0</v>
      </c>
      <c r="AC168" s="118">
        <f>COUNTIFS($A$5:$A$200,$G6,$B$5:$B$200,$Z168,$E$5:$E$200,$AA168)</f>
        <v>0</v>
      </c>
      <c r="AD168" s="118">
        <f>COUNTIFS($A$5:$A$200,$G7,$B$5:$B$200,$Z168,$E$5:$E$200,$AA168)</f>
        <v>0</v>
      </c>
      <c r="AE168" s="118">
        <f>COUNTIFS($A$5:$A$200,$G8,$B$5:$B$200,$Z168,$E$5:$E$200,$AA168)</f>
        <v>0</v>
      </c>
      <c r="AF168" s="118">
        <f>COUNTIFS($A$5:$A$200,$G9,$B$5:$B$200,$Z168,$E$5:$E$200,$AA168)</f>
        <v>0</v>
      </c>
      <c r="AG168" s="118">
        <f>SUM(AB168:AF168)</f>
        <v>0</v>
      </c>
    </row>
    <row r="169" spans="1:33" ht="18" customHeight="1">
      <c r="A169">
        <f>'System Checklist'!C167</f>
        <v>5</v>
      </c>
      <c r="B169" t="str">
        <f>'System Checklist'!E167</f>
        <v>Flammable Materials Management
危険物管理</v>
      </c>
      <c r="C169" t="str">
        <f>'System Checklist'!F167</f>
        <v>Design
設計</v>
      </c>
      <c r="D169">
        <f>'System Checklist'!G167</f>
        <v>161</v>
      </c>
      <c r="E169" t="str">
        <f>'System Checklist'!Z167</f>
        <v>No</v>
      </c>
      <c r="F169" t="s">
        <v>1490</v>
      </c>
      <c r="Z169" s="155" t="s">
        <v>642</v>
      </c>
      <c r="AA169" s="156" t="s">
        <v>1452</v>
      </c>
      <c r="AB169" s="118" t="str">
        <f>IF(AB166&gt;0,1,"")</f>
        <v/>
      </c>
      <c r="AC169" s="118" t="str">
        <f>IF(AC166&gt;0,1,IF(AC165&gt;0,"",1))</f>
        <v/>
      </c>
      <c r="AD169" s="118" t="str">
        <f>IF(AD166&gt;0,IF(AC165&gt;0,AC164,IF(AB165&gt;0,AB164,)),"")</f>
        <v/>
      </c>
      <c r="AE169" s="118" t="str">
        <f>IF(AE166&gt;0,IF(AD165&gt;0,AD164,IF(AC165&gt;0,AC164,AB164)),"")</f>
        <v/>
      </c>
      <c r="AF169" s="118">
        <f>IF(AF166&gt;0,IF(AE165&gt;0,AE164,IF(AD165&gt;0,AD164,IF(AC165&gt;0,AC164,AB164))),5)</f>
        <v>4</v>
      </c>
      <c r="AG169" s="118">
        <f>IF(COUNTIF($B5:$B200,$Z169)=SUM(AG165:AG168),MIN(AB169:AF169),"Error")</f>
        <v>4</v>
      </c>
    </row>
    <row r="170" spans="1:33" ht="18" customHeight="1">
      <c r="A170">
        <f>'System Checklist'!C168</f>
        <v>5</v>
      </c>
      <c r="B170" t="str">
        <f>'System Checklist'!E168</f>
        <v>Hot Work Management
火気使用</v>
      </c>
      <c r="C170" t="str">
        <f>'System Checklist'!F168</f>
        <v>Design
設計</v>
      </c>
      <c r="D170">
        <f>'System Checklist'!G168</f>
        <v>162</v>
      </c>
      <c r="E170" t="str">
        <f>'System Checklist'!Z168</f>
        <v>No</v>
      </c>
      <c r="F170" t="s">
        <v>1490</v>
      </c>
      <c r="Z170" s="118"/>
      <c r="AA170" s="118" t="s">
        <v>33</v>
      </c>
      <c r="AB170" s="118">
        <v>1</v>
      </c>
      <c r="AC170" s="118">
        <v>2</v>
      </c>
      <c r="AD170" s="118">
        <v>3</v>
      </c>
      <c r="AE170" s="118">
        <v>4</v>
      </c>
      <c r="AF170" s="118">
        <v>5</v>
      </c>
      <c r="AG170" s="118" t="s">
        <v>1457</v>
      </c>
    </row>
    <row r="171" spans="1:33" ht="18" customHeight="1">
      <c r="A171">
        <f>'System Checklist'!C169</f>
        <v>5</v>
      </c>
      <c r="B171" t="str">
        <f>'System Checklist'!E169</f>
        <v>Fire Fighting
消火設備</v>
      </c>
      <c r="C171" t="str">
        <f>'System Checklist'!F169</f>
        <v>Design
設計</v>
      </c>
      <c r="D171">
        <f>'System Checklist'!G169</f>
        <v>163</v>
      </c>
      <c r="E171" t="str">
        <f>'System Checklist'!Z169</f>
        <v>No</v>
      </c>
      <c r="F171" t="s">
        <v>1490</v>
      </c>
      <c r="Z171" s="155" t="s">
        <v>648</v>
      </c>
      <c r="AA171" s="118" t="s">
        <v>1453</v>
      </c>
      <c r="AB171" s="118">
        <f>COUNTIFS($A$5:$A$200,$G5,$B$5:$B$200,$Z171,$E$5:$E$200,$AA171)</f>
        <v>1</v>
      </c>
      <c r="AC171" s="118">
        <f>COUNTIFS($A$5:$A$200,$G6,$B$5:$B$200,$Z171,$E$5:$E$200,$AA171)</f>
        <v>1</v>
      </c>
      <c r="AD171" s="118">
        <f>COUNTIFS($A$5:$A$200,$G7,$B$5:$B$200,$Z171,$E$5:$E$200,$AA171)</f>
        <v>1</v>
      </c>
      <c r="AE171" s="118">
        <f>COUNTIFS($A$5:$A$200,$G8,$B$5:$B$200,$Z171,$E$5:$E$200,$AA171)</f>
        <v>0</v>
      </c>
      <c r="AF171" s="118">
        <f>COUNTIFS($A$5:$A$200,$G9,$B$5:$B$200,$Z171,$E$5:$E$200,$AA171)</f>
        <v>0</v>
      </c>
      <c r="AG171" s="118">
        <f>SUM(AB171:AF171)</f>
        <v>3</v>
      </c>
    </row>
    <row r="172" spans="1:33" ht="18" customHeight="1">
      <c r="A172">
        <f>'System Checklist'!C170</f>
        <v>5</v>
      </c>
      <c r="B172" t="str">
        <f>'System Checklist'!E170</f>
        <v>Mixing MUST-11
精練MUST11</v>
      </c>
      <c r="C172" t="str">
        <f>'System Checklist'!F170</f>
        <v>Design
設計</v>
      </c>
      <c r="D172">
        <f>'System Checklist'!G170</f>
        <v>164</v>
      </c>
      <c r="E172" t="str">
        <f>'System Checklist'!Z170</f>
        <v>No</v>
      </c>
      <c r="F172" t="s">
        <v>1490</v>
      </c>
      <c r="Z172" s="155" t="s">
        <v>648</v>
      </c>
      <c r="AA172" s="118" t="s">
        <v>1454</v>
      </c>
      <c r="AB172" s="118">
        <f>COUNTIFS($A$5:$A$200,$G5,$B$5:$B$200,$Z172,$E$5:$E$200,$AA172)</f>
        <v>0</v>
      </c>
      <c r="AC172" s="118">
        <f>COUNTIFS($A$5:$A$200,$G6,$B$5:$B$200,$Z172,$E$5:$E$200,$AA172)</f>
        <v>0</v>
      </c>
      <c r="AD172" s="118">
        <f>COUNTIFS($A$5:$A$200,$G7,$B$5:$B$200,$Z172,$E$5:$E$200,$AA172)</f>
        <v>0</v>
      </c>
      <c r="AE172" s="118">
        <f>COUNTIFS($A$5:$A$200,$G8,$B$5:$B$200,$Z172,$E$5:$E$200,$AA172)</f>
        <v>1</v>
      </c>
      <c r="AF172" s="118">
        <f>COUNTIFS($A$5:$A$200,$G9,$B$5:$B$200,$Z172,$E$5:$E$200,$AA172)</f>
        <v>1</v>
      </c>
      <c r="AG172" s="118">
        <f>SUM(AB172:AF172)</f>
        <v>2</v>
      </c>
    </row>
    <row r="173" spans="1:33" ht="18" customHeight="1">
      <c r="A173">
        <f>'System Checklist'!C171</f>
        <v>5</v>
      </c>
      <c r="B173" t="str">
        <f>'System Checklist'!E171</f>
        <v>Disaster Prevention General
一般事項</v>
      </c>
      <c r="C173" t="str">
        <f>'System Checklist'!F171</f>
        <v>Design
設計</v>
      </c>
      <c r="D173">
        <f>'System Checklist'!G171</f>
        <v>165</v>
      </c>
      <c r="E173" t="str">
        <f>'System Checklist'!Z171</f>
        <v>No</v>
      </c>
      <c r="F173" t="s">
        <v>1490</v>
      </c>
      <c r="Z173" s="155" t="s">
        <v>648</v>
      </c>
      <c r="AA173" s="118" t="s">
        <v>1455</v>
      </c>
      <c r="AB173" s="118">
        <f>COUNTIFS($A$5:$A$200,$G5,$B$5:$B$200,$Z173,$E$5:$E$200,$AA173)</f>
        <v>0</v>
      </c>
      <c r="AC173" s="118">
        <f>COUNTIFS($A$5:$A$200,$G6,$B$5:$B$200,$Z173,$E$5:$E$200,$AA173)</f>
        <v>0</v>
      </c>
      <c r="AD173" s="118">
        <f>COUNTIFS($A$5:$A$200,$G7,$B$5:$B$200,$Z173,$E$5:$E$200,$AA173)</f>
        <v>0</v>
      </c>
      <c r="AE173" s="118">
        <f>COUNTIFS($A$5:$A$200,$G8,$B$5:$B$200,$Z173,$E$5:$E$200,$AA173)</f>
        <v>0</v>
      </c>
      <c r="AF173" s="118">
        <f>COUNTIFS($A$5:$A$200,$G9,$B$5:$B$200,$Z173,$E$5:$E$200,$AA173)</f>
        <v>0</v>
      </c>
      <c r="AG173" s="118">
        <f>SUM(AB173:AF173)</f>
        <v>0</v>
      </c>
    </row>
    <row r="174" spans="1:33" ht="18" customHeight="1">
      <c r="A174">
        <f>'System Checklist'!C172</f>
        <v>5</v>
      </c>
      <c r="B174" t="str">
        <f>'System Checklist'!E172</f>
        <v>Electric system
電気配線</v>
      </c>
      <c r="C174" t="str">
        <f>'System Checklist'!F172</f>
        <v>Design
設計</v>
      </c>
      <c r="D174">
        <f>'System Checklist'!G172</f>
        <v>166</v>
      </c>
      <c r="E174" t="str">
        <f>'System Checklist'!Z172</f>
        <v>No</v>
      </c>
      <c r="F174" t="s">
        <v>1490</v>
      </c>
      <c r="Z174" s="155" t="s">
        <v>648</v>
      </c>
      <c r="AA174" s="126" t="s">
        <v>1456</v>
      </c>
      <c r="AB174" s="118">
        <f>COUNTIFS($A$5:$A$200,$G5,$B$5:$B$200,$Z174,$E$5:$E$200,$AA174)</f>
        <v>0</v>
      </c>
      <c r="AC174" s="118">
        <f>COUNTIFS($A$5:$A$200,$G6,$B$5:$B$200,$Z174,$E$5:$E$200,$AA174)</f>
        <v>0</v>
      </c>
      <c r="AD174" s="118">
        <f>COUNTIFS($A$5:$A$200,$G7,$B$5:$B$200,$Z174,$E$5:$E$200,$AA174)</f>
        <v>0</v>
      </c>
      <c r="AE174" s="118">
        <f>COUNTIFS($A$5:$A$200,$G8,$B$5:$B$200,$Z174,$E$5:$E$200,$AA174)</f>
        <v>0</v>
      </c>
      <c r="AF174" s="118">
        <f>COUNTIFS($A$5:$A$200,$G9,$B$5:$B$200,$Z174,$E$5:$E$200,$AA174)</f>
        <v>0</v>
      </c>
      <c r="AG174" s="118">
        <f>SUM(AB174:AF174)</f>
        <v>0</v>
      </c>
    </row>
    <row r="175" spans="1:33" ht="18" customHeight="1">
      <c r="A175">
        <f>'System Checklist'!C173</f>
        <v>5</v>
      </c>
      <c r="B175">
        <f>'System Checklist'!E173</f>
        <v>0</v>
      </c>
      <c r="C175">
        <f>'System Checklist'!F173</f>
        <v>0</v>
      </c>
      <c r="D175">
        <f>'System Checklist'!G173</f>
        <v>0</v>
      </c>
      <c r="E175">
        <f>'System Checklist'!Z173</f>
        <v>0</v>
      </c>
      <c r="Z175" s="155" t="s">
        <v>648</v>
      </c>
      <c r="AA175" s="156" t="s">
        <v>1452</v>
      </c>
      <c r="AB175" s="118" t="str">
        <f>IF(AB172&gt;0,1,"")</f>
        <v/>
      </c>
      <c r="AC175" s="118" t="str">
        <f>IF(AC172&gt;0,1,IF(AC171&gt;0,"",1))</f>
        <v/>
      </c>
      <c r="AD175" s="118" t="str">
        <f>IF(AD172&gt;0,IF(AC171&gt;0,AC170,IF(AB171&gt;0,AB170,)),"")</f>
        <v/>
      </c>
      <c r="AE175" s="118">
        <f>IF(AE172&gt;0,IF(AD171&gt;0,AD170,IF(AC171&gt;0,AC170,AB170)),"")</f>
        <v>3</v>
      </c>
      <c r="AF175" s="118">
        <f>IF(AF172&gt;0,IF(AE171&gt;0,AE170,IF(AD171&gt;0,AD170,IF(AC171&gt;0,AC170,AB170))),5)</f>
        <v>3</v>
      </c>
      <c r="AG175" s="118">
        <f>IF(COUNTIF($B5:$B200,$Z175)=SUM(AG171:AG174),MIN(AB175:AF175),"Error")</f>
        <v>3</v>
      </c>
    </row>
    <row r="176" spans="1:33">
      <c r="A176">
        <f>'System Checklist'!C174</f>
        <v>0</v>
      </c>
      <c r="B176">
        <f>'System Checklist'!E174</f>
        <v>0</v>
      </c>
      <c r="C176">
        <f>'System Checklist'!F174</f>
        <v>0</v>
      </c>
      <c r="D176">
        <f>'System Checklist'!G174</f>
        <v>0</v>
      </c>
      <c r="E176">
        <f>'System Checklist'!Z174</f>
        <v>0</v>
      </c>
    </row>
    <row r="177" spans="1:5">
      <c r="A177">
        <f>'System Checklist'!C175</f>
        <v>0</v>
      </c>
      <c r="B177">
        <f>'System Checklist'!E175</f>
        <v>0</v>
      </c>
      <c r="C177">
        <f>'System Checklist'!F175</f>
        <v>0</v>
      </c>
      <c r="D177">
        <f>'System Checklist'!G175</f>
        <v>0</v>
      </c>
      <c r="E177">
        <f>'System Checklist'!Z175</f>
        <v>0</v>
      </c>
    </row>
    <row r="178" spans="1:5">
      <c r="A178">
        <f>'System Checklist'!C176</f>
        <v>0</v>
      </c>
      <c r="B178">
        <f>'System Checklist'!E176</f>
        <v>0</v>
      </c>
      <c r="C178">
        <f>'System Checklist'!F176</f>
        <v>0</v>
      </c>
      <c r="D178">
        <f>'System Checklist'!G176</f>
        <v>0</v>
      </c>
      <c r="E178">
        <f>'System Checklist'!Z176</f>
        <v>0</v>
      </c>
    </row>
    <row r="179" spans="1:5">
      <c r="A179">
        <f>'System Checklist'!C177</f>
        <v>0</v>
      </c>
      <c r="B179">
        <f>'System Checklist'!E177</f>
        <v>0</v>
      </c>
      <c r="C179">
        <f>'System Checklist'!F177</f>
        <v>0</v>
      </c>
      <c r="D179">
        <f>'System Checklist'!G177</f>
        <v>0</v>
      </c>
      <c r="E179">
        <f>'System Checklist'!Z177</f>
        <v>0</v>
      </c>
    </row>
    <row r="180" spans="1:5">
      <c r="A180">
        <f>'System Checklist'!C178</f>
        <v>0</v>
      </c>
      <c r="B180">
        <f>'System Checklist'!E178</f>
        <v>0</v>
      </c>
      <c r="C180">
        <f>'System Checklist'!F178</f>
        <v>0</v>
      </c>
      <c r="D180">
        <f>'System Checklist'!G178</f>
        <v>0</v>
      </c>
      <c r="E180">
        <f>'System Checklist'!Z178</f>
        <v>0</v>
      </c>
    </row>
    <row r="181" spans="1:5">
      <c r="A181">
        <f>'System Checklist'!C179</f>
        <v>0</v>
      </c>
      <c r="B181">
        <f>'System Checklist'!E179</f>
        <v>0</v>
      </c>
      <c r="C181">
        <f>'System Checklist'!F179</f>
        <v>0</v>
      </c>
      <c r="D181">
        <f>'System Checklist'!G179</f>
        <v>0</v>
      </c>
      <c r="E181">
        <f>'System Checklist'!Z179</f>
        <v>0</v>
      </c>
    </row>
    <row r="182" spans="1:5">
      <c r="A182">
        <f>'System Checklist'!C180</f>
        <v>0</v>
      </c>
      <c r="B182">
        <f>'System Checklist'!E180</f>
        <v>0</v>
      </c>
      <c r="C182">
        <f>'System Checklist'!F180</f>
        <v>0</v>
      </c>
      <c r="D182">
        <f>'System Checklist'!G180</f>
        <v>0</v>
      </c>
      <c r="E182">
        <f>'System Checklist'!Z180</f>
        <v>0</v>
      </c>
    </row>
    <row r="183" spans="1:5">
      <c r="A183">
        <f>'System Checklist'!C181</f>
        <v>0</v>
      </c>
      <c r="B183">
        <f>'System Checklist'!E181</f>
        <v>0</v>
      </c>
      <c r="C183">
        <f>'System Checklist'!F181</f>
        <v>0</v>
      </c>
      <c r="D183">
        <f>'System Checklist'!G181</f>
        <v>0</v>
      </c>
      <c r="E183">
        <f>'System Checklist'!Z181</f>
        <v>0</v>
      </c>
    </row>
    <row r="184" spans="1:5">
      <c r="A184">
        <f>'System Checklist'!C182</f>
        <v>0</v>
      </c>
      <c r="B184">
        <f>'System Checklist'!E182</f>
        <v>0</v>
      </c>
      <c r="C184">
        <f>'System Checklist'!F182</f>
        <v>0</v>
      </c>
      <c r="D184">
        <f>'System Checklist'!G182</f>
        <v>0</v>
      </c>
      <c r="E184">
        <f>'System Checklist'!Z182</f>
        <v>0</v>
      </c>
    </row>
    <row r="185" spans="1:5">
      <c r="A185">
        <f>'System Checklist'!C183</f>
        <v>0</v>
      </c>
      <c r="B185">
        <f>'System Checklist'!E183</f>
        <v>0</v>
      </c>
      <c r="C185">
        <f>'System Checklist'!F183</f>
        <v>0</v>
      </c>
      <c r="D185">
        <f>'System Checklist'!G183</f>
        <v>0</v>
      </c>
      <c r="E185">
        <f>'System Checklist'!Z183</f>
        <v>0</v>
      </c>
    </row>
    <row r="186" spans="1:5">
      <c r="A186">
        <f>'System Checklist'!C184</f>
        <v>0</v>
      </c>
      <c r="B186">
        <f>'System Checklist'!E184</f>
        <v>0</v>
      </c>
      <c r="C186">
        <f>'System Checklist'!F184</f>
        <v>0</v>
      </c>
      <c r="D186">
        <f>'System Checklist'!G184</f>
        <v>0</v>
      </c>
      <c r="E186">
        <f>'System Checklist'!Z184</f>
        <v>0</v>
      </c>
    </row>
    <row r="187" spans="1:5">
      <c r="A187">
        <f>'System Checklist'!C185</f>
        <v>0</v>
      </c>
      <c r="B187">
        <f>'System Checklist'!E185</f>
        <v>0</v>
      </c>
      <c r="C187">
        <f>'System Checklist'!F185</f>
        <v>0</v>
      </c>
      <c r="D187">
        <f>'System Checklist'!G185</f>
        <v>0</v>
      </c>
      <c r="E187">
        <f>'System Checklist'!Z185</f>
        <v>0</v>
      </c>
    </row>
    <row r="188" spans="1:5">
      <c r="A188">
        <f>'System Checklist'!C186</f>
        <v>0</v>
      </c>
      <c r="B188">
        <f>'System Checklist'!E186</f>
        <v>0</v>
      </c>
      <c r="C188">
        <f>'System Checklist'!F186</f>
        <v>0</v>
      </c>
      <c r="D188">
        <f>'System Checklist'!G186</f>
        <v>0</v>
      </c>
      <c r="E188">
        <f>'System Checklist'!Z186</f>
        <v>0</v>
      </c>
    </row>
    <row r="189" spans="1:5">
      <c r="A189">
        <f>'System Checklist'!C187</f>
        <v>0</v>
      </c>
      <c r="B189">
        <f>'System Checklist'!E187</f>
        <v>0</v>
      </c>
      <c r="C189">
        <f>'System Checklist'!F187</f>
        <v>0</v>
      </c>
      <c r="D189">
        <f>'System Checklist'!G187</f>
        <v>0</v>
      </c>
      <c r="E189">
        <f>'System Checklist'!Z187</f>
        <v>0</v>
      </c>
    </row>
    <row r="190" spans="1:5">
      <c r="A190">
        <f>'System Checklist'!C188</f>
        <v>0</v>
      </c>
      <c r="B190">
        <f>'System Checklist'!E188</f>
        <v>0</v>
      </c>
      <c r="C190">
        <f>'System Checklist'!F188</f>
        <v>0</v>
      </c>
      <c r="D190">
        <f>'System Checklist'!G188</f>
        <v>0</v>
      </c>
      <c r="E190">
        <f>'System Checklist'!Z188</f>
        <v>0</v>
      </c>
    </row>
    <row r="191" spans="1:5">
      <c r="A191">
        <f>'System Checklist'!C189</f>
        <v>0</v>
      </c>
      <c r="B191">
        <f>'System Checklist'!E189</f>
        <v>0</v>
      </c>
      <c r="C191">
        <f>'System Checklist'!F189</f>
        <v>0</v>
      </c>
      <c r="D191">
        <f>'System Checklist'!G189</f>
        <v>0</v>
      </c>
      <c r="E191">
        <f>'System Checklist'!Z189</f>
        <v>0</v>
      </c>
    </row>
    <row r="192" spans="1:5">
      <c r="A192">
        <f>'System Checklist'!C190</f>
        <v>0</v>
      </c>
      <c r="B192">
        <f>'System Checklist'!E190</f>
        <v>0</v>
      </c>
      <c r="C192">
        <f>'System Checklist'!F190</f>
        <v>0</v>
      </c>
      <c r="D192">
        <f>'System Checklist'!G190</f>
        <v>0</v>
      </c>
      <c r="E192">
        <f>'System Checklist'!Z190</f>
        <v>0</v>
      </c>
    </row>
    <row r="193" spans="1:5">
      <c r="A193">
        <f>'System Checklist'!C191</f>
        <v>0</v>
      </c>
      <c r="B193">
        <f>'System Checklist'!E191</f>
        <v>0</v>
      </c>
      <c r="C193">
        <f>'System Checklist'!F191</f>
        <v>0</v>
      </c>
      <c r="D193">
        <f>'System Checklist'!G191</f>
        <v>0</v>
      </c>
      <c r="E193">
        <f>'System Checklist'!Z191</f>
        <v>0</v>
      </c>
    </row>
    <row r="194" spans="1:5">
      <c r="A194">
        <f>'System Checklist'!C192</f>
        <v>0</v>
      </c>
      <c r="B194">
        <f>'System Checklist'!E192</f>
        <v>0</v>
      </c>
      <c r="C194">
        <f>'System Checklist'!F192</f>
        <v>0</v>
      </c>
      <c r="D194">
        <f>'System Checklist'!G192</f>
        <v>0</v>
      </c>
      <c r="E194">
        <f>'System Checklist'!Z192</f>
        <v>0</v>
      </c>
    </row>
    <row r="195" spans="1:5">
      <c r="A195">
        <f>'System Checklist'!C193</f>
        <v>0</v>
      </c>
      <c r="B195">
        <f>'System Checklist'!E193</f>
        <v>0</v>
      </c>
      <c r="C195">
        <f>'System Checklist'!F193</f>
        <v>0</v>
      </c>
      <c r="D195">
        <f>'System Checklist'!G193</f>
        <v>0</v>
      </c>
      <c r="E195">
        <f>'System Checklist'!Z193</f>
        <v>0</v>
      </c>
    </row>
    <row r="196" spans="1:5">
      <c r="A196">
        <f>'System Checklist'!C194</f>
        <v>0</v>
      </c>
      <c r="B196">
        <f>'System Checklist'!E194</f>
        <v>0</v>
      </c>
      <c r="C196">
        <f>'System Checklist'!F194</f>
        <v>0</v>
      </c>
      <c r="D196">
        <f>'System Checklist'!G194</f>
        <v>0</v>
      </c>
      <c r="E196">
        <f>'System Checklist'!Z194</f>
        <v>0</v>
      </c>
    </row>
    <row r="197" spans="1:5">
      <c r="A197">
        <f>'System Checklist'!C195</f>
        <v>0</v>
      </c>
      <c r="B197">
        <f>'System Checklist'!E195</f>
        <v>0</v>
      </c>
      <c r="C197">
        <f>'System Checklist'!F195</f>
        <v>0</v>
      </c>
      <c r="D197">
        <f>'System Checklist'!G195</f>
        <v>0</v>
      </c>
      <c r="E197">
        <f>'System Checklist'!Z195</f>
        <v>0</v>
      </c>
    </row>
    <row r="198" spans="1:5">
      <c r="A198">
        <f>'System Checklist'!C196</f>
        <v>0</v>
      </c>
      <c r="B198">
        <f>'System Checklist'!E196</f>
        <v>0</v>
      </c>
      <c r="C198">
        <f>'System Checklist'!F196</f>
        <v>0</v>
      </c>
      <c r="D198">
        <f>'System Checklist'!G196</f>
        <v>0</v>
      </c>
      <c r="E198">
        <f>'System Checklist'!Z196</f>
        <v>0</v>
      </c>
    </row>
    <row r="199" spans="1:5">
      <c r="A199">
        <f>'System Checklist'!C197</f>
        <v>0</v>
      </c>
      <c r="B199">
        <f>'System Checklist'!E197</f>
        <v>0</v>
      </c>
      <c r="C199">
        <f>'System Checklist'!F197</f>
        <v>0</v>
      </c>
      <c r="D199">
        <f>'System Checklist'!G197</f>
        <v>0</v>
      </c>
      <c r="E199">
        <f>'System Checklist'!Z197</f>
        <v>0</v>
      </c>
    </row>
    <row r="200" spans="1:5">
      <c r="A200">
        <f>'System Checklist'!C198</f>
        <v>0</v>
      </c>
      <c r="B200">
        <f>'System Checklist'!E198</f>
        <v>0</v>
      </c>
      <c r="C200">
        <f>'System Checklist'!F198</f>
        <v>0</v>
      </c>
      <c r="D200">
        <f>'System Checklist'!G198</f>
        <v>0</v>
      </c>
      <c r="E200">
        <f>'System Checklist'!Z198</f>
        <v>0</v>
      </c>
    </row>
  </sheetData>
  <autoFilter ref="A4:F4" xr:uid="{77DE90CB-5E18-4743-A10B-C143D231ADB7}"/>
  <mergeCells count="4">
    <mergeCell ref="G2:X2"/>
    <mergeCell ref="Z2:AQ2"/>
    <mergeCell ref="G13:X13"/>
    <mergeCell ref="G23:X23"/>
  </mergeCells>
  <phoneticPr fontId="3"/>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85142-2EB2-4D05-A8B0-30518270952E}">
  <sheetPr>
    <tabColor theme="9" tint="0.79998168889431442"/>
  </sheetPr>
  <dimension ref="B1:Q51"/>
  <sheetViews>
    <sheetView showGridLines="0" topLeftCell="A39" zoomScale="55" zoomScaleNormal="55" workbookViewId="0">
      <selection activeCell="G47" sqref="G47:L50"/>
    </sheetView>
  </sheetViews>
  <sheetFormatPr defaultRowHeight="14.45"/>
  <cols>
    <col min="1" max="2" width="2" style="37" customWidth="1"/>
    <col min="3" max="3" width="2.5703125" style="37" customWidth="1"/>
    <col min="4" max="4" width="21.7109375" style="37" customWidth="1"/>
    <col min="5" max="5" width="2.5703125" style="37" customWidth="1"/>
    <col min="6" max="6" width="10.7109375" style="37" customWidth="1"/>
    <col min="7" max="7" width="27.140625" style="37" customWidth="1"/>
    <col min="8" max="8" width="2.5703125" style="37" customWidth="1"/>
    <col min="9" max="9" width="10.7109375" style="37" customWidth="1"/>
    <col min="10" max="10" width="27.140625" style="37" customWidth="1"/>
    <col min="11" max="11" width="2.5703125" style="37" customWidth="1"/>
    <col min="12" max="12" width="10.7109375" style="37" customWidth="1"/>
    <col min="13" max="13" width="27.140625" style="37" customWidth="1"/>
    <col min="14" max="14" width="2.5703125" style="37" customWidth="1"/>
    <col min="15" max="15" width="10.7109375" style="37" customWidth="1"/>
    <col min="16" max="16" width="27.140625" style="37" customWidth="1"/>
    <col min="17" max="18" width="2" style="37" customWidth="1"/>
    <col min="19" max="81" width="9.140625" style="37" customWidth="1"/>
    <col min="82" max="82" width="8.7109375" style="37"/>
    <col min="83" max="16380" width="8.85546875" style="37" customWidth="1"/>
    <col min="16381" max="16381" width="0.140625" style="37" customWidth="1"/>
    <col min="16382" max="16384" width="8.7109375" style="37"/>
  </cols>
  <sheetData>
    <row r="1" spans="2:17" ht="15" thickBot="1"/>
    <row r="2" spans="2:17" ht="15" thickBot="1">
      <c r="B2" s="62"/>
      <c r="C2" s="63"/>
      <c r="D2" s="63"/>
      <c r="E2" s="63"/>
      <c r="F2" s="63"/>
      <c r="G2" s="63"/>
      <c r="H2" s="63"/>
      <c r="I2" s="63"/>
      <c r="J2" s="63"/>
      <c r="K2" s="63"/>
      <c r="L2" s="63"/>
      <c r="M2" s="63"/>
      <c r="N2" s="63"/>
      <c r="O2" s="63"/>
      <c r="P2" s="63"/>
      <c r="Q2" s="64"/>
    </row>
    <row r="3" spans="2:17" ht="18.95" thickBot="1">
      <c r="B3" s="65"/>
      <c r="C3" s="649" t="s">
        <v>1318</v>
      </c>
      <c r="D3" s="650"/>
      <c r="E3" s="650"/>
      <c r="F3" s="650"/>
      <c r="G3" s="650"/>
      <c r="H3" s="650"/>
      <c r="I3" s="650"/>
      <c r="J3" s="650"/>
      <c r="K3" s="650"/>
      <c r="L3" s="650"/>
      <c r="M3" s="650"/>
      <c r="N3" s="650"/>
      <c r="O3" s="650"/>
      <c r="P3" s="651"/>
      <c r="Q3" s="66"/>
    </row>
    <row r="4" spans="2:17" ht="21.6" customHeight="1">
      <c r="B4" s="65"/>
      <c r="C4" s="669" t="s">
        <v>1319</v>
      </c>
      <c r="D4" s="670"/>
      <c r="E4" s="670"/>
      <c r="F4" s="761"/>
      <c r="G4" s="762"/>
      <c r="H4" s="673" t="s">
        <v>1318</v>
      </c>
      <c r="I4" s="674"/>
      <c r="J4" s="674"/>
      <c r="K4" s="674"/>
      <c r="L4" s="674"/>
      <c r="M4" s="674"/>
      <c r="N4" s="674"/>
      <c r="O4" s="674"/>
      <c r="P4" s="675"/>
      <c r="Q4" s="66"/>
    </row>
    <row r="5" spans="2:17" ht="21.6" customHeight="1">
      <c r="B5" s="65"/>
      <c r="C5" s="682" t="s">
        <v>1320</v>
      </c>
      <c r="D5" s="683"/>
      <c r="E5" s="683"/>
      <c r="F5" s="763"/>
      <c r="G5" s="764"/>
      <c r="H5" s="676"/>
      <c r="I5" s="677"/>
      <c r="J5" s="677"/>
      <c r="K5" s="677"/>
      <c r="L5" s="677"/>
      <c r="M5" s="677"/>
      <c r="N5" s="677"/>
      <c r="O5" s="677"/>
      <c r="P5" s="678"/>
      <c r="Q5" s="66"/>
    </row>
    <row r="6" spans="2:17" ht="21.6" customHeight="1" thickBot="1">
      <c r="B6" s="65"/>
      <c r="C6" s="684" t="s">
        <v>1321</v>
      </c>
      <c r="D6" s="685"/>
      <c r="E6" s="685"/>
      <c r="F6" s="686" t="s">
        <v>1322</v>
      </c>
      <c r="G6" s="686"/>
      <c r="H6" s="679"/>
      <c r="I6" s="680"/>
      <c r="J6" s="680"/>
      <c r="K6" s="680"/>
      <c r="L6" s="680"/>
      <c r="M6" s="680"/>
      <c r="N6" s="680"/>
      <c r="O6" s="680"/>
      <c r="P6" s="681"/>
      <c r="Q6" s="66"/>
    </row>
    <row r="7" spans="2:17" ht="15" thickBot="1">
      <c r="B7" s="65"/>
      <c r="C7" s="67"/>
      <c r="D7" s="67"/>
      <c r="E7" s="67"/>
      <c r="F7" s="67"/>
      <c r="G7" s="67"/>
      <c r="H7" s="67"/>
      <c r="I7" s="67"/>
      <c r="J7" s="67"/>
      <c r="K7" s="67"/>
      <c r="L7" s="67"/>
      <c r="M7" s="67"/>
      <c r="N7" s="67"/>
      <c r="O7" s="67"/>
      <c r="P7" s="67"/>
      <c r="Q7" s="66"/>
    </row>
    <row r="8" spans="2:17" ht="18.95" thickBot="1">
      <c r="B8" s="65"/>
      <c r="C8" s="649" t="s">
        <v>1323</v>
      </c>
      <c r="D8" s="650"/>
      <c r="E8" s="650"/>
      <c r="F8" s="650"/>
      <c r="G8" s="650"/>
      <c r="H8" s="650"/>
      <c r="I8" s="650"/>
      <c r="J8" s="650"/>
      <c r="K8" s="650"/>
      <c r="L8" s="650"/>
      <c r="M8" s="650"/>
      <c r="N8" s="650"/>
      <c r="O8" s="650"/>
      <c r="P8" s="651"/>
      <c r="Q8" s="66"/>
    </row>
    <row r="9" spans="2:17" ht="15" thickBot="1">
      <c r="B9" s="65"/>
      <c r="C9" s="67"/>
      <c r="D9" s="67"/>
      <c r="E9" s="67"/>
      <c r="F9" s="67"/>
      <c r="G9" s="67"/>
      <c r="H9" s="67"/>
      <c r="I9" s="67"/>
      <c r="J9" s="67"/>
      <c r="K9" s="67"/>
      <c r="L9" s="67"/>
      <c r="M9" s="67"/>
      <c r="N9" s="67"/>
      <c r="O9" s="67"/>
      <c r="P9" s="67"/>
      <c r="Q9" s="66"/>
    </row>
    <row r="10" spans="2:17" ht="19.5" customHeight="1" thickBot="1">
      <c r="B10" s="65"/>
      <c r="C10" s="649" t="s">
        <v>1324</v>
      </c>
      <c r="D10" s="651"/>
      <c r="E10" s="67"/>
      <c r="F10" s="687" t="s">
        <v>1325</v>
      </c>
      <c r="G10" s="688"/>
      <c r="H10" s="688"/>
      <c r="I10" s="688"/>
      <c r="J10" s="688"/>
      <c r="K10" s="688"/>
      <c r="L10" s="688"/>
      <c r="M10" s="688"/>
      <c r="N10" s="688"/>
      <c r="O10" s="688"/>
      <c r="P10" s="689"/>
      <c r="Q10" s="66"/>
    </row>
    <row r="11" spans="2:17" ht="15" customHeight="1" thickBot="1">
      <c r="B11" s="65"/>
      <c r="C11" s="67"/>
      <c r="D11" s="67"/>
      <c r="E11" s="67"/>
      <c r="F11" s="655">
        <f>(F15+L15)/2</f>
        <v>2.5</v>
      </c>
      <c r="G11" s="690" t="str">
        <f>IF(F11=0,"N/A",IF(F11&lt;2,"Ad-Hoc",IF(F11&lt;3,"Reactive",IF(F11&lt;4,"Standardized",IF(F11&lt;5,"Proactive",IF(F11=5,"Excellence","N/A"))))))</f>
        <v>Reactive</v>
      </c>
      <c r="H11" s="691"/>
      <c r="I11" s="691"/>
      <c r="J11" s="691"/>
      <c r="K11" s="691"/>
      <c r="L11" s="691"/>
      <c r="M11" s="691"/>
      <c r="N11" s="691"/>
      <c r="O11" s="691"/>
      <c r="P11" s="692"/>
      <c r="Q11" s="66"/>
    </row>
    <row r="12" spans="2:17" ht="15.75" customHeight="1" thickBot="1">
      <c r="B12" s="65"/>
      <c r="C12" s="68">
        <v>1</v>
      </c>
      <c r="D12" s="69" t="s">
        <v>1326</v>
      </c>
      <c r="E12" s="67"/>
      <c r="F12" s="656"/>
      <c r="G12" s="693"/>
      <c r="H12" s="694"/>
      <c r="I12" s="694"/>
      <c r="J12" s="694"/>
      <c r="K12" s="694"/>
      <c r="L12" s="694"/>
      <c r="M12" s="694"/>
      <c r="N12" s="694"/>
      <c r="O12" s="694"/>
      <c r="P12" s="695"/>
      <c r="Q12" s="66"/>
    </row>
    <row r="13" spans="2:17" ht="15" thickBot="1">
      <c r="B13" s="65"/>
      <c r="C13" s="67"/>
      <c r="D13" s="67"/>
      <c r="E13" s="67"/>
      <c r="F13" s="67"/>
      <c r="G13" s="67"/>
      <c r="H13" s="67"/>
      <c r="I13" s="67"/>
      <c r="J13" s="67"/>
      <c r="K13" s="67"/>
      <c r="L13" s="67"/>
      <c r="M13" s="67"/>
      <c r="N13" s="67"/>
      <c r="O13" s="67"/>
      <c r="P13" s="67"/>
      <c r="Q13" s="66"/>
    </row>
    <row r="14" spans="2:17" ht="18.95" thickBot="1">
      <c r="B14" s="65"/>
      <c r="C14" s="68">
        <v>2</v>
      </c>
      <c r="D14" s="70" t="s">
        <v>1327</v>
      </c>
      <c r="E14" s="67"/>
      <c r="F14" s="649" t="s">
        <v>1328</v>
      </c>
      <c r="G14" s="650"/>
      <c r="H14" s="650"/>
      <c r="I14" s="650"/>
      <c r="J14" s="651"/>
      <c r="K14" s="67"/>
      <c r="L14" s="649" t="s">
        <v>1329</v>
      </c>
      <c r="M14" s="650"/>
      <c r="N14" s="650"/>
      <c r="O14" s="650"/>
      <c r="P14" s="651"/>
      <c r="Q14" s="66"/>
    </row>
    <row r="15" spans="2:17" ht="15" customHeight="1" thickBot="1">
      <c r="B15" s="65"/>
      <c r="C15" s="67"/>
      <c r="D15" s="67"/>
      <c r="E15" s="67"/>
      <c r="F15" s="655">
        <f>(I19+F19)/2</f>
        <v>3</v>
      </c>
      <c r="G15" s="662" t="str">
        <f>IF(F15=0,"N/A",IF(F15&lt;2,"Ad-Hoc",IF(F15&lt;3,"Reactive",IF(F15&lt;4,"Standardized",IF(F15&lt;5,"Proactive",IF(F15=5,"Excellence","N/A"))))))</f>
        <v>Standardized</v>
      </c>
      <c r="H15" s="663"/>
      <c r="I15" s="663"/>
      <c r="J15" s="664"/>
      <c r="K15" s="67"/>
      <c r="L15" s="655">
        <f>(L19+O19)/2</f>
        <v>2</v>
      </c>
      <c r="M15" s="662" t="str">
        <f>IF(L15=0,"N/A",IF(L15&lt;2,"Ad-Hoc",IF(L15&lt;3,"Reactive",IF(L15&lt;4,"Standardized",IF(L15&lt;5,"Proactive",IF(L15=5,"Excellence","N/A"))))))</f>
        <v>Reactive</v>
      </c>
      <c r="N15" s="663"/>
      <c r="O15" s="663"/>
      <c r="P15" s="664"/>
      <c r="Q15" s="66"/>
    </row>
    <row r="16" spans="2:17" ht="15.75" customHeight="1" thickBot="1">
      <c r="B16" s="65"/>
      <c r="C16" s="68">
        <v>3</v>
      </c>
      <c r="D16" s="71" t="s">
        <v>112</v>
      </c>
      <c r="E16" s="67"/>
      <c r="F16" s="656"/>
      <c r="G16" s="665"/>
      <c r="H16" s="666"/>
      <c r="I16" s="666"/>
      <c r="J16" s="667"/>
      <c r="K16" s="67"/>
      <c r="L16" s="656"/>
      <c r="M16" s="665"/>
      <c r="N16" s="666"/>
      <c r="O16" s="666"/>
      <c r="P16" s="667"/>
      <c r="Q16" s="66"/>
    </row>
    <row r="17" spans="2:17" ht="15" thickBot="1">
      <c r="B17" s="65"/>
      <c r="C17" s="67"/>
      <c r="D17" s="67"/>
      <c r="E17" s="67"/>
      <c r="F17" s="67"/>
      <c r="G17" s="67"/>
      <c r="H17" s="67"/>
      <c r="I17" s="67"/>
      <c r="J17" s="67"/>
      <c r="K17" s="67"/>
      <c r="L17" s="67"/>
      <c r="M17" s="67"/>
      <c r="N17" s="67"/>
      <c r="O17" s="67"/>
      <c r="P17" s="67"/>
      <c r="Q17" s="66"/>
    </row>
    <row r="18" spans="2:17" ht="18.95" thickBot="1">
      <c r="B18" s="65"/>
      <c r="C18" s="68">
        <v>4</v>
      </c>
      <c r="D18" s="72" t="s">
        <v>137</v>
      </c>
      <c r="E18" s="67"/>
      <c r="F18" s="649" t="s">
        <v>1330</v>
      </c>
      <c r="G18" s="651"/>
      <c r="H18" s="67"/>
      <c r="I18" s="659" t="s">
        <v>1331</v>
      </c>
      <c r="J18" s="668"/>
      <c r="K18" s="67"/>
      <c r="L18" s="649" t="s">
        <v>1332</v>
      </c>
      <c r="M18" s="651"/>
      <c r="N18" s="67"/>
      <c r="O18" s="649" t="s">
        <v>1333</v>
      </c>
      <c r="P18" s="651"/>
      <c r="Q18" s="66"/>
    </row>
    <row r="19" spans="2:17" ht="15" customHeight="1" thickBot="1">
      <c r="B19" s="65"/>
      <c r="C19" s="67"/>
      <c r="D19" s="67"/>
      <c r="E19" s="67"/>
      <c r="F19" s="655">
        <f>MIN(F23:F25)</f>
        <v>4</v>
      </c>
      <c r="G19" s="657" t="str">
        <f>IF(F19=0,"N/A",IF(F19&lt;2,"Ad-Hoc",IF(F19&lt;3,"Reactive",IF(F19&lt;4,"Standardized",IF(F19&lt;5,"Proactive",IF(F19=5,"Excellence","N/A"))))))</f>
        <v>Proactive</v>
      </c>
      <c r="H19" s="67"/>
      <c r="I19" s="655">
        <f>MIN(I23:I25)</f>
        <v>2</v>
      </c>
      <c r="J19" s="657" t="str">
        <f>IF(I19=0,"N/A",IF(I19&lt;2,"Ad-Hoc",IF(I19&lt;3,"Reactive",IF(I19&lt;4,"Standardized",IF(I19&lt;5,"Proactive",IF(I19=5,"Excellence","N/A"))))))</f>
        <v>Reactive</v>
      </c>
      <c r="K19" s="67"/>
      <c r="L19" s="655">
        <f>MIN(L23:L25)</f>
        <v>2</v>
      </c>
      <c r="M19" s="657" t="str">
        <f>IF(L19=0,"N/A",IF(L19&lt;2,"Ad-Hoc",IF(L19&lt;3,"Reactive",IF(L19&lt;4,"Standardized",IF(L19&lt;5,"Proactive",IF(L19=5,"Excellence","N/A"))))))</f>
        <v>Reactive</v>
      </c>
      <c r="N19" s="67"/>
      <c r="O19" s="655">
        <f>MIN(O23:O25)</f>
        <v>2</v>
      </c>
      <c r="P19" s="657" t="str">
        <f>IF(O19=0,"N/A",IF(O19&lt;2,"Ad-Hoc",IF(O19&lt;3,"Reactive",IF(O19&lt;4,"Standardized",IF(O19&lt;5,"Proactive",IF(O19=5,"Excellence","N/A"))))))</f>
        <v>Reactive</v>
      </c>
      <c r="Q19" s="66"/>
    </row>
    <row r="20" spans="2:17" ht="15.75" customHeight="1" thickBot="1">
      <c r="B20" s="65"/>
      <c r="C20" s="68">
        <v>5</v>
      </c>
      <c r="D20" s="73" t="s">
        <v>165</v>
      </c>
      <c r="E20" s="67"/>
      <c r="F20" s="656"/>
      <c r="G20" s="658"/>
      <c r="H20" s="67"/>
      <c r="I20" s="656"/>
      <c r="J20" s="658"/>
      <c r="K20" s="67"/>
      <c r="L20" s="656"/>
      <c r="M20" s="658"/>
      <c r="N20" s="67"/>
      <c r="O20" s="656"/>
      <c r="P20" s="658"/>
      <c r="Q20" s="66"/>
    </row>
    <row r="21" spans="2:17" ht="15" thickBot="1">
      <c r="B21" s="65"/>
      <c r="C21" s="67"/>
      <c r="D21" s="67"/>
      <c r="E21" s="67"/>
      <c r="F21" s="67"/>
      <c r="G21" s="67"/>
      <c r="H21" s="67"/>
      <c r="I21" s="67"/>
      <c r="J21" s="67"/>
      <c r="K21" s="67"/>
      <c r="L21" s="67"/>
      <c r="M21" s="67"/>
      <c r="N21" s="67"/>
      <c r="O21" s="67"/>
      <c r="P21" s="67"/>
      <c r="Q21" s="66"/>
    </row>
    <row r="22" spans="2:17" ht="15.95" thickBot="1">
      <c r="B22" s="65"/>
      <c r="C22" s="67"/>
      <c r="D22" s="67"/>
      <c r="E22" s="67"/>
      <c r="F22" s="659" t="s">
        <v>1334</v>
      </c>
      <c r="G22" s="660"/>
      <c r="H22" s="67"/>
      <c r="I22" s="659" t="s">
        <v>1335</v>
      </c>
      <c r="J22" s="660"/>
      <c r="K22" s="67"/>
      <c r="L22" s="661" t="s">
        <v>1336</v>
      </c>
      <c r="M22" s="660"/>
      <c r="N22" s="67"/>
      <c r="O22" s="661" t="s">
        <v>1337</v>
      </c>
      <c r="P22" s="660"/>
      <c r="Q22" s="66"/>
    </row>
    <row r="23" spans="2:17" ht="18.95" thickBot="1">
      <c r="B23" s="65"/>
      <c r="C23" s="67"/>
      <c r="D23" s="67"/>
      <c r="E23" s="67"/>
      <c r="F23" s="74">
        <f>'2nd Cal (Leadership)'!Q10</f>
        <v>5</v>
      </c>
      <c r="G23" s="75" t="s">
        <v>1338</v>
      </c>
      <c r="H23" s="67"/>
      <c r="I23" s="74">
        <f>'2nd Cal (Teammate)'!K10</f>
        <v>2</v>
      </c>
      <c r="J23" s="76" t="s">
        <v>1339</v>
      </c>
      <c r="K23" s="67"/>
      <c r="L23" s="74">
        <f>'2nd Cal (Organization)'!K10</f>
        <v>4</v>
      </c>
      <c r="M23" s="76" t="s">
        <v>1340</v>
      </c>
      <c r="N23" s="67"/>
      <c r="O23" s="74">
        <f>'2nd Cal (System)'!L10</f>
        <v>2</v>
      </c>
      <c r="P23" s="76" t="s">
        <v>1341</v>
      </c>
      <c r="Q23" s="66"/>
    </row>
    <row r="24" spans="2:17" ht="18.95" thickBot="1">
      <c r="B24" s="65"/>
      <c r="C24" s="67"/>
      <c r="D24" s="67"/>
      <c r="E24" s="67"/>
      <c r="F24" s="74">
        <f>'2nd Cal (Leadership)'!W10</f>
        <v>4</v>
      </c>
      <c r="G24" s="76" t="s">
        <v>1342</v>
      </c>
      <c r="H24" s="67"/>
      <c r="I24" s="74">
        <f>'2nd Cal (Teammate)'!Q10</f>
        <v>3</v>
      </c>
      <c r="J24" s="76" t="s">
        <v>1343</v>
      </c>
      <c r="K24" s="67"/>
      <c r="L24" s="74">
        <f>'2nd Cal (Organization)'!Q10</f>
        <v>4</v>
      </c>
      <c r="M24" s="76" t="s">
        <v>1344</v>
      </c>
      <c r="N24" s="67"/>
      <c r="O24" s="74">
        <f>'2nd Cal (System)'!R10</f>
        <v>2</v>
      </c>
      <c r="P24" s="76" t="s">
        <v>1345</v>
      </c>
      <c r="Q24" s="66"/>
    </row>
    <row r="25" spans="2:17" ht="18.95" thickBot="1">
      <c r="B25" s="65"/>
      <c r="C25" s="67"/>
      <c r="D25" s="67"/>
      <c r="E25" s="67"/>
      <c r="F25" s="77">
        <f>'2nd Cal (Leadership)'!K10</f>
        <v>5</v>
      </c>
      <c r="G25" s="76" t="s">
        <v>1346</v>
      </c>
      <c r="H25" s="67"/>
      <c r="I25" s="77">
        <f>'2nd Cal (Teammate)'!W10</f>
        <v>5</v>
      </c>
      <c r="J25" s="76" t="s">
        <v>1347</v>
      </c>
      <c r="K25" s="67"/>
      <c r="L25" s="77">
        <f>'2nd Cal (Organization)'!W10</f>
        <v>2</v>
      </c>
      <c r="M25" s="76" t="s">
        <v>1348</v>
      </c>
      <c r="N25" s="67"/>
      <c r="O25" s="77">
        <f>'2nd Cal (System)'!X10</f>
        <v>2</v>
      </c>
      <c r="P25" s="76" t="s">
        <v>1349</v>
      </c>
      <c r="Q25" s="66"/>
    </row>
    <row r="26" spans="2:17" ht="15" thickBot="1">
      <c r="B26" s="65"/>
      <c r="C26" s="67"/>
      <c r="D26" s="67"/>
      <c r="E26" s="67"/>
      <c r="F26" s="67"/>
      <c r="G26" s="67"/>
      <c r="H26" s="67"/>
      <c r="I26" s="67"/>
      <c r="J26" s="67"/>
      <c r="K26" s="67"/>
      <c r="L26" s="67"/>
      <c r="M26" s="67"/>
      <c r="N26" s="67"/>
      <c r="O26" s="67"/>
      <c r="P26" s="67"/>
      <c r="Q26" s="66"/>
    </row>
    <row r="27" spans="2:17" ht="18.95" thickBot="1">
      <c r="B27" s="65"/>
      <c r="C27" s="649" t="s">
        <v>1350</v>
      </c>
      <c r="D27" s="650"/>
      <c r="E27" s="650"/>
      <c r="F27" s="650"/>
      <c r="G27" s="650"/>
      <c r="H27" s="650"/>
      <c r="I27" s="650"/>
      <c r="J27" s="650"/>
      <c r="K27" s="650"/>
      <c r="L27" s="650"/>
      <c r="M27" s="650"/>
      <c r="N27" s="650"/>
      <c r="O27" s="650"/>
      <c r="P27" s="651"/>
      <c r="Q27" s="66"/>
    </row>
    <row r="28" spans="2:17" ht="15" thickBot="1">
      <c r="B28" s="65"/>
      <c r="C28" s="67"/>
      <c r="D28" s="67"/>
      <c r="E28" s="67"/>
      <c r="F28" s="67"/>
      <c r="G28" s="67"/>
      <c r="H28" s="67"/>
      <c r="I28" s="67"/>
      <c r="J28" s="67"/>
      <c r="K28" s="67"/>
      <c r="L28" s="67"/>
      <c r="M28" s="67"/>
      <c r="N28" s="67"/>
      <c r="O28" s="67"/>
      <c r="P28" s="67"/>
      <c r="Q28" s="66"/>
    </row>
    <row r="29" spans="2:17" ht="18.95" thickBot="1">
      <c r="B29" s="65"/>
      <c r="C29" s="649" t="s">
        <v>1351</v>
      </c>
      <c r="D29" s="650"/>
      <c r="E29" s="650"/>
      <c r="F29" s="650"/>
      <c r="G29" s="650"/>
      <c r="H29" s="650"/>
      <c r="I29" s="650"/>
      <c r="J29" s="651"/>
      <c r="K29" s="67"/>
      <c r="L29" s="649" t="s">
        <v>1352</v>
      </c>
      <c r="M29" s="650"/>
      <c r="N29" s="650"/>
      <c r="O29" s="650"/>
      <c r="P29" s="651"/>
      <c r="Q29" s="66"/>
    </row>
    <row r="30" spans="2:17">
      <c r="B30" s="65"/>
      <c r="C30" s="67"/>
      <c r="D30" s="67"/>
      <c r="E30" s="67"/>
      <c r="F30" s="67"/>
      <c r="G30" s="67"/>
      <c r="H30" s="67"/>
      <c r="I30" s="67"/>
      <c r="J30" s="67"/>
      <c r="K30" s="67"/>
      <c r="L30" s="67"/>
      <c r="M30" s="67"/>
      <c r="N30" s="67"/>
      <c r="O30" s="67"/>
      <c r="P30" s="67"/>
      <c r="Q30" s="66"/>
    </row>
    <row r="31" spans="2:17" ht="26.25" customHeight="1" thickBot="1">
      <c r="B31" s="65"/>
      <c r="C31" s="159"/>
      <c r="D31" s="159"/>
      <c r="E31" s="159"/>
      <c r="F31" s="159"/>
      <c r="G31" s="159"/>
      <c r="H31" s="159"/>
      <c r="I31" s="159"/>
      <c r="J31" s="159"/>
      <c r="K31" s="67"/>
      <c r="L31" s="159"/>
      <c r="M31" s="159"/>
      <c r="N31" s="159"/>
      <c r="O31" s="159"/>
      <c r="P31" s="159"/>
      <c r="Q31" s="66"/>
    </row>
    <row r="32" spans="2:17" ht="26.25" customHeight="1" thickBot="1">
      <c r="B32" s="65"/>
      <c r="C32" s="159"/>
      <c r="D32" s="159"/>
      <c r="E32" s="159"/>
      <c r="F32" s="160">
        <f>F19</f>
        <v>4</v>
      </c>
      <c r="G32" s="159"/>
      <c r="H32" s="159"/>
      <c r="I32" s="160">
        <f>O19</f>
        <v>2</v>
      </c>
      <c r="J32" s="159"/>
      <c r="K32" s="67"/>
      <c r="L32" s="159"/>
      <c r="M32" s="159"/>
      <c r="N32" s="159"/>
      <c r="O32" s="159"/>
      <c r="P32" s="159"/>
      <c r="Q32" s="66"/>
    </row>
    <row r="33" spans="2:17" ht="26.25" customHeight="1">
      <c r="B33" s="65"/>
      <c r="C33" s="159"/>
      <c r="D33" s="159"/>
      <c r="E33" s="159"/>
      <c r="F33" s="159"/>
      <c r="G33" s="159"/>
      <c r="H33" s="159"/>
      <c r="I33" s="159"/>
      <c r="J33" s="159"/>
      <c r="K33" s="67"/>
      <c r="L33" s="159"/>
      <c r="M33" s="159"/>
      <c r="N33" s="159"/>
      <c r="O33" s="159"/>
      <c r="P33" s="159"/>
      <c r="Q33" s="66"/>
    </row>
    <row r="34" spans="2:17" ht="26.25" customHeight="1">
      <c r="B34" s="65"/>
      <c r="C34" s="159"/>
      <c r="D34" s="159"/>
      <c r="E34" s="159"/>
      <c r="F34" s="159"/>
      <c r="G34" s="159"/>
      <c r="H34" s="159"/>
      <c r="I34" s="159"/>
      <c r="J34" s="159"/>
      <c r="K34" s="67"/>
      <c r="L34" s="159"/>
      <c r="M34" s="159"/>
      <c r="N34" s="159"/>
      <c r="O34" s="159"/>
      <c r="P34" s="159"/>
      <c r="Q34" s="66"/>
    </row>
    <row r="35" spans="2:17" ht="26.25" customHeight="1">
      <c r="B35" s="65"/>
      <c r="C35" s="159"/>
      <c r="D35" s="159"/>
      <c r="E35" s="159"/>
      <c r="F35" s="159"/>
      <c r="G35" s="159"/>
      <c r="H35" s="159"/>
      <c r="I35" s="159"/>
      <c r="J35" s="159"/>
      <c r="K35" s="67"/>
      <c r="L35" s="159"/>
      <c r="M35" s="159"/>
      <c r="N35" s="159"/>
      <c r="O35" s="159"/>
      <c r="P35" s="159"/>
      <c r="Q35" s="66"/>
    </row>
    <row r="36" spans="2:17" ht="26.25" customHeight="1">
      <c r="B36" s="65"/>
      <c r="C36" s="159"/>
      <c r="D36" s="159"/>
      <c r="E36" s="159"/>
      <c r="F36" s="159"/>
      <c r="G36" s="159"/>
      <c r="H36" s="159"/>
      <c r="I36" s="159"/>
      <c r="J36" s="159"/>
      <c r="K36" s="67"/>
      <c r="L36" s="159"/>
      <c r="M36" s="159"/>
      <c r="N36" s="159"/>
      <c r="O36" s="159"/>
      <c r="P36" s="159"/>
      <c r="Q36" s="66"/>
    </row>
    <row r="37" spans="2:17" ht="26.25" customHeight="1">
      <c r="B37" s="65"/>
      <c r="C37" s="159"/>
      <c r="D37" s="159"/>
      <c r="E37" s="159"/>
      <c r="F37" s="159"/>
      <c r="G37" s="159"/>
      <c r="H37" s="159"/>
      <c r="I37" s="159"/>
      <c r="J37" s="159"/>
      <c r="K37" s="67"/>
      <c r="L37" s="159"/>
      <c r="M37" s="159"/>
      <c r="N37" s="159"/>
      <c r="O37" s="159"/>
      <c r="P37" s="159"/>
      <c r="Q37" s="66"/>
    </row>
    <row r="38" spans="2:17" ht="26.25" customHeight="1">
      <c r="B38" s="65"/>
      <c r="C38" s="159"/>
      <c r="D38" s="159"/>
      <c r="E38" s="159"/>
      <c r="F38" s="159"/>
      <c r="G38" s="159"/>
      <c r="H38" s="159"/>
      <c r="I38" s="159"/>
      <c r="J38" s="159"/>
      <c r="K38" s="67"/>
      <c r="L38" s="159"/>
      <c r="M38" s="159"/>
      <c r="N38" s="159"/>
      <c r="O38" s="159"/>
      <c r="P38" s="159"/>
      <c r="Q38" s="66"/>
    </row>
    <row r="39" spans="2:17" ht="26.25" customHeight="1">
      <c r="B39" s="65"/>
      <c r="C39" s="159"/>
      <c r="D39" s="159"/>
      <c r="E39" s="159"/>
      <c r="F39" s="159"/>
      <c r="G39" s="159"/>
      <c r="H39" s="159"/>
      <c r="I39" s="159"/>
      <c r="J39" s="159"/>
      <c r="K39" s="67"/>
      <c r="L39" s="159"/>
      <c r="M39" s="159"/>
      <c r="N39" s="159"/>
      <c r="O39" s="159"/>
      <c r="P39" s="159"/>
      <c r="Q39" s="66"/>
    </row>
    <row r="40" spans="2:17" ht="26.25" customHeight="1">
      <c r="B40" s="65"/>
      <c r="C40" s="159"/>
      <c r="D40" s="159"/>
      <c r="E40" s="159"/>
      <c r="F40" s="159"/>
      <c r="G40" s="159"/>
      <c r="H40" s="159"/>
      <c r="I40" s="159"/>
      <c r="J40" s="159"/>
      <c r="K40" s="67"/>
      <c r="L40" s="159"/>
      <c r="M40" s="159"/>
      <c r="N40" s="159"/>
      <c r="O40" s="159"/>
      <c r="P40" s="159"/>
      <c r="Q40" s="66"/>
    </row>
    <row r="41" spans="2:17" ht="26.25" customHeight="1">
      <c r="B41" s="65"/>
      <c r="C41" s="159"/>
      <c r="D41" s="159"/>
      <c r="E41" s="159"/>
      <c r="F41" s="159"/>
      <c r="G41" s="159"/>
      <c r="H41" s="159"/>
      <c r="I41" s="159"/>
      <c r="J41" s="159"/>
      <c r="K41" s="67"/>
      <c r="L41" s="159"/>
      <c r="M41" s="159"/>
      <c r="N41" s="159"/>
      <c r="O41" s="159"/>
      <c r="P41" s="159"/>
      <c r="Q41" s="66"/>
    </row>
    <row r="42" spans="2:17" ht="26.25" customHeight="1" thickBot="1">
      <c r="B42" s="65"/>
      <c r="C42" s="159"/>
      <c r="D42" s="159"/>
      <c r="E42" s="159"/>
      <c r="F42" s="159"/>
      <c r="G42" s="159"/>
      <c r="H42" s="159"/>
      <c r="I42" s="159"/>
      <c r="J42" s="159"/>
      <c r="K42" s="67"/>
      <c r="L42" s="159"/>
      <c r="M42" s="159"/>
      <c r="N42" s="159"/>
      <c r="O42" s="159"/>
      <c r="P42" s="159"/>
      <c r="Q42" s="66"/>
    </row>
    <row r="43" spans="2:17" ht="26.25" customHeight="1" thickBot="1">
      <c r="B43" s="65"/>
      <c r="C43" s="159"/>
      <c r="D43" s="159"/>
      <c r="E43" s="159"/>
      <c r="F43" s="160">
        <f>I19</f>
        <v>2</v>
      </c>
      <c r="G43" s="159"/>
      <c r="H43" s="159"/>
      <c r="I43" s="160">
        <f>L19</f>
        <v>2</v>
      </c>
      <c r="J43" s="159"/>
      <c r="K43" s="67"/>
      <c r="L43" s="159"/>
      <c r="M43" s="159"/>
      <c r="N43" s="159"/>
      <c r="O43" s="159"/>
      <c r="P43" s="159"/>
      <c r="Q43" s="66"/>
    </row>
    <row r="44" spans="2:17" ht="26.25" customHeight="1">
      <c r="B44" s="65"/>
      <c r="C44" s="159"/>
      <c r="D44" s="159"/>
      <c r="E44" s="159"/>
      <c r="F44" s="161"/>
      <c r="G44" s="159"/>
      <c r="H44" s="159"/>
      <c r="I44" s="161"/>
      <c r="J44" s="159"/>
      <c r="K44" s="67"/>
      <c r="L44" s="159"/>
      <c r="M44" s="159"/>
      <c r="N44" s="159"/>
      <c r="O44" s="159"/>
      <c r="P44" s="159"/>
      <c r="Q44" s="66"/>
    </row>
    <row r="45" spans="2:17" ht="15" thickBot="1">
      <c r="B45" s="65"/>
      <c r="C45" s="67"/>
      <c r="D45" s="67"/>
      <c r="E45" s="67"/>
      <c r="F45" s="67"/>
      <c r="G45" s="67"/>
      <c r="H45" s="67"/>
      <c r="I45" s="67"/>
      <c r="J45" s="67"/>
      <c r="K45" s="67"/>
      <c r="L45" s="67"/>
      <c r="M45" s="67"/>
      <c r="N45" s="67"/>
      <c r="O45" s="67"/>
      <c r="P45" s="67"/>
      <c r="Q45" s="66"/>
    </row>
    <row r="46" spans="2:17" ht="15.75" customHeight="1" thickBot="1">
      <c r="B46" s="65"/>
      <c r="C46" s="652" t="s">
        <v>1353</v>
      </c>
      <c r="D46" s="653"/>
      <c r="E46" s="652" t="s">
        <v>1354</v>
      </c>
      <c r="F46" s="653"/>
      <c r="G46" s="652" t="s">
        <v>1355</v>
      </c>
      <c r="H46" s="654"/>
      <c r="I46" s="653"/>
      <c r="J46" s="652" t="s">
        <v>1356</v>
      </c>
      <c r="K46" s="654"/>
      <c r="L46" s="653"/>
      <c r="M46" s="652" t="s">
        <v>1357</v>
      </c>
      <c r="N46" s="654"/>
      <c r="O46" s="653"/>
      <c r="P46" s="78" t="s">
        <v>1358</v>
      </c>
      <c r="Q46" s="66"/>
    </row>
    <row r="47" spans="2:17" ht="72" customHeight="1" thickBot="1">
      <c r="B47" s="65"/>
      <c r="C47" s="636" t="s">
        <v>1359</v>
      </c>
      <c r="D47" s="637"/>
      <c r="E47" s="638">
        <f>F19</f>
        <v>4</v>
      </c>
      <c r="F47" s="639"/>
      <c r="G47" s="757" t="s">
        <v>1493</v>
      </c>
      <c r="H47" s="758"/>
      <c r="I47" s="759"/>
      <c r="J47" s="757" t="s">
        <v>1494</v>
      </c>
      <c r="K47" s="758"/>
      <c r="L47" s="759"/>
      <c r="M47" s="760"/>
      <c r="N47" s="758"/>
      <c r="O47" s="759"/>
      <c r="P47" s="162"/>
      <c r="Q47" s="66"/>
    </row>
    <row r="48" spans="2:17" ht="72" customHeight="1" thickBot="1">
      <c r="B48" s="65"/>
      <c r="C48" s="636" t="s">
        <v>1362</v>
      </c>
      <c r="D48" s="637"/>
      <c r="E48" s="638">
        <f>I19</f>
        <v>2</v>
      </c>
      <c r="F48" s="639"/>
      <c r="G48" s="757" t="s">
        <v>1495</v>
      </c>
      <c r="H48" s="758"/>
      <c r="I48" s="759"/>
      <c r="J48" s="757" t="s">
        <v>1496</v>
      </c>
      <c r="K48" s="758"/>
      <c r="L48" s="759"/>
      <c r="M48" s="760"/>
      <c r="N48" s="758"/>
      <c r="O48" s="759"/>
      <c r="P48" s="162"/>
      <c r="Q48" s="66"/>
    </row>
    <row r="49" spans="2:17" ht="72" customHeight="1" thickBot="1">
      <c r="B49" s="65"/>
      <c r="C49" s="636" t="s">
        <v>1365</v>
      </c>
      <c r="D49" s="637"/>
      <c r="E49" s="638">
        <f>L19</f>
        <v>2</v>
      </c>
      <c r="F49" s="639"/>
      <c r="G49" s="757" t="s">
        <v>1497</v>
      </c>
      <c r="H49" s="758"/>
      <c r="I49" s="759"/>
      <c r="J49" s="757" t="s">
        <v>1498</v>
      </c>
      <c r="K49" s="758"/>
      <c r="L49" s="759"/>
      <c r="M49" s="760"/>
      <c r="N49" s="758"/>
      <c r="O49" s="759"/>
      <c r="P49" s="162"/>
      <c r="Q49" s="66"/>
    </row>
    <row r="50" spans="2:17" ht="72" customHeight="1" thickBot="1">
      <c r="B50" s="65"/>
      <c r="C50" s="636" t="s">
        <v>1368</v>
      </c>
      <c r="D50" s="637"/>
      <c r="E50" s="638">
        <f>O19</f>
        <v>2</v>
      </c>
      <c r="F50" s="639"/>
      <c r="G50" s="757" t="s">
        <v>1499</v>
      </c>
      <c r="H50" s="758"/>
      <c r="I50" s="759"/>
      <c r="J50" s="757" t="s">
        <v>1500</v>
      </c>
      <c r="K50" s="758"/>
      <c r="L50" s="759"/>
      <c r="M50" s="760"/>
      <c r="N50" s="758"/>
      <c r="O50" s="759"/>
      <c r="P50" s="162"/>
      <c r="Q50" s="66"/>
    </row>
    <row r="51" spans="2:17" ht="10.5" customHeight="1" thickBot="1">
      <c r="B51" s="79"/>
      <c r="C51" s="80"/>
      <c r="D51" s="80"/>
      <c r="E51" s="80"/>
      <c r="F51" s="80"/>
      <c r="G51" s="80"/>
      <c r="H51" s="80"/>
      <c r="I51" s="80"/>
      <c r="J51" s="80"/>
      <c r="K51" s="80"/>
      <c r="L51" s="80"/>
      <c r="M51" s="80"/>
      <c r="N51" s="80"/>
      <c r="O51" s="80"/>
      <c r="P51" s="80"/>
      <c r="Q51" s="81"/>
    </row>
  </sheetData>
  <mergeCells count="63">
    <mergeCell ref="F14:J14"/>
    <mergeCell ref="L14:P14"/>
    <mergeCell ref="C3:P3"/>
    <mergeCell ref="C4:E4"/>
    <mergeCell ref="F4:G4"/>
    <mergeCell ref="H4:P6"/>
    <mergeCell ref="C5:E5"/>
    <mergeCell ref="F5:G5"/>
    <mergeCell ref="C6:E6"/>
    <mergeCell ref="F6:G6"/>
    <mergeCell ref="C8:P8"/>
    <mergeCell ref="C10:D10"/>
    <mergeCell ref="F10:P10"/>
    <mergeCell ref="F11:F12"/>
    <mergeCell ref="G11:P12"/>
    <mergeCell ref="F15:F16"/>
    <mergeCell ref="G15:J16"/>
    <mergeCell ref="L15:L16"/>
    <mergeCell ref="M15:P16"/>
    <mergeCell ref="F18:G18"/>
    <mergeCell ref="I18:J18"/>
    <mergeCell ref="L18:M18"/>
    <mergeCell ref="O18:P18"/>
    <mergeCell ref="O19:O20"/>
    <mergeCell ref="P19:P20"/>
    <mergeCell ref="F22:G22"/>
    <mergeCell ref="I22:J22"/>
    <mergeCell ref="L22:M22"/>
    <mergeCell ref="O22:P22"/>
    <mergeCell ref="F19:F20"/>
    <mergeCell ref="G19:G20"/>
    <mergeCell ref="I19:I20"/>
    <mergeCell ref="J19:J20"/>
    <mergeCell ref="L19:L20"/>
    <mergeCell ref="M19:M20"/>
    <mergeCell ref="C27:P27"/>
    <mergeCell ref="C29:J29"/>
    <mergeCell ref="L29:P29"/>
    <mergeCell ref="C46:D46"/>
    <mergeCell ref="E46:F46"/>
    <mergeCell ref="G46:I46"/>
    <mergeCell ref="J46:L46"/>
    <mergeCell ref="M46:O46"/>
    <mergeCell ref="C48:D48"/>
    <mergeCell ref="E48:F48"/>
    <mergeCell ref="G48:I48"/>
    <mergeCell ref="J48:L48"/>
    <mergeCell ref="M48:O48"/>
    <mergeCell ref="C47:D47"/>
    <mergeCell ref="E47:F47"/>
    <mergeCell ref="G47:I47"/>
    <mergeCell ref="J47:L47"/>
    <mergeCell ref="M47:O47"/>
    <mergeCell ref="C50:D50"/>
    <mergeCell ref="E50:F50"/>
    <mergeCell ref="G50:I50"/>
    <mergeCell ref="J50:L50"/>
    <mergeCell ref="M50:O50"/>
    <mergeCell ref="C49:D49"/>
    <mergeCell ref="E49:F49"/>
    <mergeCell ref="G49:I49"/>
    <mergeCell ref="J49:L49"/>
    <mergeCell ref="M49:O49"/>
  </mergeCells>
  <phoneticPr fontId="3"/>
  <conditionalFormatting sqref="F23:F25 I23:I25 L23:L25 O23:O25 E47:F50">
    <cfRule type="cellIs" dxfId="61" priority="21" operator="equal">
      <formula>5</formula>
    </cfRule>
    <cfRule type="cellIs" dxfId="60" priority="22" operator="equal">
      <formula>4</formula>
    </cfRule>
    <cfRule type="cellIs" dxfId="59" priority="23" operator="equal">
      <formula>3</formula>
    </cfRule>
    <cfRule type="cellIs" dxfId="58" priority="24" operator="equal">
      <formula>2</formula>
    </cfRule>
    <cfRule type="cellIs" dxfId="57" priority="25" operator="equal">
      <formula>1</formula>
    </cfRule>
  </conditionalFormatting>
  <conditionalFormatting sqref="F32">
    <cfRule type="cellIs" dxfId="56" priority="16" operator="equal">
      <formula>5</formula>
    </cfRule>
    <cfRule type="cellIs" dxfId="55" priority="17" operator="equal">
      <formula>4</formula>
    </cfRule>
    <cfRule type="cellIs" dxfId="54" priority="18" operator="equal">
      <formula>3</formula>
    </cfRule>
    <cfRule type="cellIs" dxfId="53" priority="19" operator="equal">
      <formula>2</formula>
    </cfRule>
    <cfRule type="cellIs" dxfId="52" priority="20" operator="equal">
      <formula>1</formula>
    </cfRule>
  </conditionalFormatting>
  <conditionalFormatting sqref="F43:F44">
    <cfRule type="cellIs" dxfId="51" priority="1" operator="equal">
      <formula>5</formula>
    </cfRule>
    <cfRule type="cellIs" dxfId="50" priority="2" operator="equal">
      <formula>4</formula>
    </cfRule>
    <cfRule type="cellIs" dxfId="49" priority="3" operator="equal">
      <formula>3</formula>
    </cfRule>
    <cfRule type="cellIs" dxfId="48" priority="4" operator="equal">
      <formula>2</formula>
    </cfRule>
    <cfRule type="cellIs" dxfId="47" priority="5" operator="equal">
      <formula>1</formula>
    </cfRule>
  </conditionalFormatting>
  <conditionalFormatting sqref="G11:P12 G15 M15 G19 J19 M19 P19">
    <cfRule type="containsText" dxfId="46" priority="26" operator="containsText" text="Excellence">
      <formula>NOT(ISERROR(SEARCH("Excellence",G11)))</formula>
    </cfRule>
    <cfRule type="containsText" dxfId="45" priority="27" operator="containsText" text="Proactive">
      <formula>NOT(ISERROR(SEARCH("Proactive",G11)))</formula>
    </cfRule>
    <cfRule type="containsText" dxfId="44" priority="28" operator="containsText" text="Standardized">
      <formula>NOT(ISERROR(SEARCH("Standardized",G11)))</formula>
    </cfRule>
    <cfRule type="containsText" dxfId="43" priority="29" operator="containsText" text="Reactive">
      <formula>NOT(ISERROR(SEARCH("Reactive",G11)))</formula>
    </cfRule>
    <cfRule type="containsText" dxfId="42" priority="30" operator="containsText" text="Ad-hoc">
      <formula>NOT(ISERROR(SEARCH("Ad-hoc",G11)))</formula>
    </cfRule>
    <cfRule type="containsText" dxfId="41" priority="31" operator="containsText" text="N/A">
      <formula>NOT(ISERROR(SEARCH("N/A",G11)))</formula>
    </cfRule>
  </conditionalFormatting>
  <conditionalFormatting sqref="I32">
    <cfRule type="cellIs" dxfId="40" priority="11" operator="equal">
      <formula>5</formula>
    </cfRule>
    <cfRule type="cellIs" dxfId="39" priority="12" operator="equal">
      <formula>4</formula>
    </cfRule>
    <cfRule type="cellIs" dxfId="38" priority="13" operator="equal">
      <formula>3</formula>
    </cfRule>
    <cfRule type="cellIs" dxfId="37" priority="14" operator="equal">
      <formula>2</formula>
    </cfRule>
    <cfRule type="cellIs" dxfId="36" priority="15" operator="equal">
      <formula>1</formula>
    </cfRule>
  </conditionalFormatting>
  <conditionalFormatting sqref="I43:I44">
    <cfRule type="cellIs" dxfId="35" priority="6" operator="equal">
      <formula>5</formula>
    </cfRule>
    <cfRule type="cellIs" dxfId="34" priority="7" operator="equal">
      <formula>4</formula>
    </cfRule>
    <cfRule type="cellIs" dxfId="33" priority="8" operator="equal">
      <formula>3</formula>
    </cfRule>
    <cfRule type="cellIs" dxfId="32" priority="9" operator="equal">
      <formula>2</formula>
    </cfRule>
    <cfRule type="cellIs" dxfId="31" priority="10" operator="equal">
      <formula>1</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CB79-2A61-4CE8-9877-43BC10388408}">
  <sheetPr>
    <tabColor theme="9" tint="0.79998168889431442"/>
  </sheetPr>
  <dimension ref="B1:Q51"/>
  <sheetViews>
    <sheetView showGridLines="0" topLeftCell="A26" zoomScale="55" zoomScaleNormal="55" workbookViewId="0">
      <selection activeCell="G47" sqref="G47:L50"/>
    </sheetView>
  </sheetViews>
  <sheetFormatPr defaultRowHeight="14.45"/>
  <cols>
    <col min="1" max="2" width="2" style="37" customWidth="1"/>
    <col min="3" max="3" width="2.5703125" style="37" customWidth="1"/>
    <col min="4" max="4" width="21.7109375" style="37" customWidth="1"/>
    <col min="5" max="5" width="2.5703125" style="37" customWidth="1"/>
    <col min="6" max="6" width="10.7109375" style="37" customWidth="1"/>
    <col min="7" max="7" width="27.140625" style="37" customWidth="1"/>
    <col min="8" max="8" width="2.5703125" style="37" customWidth="1"/>
    <col min="9" max="9" width="10.7109375" style="37" customWidth="1"/>
    <col min="10" max="10" width="27.140625" style="37" customWidth="1"/>
    <col min="11" max="11" width="2.5703125" style="37" customWidth="1"/>
    <col min="12" max="12" width="10.7109375" style="37" customWidth="1"/>
    <col min="13" max="13" width="27.140625" style="37" customWidth="1"/>
    <col min="14" max="14" width="2.5703125" style="37" customWidth="1"/>
    <col min="15" max="15" width="10.7109375" style="37" customWidth="1"/>
    <col min="16" max="16" width="27.140625" style="37" customWidth="1"/>
    <col min="17" max="18" width="2" style="37" customWidth="1"/>
    <col min="19" max="81" width="9.140625" style="37" customWidth="1"/>
    <col min="82" max="82" width="8.7109375" style="37"/>
    <col min="83" max="16380" width="8.85546875" style="37" customWidth="1"/>
    <col min="16381" max="16381" width="0.140625" style="37" customWidth="1"/>
    <col min="16382" max="16384" width="8.7109375" style="37"/>
  </cols>
  <sheetData>
    <row r="1" spans="2:17" ht="15" thickBot="1"/>
    <row r="2" spans="2:17" ht="15" thickBot="1">
      <c r="B2" s="62"/>
      <c r="C2" s="63"/>
      <c r="D2" s="63"/>
      <c r="E2" s="63"/>
      <c r="F2" s="63"/>
      <c r="G2" s="63"/>
      <c r="H2" s="63"/>
      <c r="I2" s="63"/>
      <c r="J2" s="63"/>
      <c r="K2" s="63"/>
      <c r="L2" s="63"/>
      <c r="M2" s="63"/>
      <c r="N2" s="63"/>
      <c r="O2" s="63"/>
      <c r="P2" s="63"/>
      <c r="Q2" s="64"/>
    </row>
    <row r="3" spans="2:17" ht="18.95" thickBot="1">
      <c r="B3" s="65"/>
      <c r="C3" s="649" t="s">
        <v>1318</v>
      </c>
      <c r="D3" s="650"/>
      <c r="E3" s="650"/>
      <c r="F3" s="650"/>
      <c r="G3" s="650"/>
      <c r="H3" s="650"/>
      <c r="I3" s="650"/>
      <c r="J3" s="650"/>
      <c r="K3" s="650"/>
      <c r="L3" s="650"/>
      <c r="M3" s="650"/>
      <c r="N3" s="650"/>
      <c r="O3" s="650"/>
      <c r="P3" s="651"/>
      <c r="Q3" s="66"/>
    </row>
    <row r="4" spans="2:17" ht="21.6" customHeight="1">
      <c r="B4" s="65"/>
      <c r="C4" s="669" t="s">
        <v>1319</v>
      </c>
      <c r="D4" s="670"/>
      <c r="E4" s="670"/>
      <c r="F4" s="761"/>
      <c r="G4" s="762"/>
      <c r="H4" s="673" t="s">
        <v>1318</v>
      </c>
      <c r="I4" s="674"/>
      <c r="J4" s="674"/>
      <c r="K4" s="674"/>
      <c r="L4" s="674"/>
      <c r="M4" s="674"/>
      <c r="N4" s="674"/>
      <c r="O4" s="674"/>
      <c r="P4" s="675"/>
      <c r="Q4" s="66"/>
    </row>
    <row r="5" spans="2:17" ht="21.6" customHeight="1">
      <c r="B5" s="65"/>
      <c r="C5" s="682" t="s">
        <v>1320</v>
      </c>
      <c r="D5" s="683"/>
      <c r="E5" s="683"/>
      <c r="F5" s="763"/>
      <c r="G5" s="764"/>
      <c r="H5" s="676"/>
      <c r="I5" s="677"/>
      <c r="J5" s="677"/>
      <c r="K5" s="677"/>
      <c r="L5" s="677"/>
      <c r="M5" s="677"/>
      <c r="N5" s="677"/>
      <c r="O5" s="677"/>
      <c r="P5" s="678"/>
      <c r="Q5" s="66"/>
    </row>
    <row r="6" spans="2:17" ht="21.6" customHeight="1" thickBot="1">
      <c r="B6" s="65"/>
      <c r="C6" s="684" t="s">
        <v>1321</v>
      </c>
      <c r="D6" s="685"/>
      <c r="E6" s="685"/>
      <c r="F6" s="770" t="s">
        <v>1322</v>
      </c>
      <c r="G6" s="770"/>
      <c r="H6" s="679"/>
      <c r="I6" s="680"/>
      <c r="J6" s="680"/>
      <c r="K6" s="680"/>
      <c r="L6" s="680"/>
      <c r="M6" s="680"/>
      <c r="N6" s="680"/>
      <c r="O6" s="680"/>
      <c r="P6" s="681"/>
      <c r="Q6" s="66"/>
    </row>
    <row r="7" spans="2:17" ht="15" thickBot="1">
      <c r="B7" s="65"/>
      <c r="C7" s="67"/>
      <c r="D7" s="67"/>
      <c r="E7" s="67"/>
      <c r="F7" s="67"/>
      <c r="G7" s="67"/>
      <c r="H7" s="67"/>
      <c r="I7" s="67"/>
      <c r="J7" s="67"/>
      <c r="K7" s="67"/>
      <c r="L7" s="67"/>
      <c r="M7" s="67"/>
      <c r="N7" s="67"/>
      <c r="O7" s="67"/>
      <c r="P7" s="67"/>
      <c r="Q7" s="66"/>
    </row>
    <row r="8" spans="2:17" ht="18.95" thickBot="1">
      <c r="B8" s="65"/>
      <c r="C8" s="649" t="s">
        <v>1323</v>
      </c>
      <c r="D8" s="650"/>
      <c r="E8" s="650"/>
      <c r="F8" s="650"/>
      <c r="G8" s="650"/>
      <c r="H8" s="650"/>
      <c r="I8" s="650"/>
      <c r="J8" s="650"/>
      <c r="K8" s="650"/>
      <c r="L8" s="650"/>
      <c r="M8" s="650"/>
      <c r="N8" s="650"/>
      <c r="O8" s="650"/>
      <c r="P8" s="651"/>
      <c r="Q8" s="66"/>
    </row>
    <row r="9" spans="2:17" ht="15" thickBot="1">
      <c r="B9" s="65"/>
      <c r="C9" s="67"/>
      <c r="D9" s="67"/>
      <c r="E9" s="67"/>
      <c r="F9" s="67"/>
      <c r="G9" s="67"/>
      <c r="H9" s="67"/>
      <c r="I9" s="67"/>
      <c r="J9" s="67"/>
      <c r="K9" s="67"/>
      <c r="L9" s="67"/>
      <c r="M9" s="67"/>
      <c r="N9" s="67"/>
      <c r="O9" s="67"/>
      <c r="P9" s="67"/>
      <c r="Q9" s="66"/>
    </row>
    <row r="10" spans="2:17" ht="19.5" customHeight="1" thickBot="1">
      <c r="B10" s="65"/>
      <c r="C10" s="649" t="s">
        <v>1324</v>
      </c>
      <c r="D10" s="651"/>
      <c r="E10" s="67"/>
      <c r="F10" s="687" t="s">
        <v>1325</v>
      </c>
      <c r="G10" s="688"/>
      <c r="H10" s="688"/>
      <c r="I10" s="688"/>
      <c r="J10" s="688"/>
      <c r="K10" s="688"/>
      <c r="L10" s="688"/>
      <c r="M10" s="688"/>
      <c r="N10" s="688"/>
      <c r="O10" s="688"/>
      <c r="P10" s="689"/>
      <c r="Q10" s="66"/>
    </row>
    <row r="11" spans="2:17" ht="15" customHeight="1" thickBot="1">
      <c r="B11" s="65"/>
      <c r="C11" s="67"/>
      <c r="D11" s="67"/>
      <c r="E11" s="67"/>
      <c r="F11" s="768">
        <f>(F15+L15)/2</f>
        <v>2.5</v>
      </c>
      <c r="G11" s="690" t="str">
        <f>IF(F11=0,"N/A",IF(F11&lt;2,"Ad-Hoc",IF(F11&lt;3,"Reactive",IF(F11&lt;4,"Standardized",IF(F11&lt;5,"Proactive",IF(F11=5,"Excellence","N/A"))))))</f>
        <v>Reactive</v>
      </c>
      <c r="H11" s="691"/>
      <c r="I11" s="691"/>
      <c r="J11" s="691"/>
      <c r="K11" s="691"/>
      <c r="L11" s="691"/>
      <c r="M11" s="691"/>
      <c r="N11" s="691"/>
      <c r="O11" s="691"/>
      <c r="P11" s="692"/>
      <c r="Q11" s="66"/>
    </row>
    <row r="12" spans="2:17" ht="15.75" customHeight="1" thickBot="1">
      <c r="B12" s="65"/>
      <c r="C12" s="163">
        <v>1</v>
      </c>
      <c r="D12" s="69" t="s">
        <v>1326</v>
      </c>
      <c r="E12" s="67"/>
      <c r="F12" s="769"/>
      <c r="G12" s="693"/>
      <c r="H12" s="694"/>
      <c r="I12" s="694"/>
      <c r="J12" s="694"/>
      <c r="K12" s="694"/>
      <c r="L12" s="694"/>
      <c r="M12" s="694"/>
      <c r="N12" s="694"/>
      <c r="O12" s="694"/>
      <c r="P12" s="695"/>
      <c r="Q12" s="66"/>
    </row>
    <row r="13" spans="2:17" ht="15" thickBot="1">
      <c r="B13" s="65"/>
      <c r="C13" s="67"/>
      <c r="D13" s="67"/>
      <c r="E13" s="67"/>
      <c r="F13" s="67"/>
      <c r="G13" s="67"/>
      <c r="H13" s="67"/>
      <c r="I13" s="67"/>
      <c r="J13" s="67"/>
      <c r="K13" s="67"/>
      <c r="L13" s="67"/>
      <c r="M13" s="67"/>
      <c r="N13" s="67"/>
      <c r="O13" s="67"/>
      <c r="P13" s="67"/>
      <c r="Q13" s="66"/>
    </row>
    <row r="14" spans="2:17" ht="18.95" thickBot="1">
      <c r="B14" s="65"/>
      <c r="C14" s="163">
        <v>2</v>
      </c>
      <c r="D14" s="70" t="s">
        <v>1327</v>
      </c>
      <c r="E14" s="67"/>
      <c r="F14" s="649" t="s">
        <v>1328</v>
      </c>
      <c r="G14" s="650"/>
      <c r="H14" s="650"/>
      <c r="I14" s="650"/>
      <c r="J14" s="651"/>
      <c r="K14" s="67"/>
      <c r="L14" s="649" t="s">
        <v>1329</v>
      </c>
      <c r="M14" s="650"/>
      <c r="N14" s="650"/>
      <c r="O14" s="650"/>
      <c r="P14" s="651"/>
      <c r="Q14" s="66"/>
    </row>
    <row r="15" spans="2:17" ht="15" customHeight="1" thickBot="1">
      <c r="B15" s="65"/>
      <c r="C15" s="67"/>
      <c r="D15" s="67"/>
      <c r="E15" s="67"/>
      <c r="F15" s="768">
        <f>(I19+F19)/2</f>
        <v>3</v>
      </c>
      <c r="G15" s="662" t="str">
        <f>IF(F15=0,"N/A",IF(F15&lt;2,"Ad-Hoc",IF(F15&lt;3,"Reactive",IF(F15&lt;4,"Standardized",IF(F15&lt;5,"Proactive",IF(F15=5,"Excellence","N/A"))))))</f>
        <v>Standardized</v>
      </c>
      <c r="H15" s="663"/>
      <c r="I15" s="663"/>
      <c r="J15" s="664"/>
      <c r="K15" s="67"/>
      <c r="L15" s="768">
        <f>(L19+O19)/2</f>
        <v>2</v>
      </c>
      <c r="M15" s="662" t="str">
        <f>IF(L15=0,"N/A",IF(L15&lt;2,"Ad-Hoc",IF(L15&lt;3,"Reactive",IF(L15&lt;4,"Standardized",IF(L15&lt;5,"Proactive",IF(L15=5,"Excellence","N/A"))))))</f>
        <v>Reactive</v>
      </c>
      <c r="N15" s="663"/>
      <c r="O15" s="663"/>
      <c r="P15" s="664"/>
      <c r="Q15" s="66"/>
    </row>
    <row r="16" spans="2:17" ht="15.75" customHeight="1" thickBot="1">
      <c r="B16" s="65"/>
      <c r="C16" s="163">
        <v>3</v>
      </c>
      <c r="D16" s="71" t="s">
        <v>112</v>
      </c>
      <c r="E16" s="67"/>
      <c r="F16" s="769"/>
      <c r="G16" s="665"/>
      <c r="H16" s="666"/>
      <c r="I16" s="666"/>
      <c r="J16" s="667"/>
      <c r="K16" s="67"/>
      <c r="L16" s="769"/>
      <c r="M16" s="665"/>
      <c r="N16" s="666"/>
      <c r="O16" s="666"/>
      <c r="P16" s="667"/>
      <c r="Q16" s="66"/>
    </row>
    <row r="17" spans="2:17" ht="15" thickBot="1">
      <c r="B17" s="65"/>
      <c r="C17" s="67"/>
      <c r="D17" s="67"/>
      <c r="E17" s="67"/>
      <c r="F17" s="67"/>
      <c r="G17" s="67"/>
      <c r="H17" s="67"/>
      <c r="I17" s="67"/>
      <c r="J17" s="67"/>
      <c r="K17" s="67"/>
      <c r="L17" s="67"/>
      <c r="M17" s="67"/>
      <c r="N17" s="67"/>
      <c r="O17" s="67"/>
      <c r="P17" s="67"/>
      <c r="Q17" s="66"/>
    </row>
    <row r="18" spans="2:17" ht="18.95" thickBot="1">
      <c r="B18" s="65"/>
      <c r="C18" s="163">
        <v>4</v>
      </c>
      <c r="D18" s="72" t="s">
        <v>137</v>
      </c>
      <c r="E18" s="67"/>
      <c r="F18" s="649" t="s">
        <v>1330</v>
      </c>
      <c r="G18" s="651"/>
      <c r="H18" s="67"/>
      <c r="I18" s="659" t="s">
        <v>1331</v>
      </c>
      <c r="J18" s="668"/>
      <c r="K18" s="67"/>
      <c r="L18" s="649" t="s">
        <v>1332</v>
      </c>
      <c r="M18" s="651"/>
      <c r="N18" s="67"/>
      <c r="O18" s="649" t="s">
        <v>1333</v>
      </c>
      <c r="P18" s="651"/>
      <c r="Q18" s="66"/>
    </row>
    <row r="19" spans="2:17" ht="15" customHeight="1" thickBot="1">
      <c r="B19" s="65"/>
      <c r="C19" s="67"/>
      <c r="D19" s="67"/>
      <c r="E19" s="67"/>
      <c r="F19" s="768">
        <f>MIN(F23:F25)</f>
        <v>4</v>
      </c>
      <c r="G19" s="657" t="str">
        <f>IF(F19=0,"N/A",IF(F19&lt;2,"Ad-Hoc",IF(F19&lt;3,"Reactive",IF(F19&lt;4,"Standardized",IF(F19&lt;5,"Proactive",IF(F19=5,"Excellence","N/A"))))))</f>
        <v>Proactive</v>
      </c>
      <c r="H19" s="67"/>
      <c r="I19" s="768">
        <f>MIN(I23:I25)</f>
        <v>2</v>
      </c>
      <c r="J19" s="657" t="str">
        <f>IF(I19=0,"N/A",IF(I19&lt;2,"Ad-Hoc",IF(I19&lt;3,"Reactive",IF(I19&lt;4,"Standardized",IF(I19&lt;5,"Proactive",IF(I19=5,"Excellence","N/A"))))))</f>
        <v>Reactive</v>
      </c>
      <c r="K19" s="67"/>
      <c r="L19" s="768">
        <f>MIN(L23:L25)</f>
        <v>2</v>
      </c>
      <c r="M19" s="657" t="str">
        <f>IF(L19=0,"N/A",IF(L19&lt;2,"Ad-Hoc",IF(L19&lt;3,"Reactive",IF(L19&lt;4,"Standardized",IF(L19&lt;5,"Proactive",IF(L19=5,"Excellence","N/A"))))))</f>
        <v>Reactive</v>
      </c>
      <c r="N19" s="67"/>
      <c r="O19" s="768">
        <f>MIN(O23:O25)</f>
        <v>2</v>
      </c>
      <c r="P19" s="657" t="str">
        <f>IF(O19=0,"N/A",IF(O19&lt;2,"Ad-Hoc",IF(O19&lt;3,"Reactive",IF(O19&lt;4,"Standardized",IF(O19&lt;5,"Proactive",IF(O19=5,"Excellence","N/A"))))))</f>
        <v>Reactive</v>
      </c>
      <c r="Q19" s="66"/>
    </row>
    <row r="20" spans="2:17" ht="15.75" customHeight="1" thickBot="1">
      <c r="B20" s="65"/>
      <c r="C20" s="163">
        <v>5</v>
      </c>
      <c r="D20" s="73" t="s">
        <v>165</v>
      </c>
      <c r="E20" s="67"/>
      <c r="F20" s="769"/>
      <c r="G20" s="658"/>
      <c r="H20" s="67"/>
      <c r="I20" s="769"/>
      <c r="J20" s="658"/>
      <c r="K20" s="67"/>
      <c r="L20" s="769"/>
      <c r="M20" s="658"/>
      <c r="N20" s="67"/>
      <c r="O20" s="769"/>
      <c r="P20" s="658"/>
      <c r="Q20" s="66"/>
    </row>
    <row r="21" spans="2:17" ht="15" thickBot="1">
      <c r="B21" s="65"/>
      <c r="C21" s="67"/>
      <c r="D21" s="67"/>
      <c r="E21" s="67"/>
      <c r="F21" s="67"/>
      <c r="G21" s="67"/>
      <c r="H21" s="67"/>
      <c r="I21" s="67"/>
      <c r="J21" s="67"/>
      <c r="K21" s="67"/>
      <c r="L21" s="67"/>
      <c r="M21" s="67"/>
      <c r="N21" s="67"/>
      <c r="O21" s="67"/>
      <c r="P21" s="67"/>
      <c r="Q21" s="66"/>
    </row>
    <row r="22" spans="2:17" ht="15.95" thickBot="1">
      <c r="B22" s="65"/>
      <c r="C22" s="67"/>
      <c r="D22" s="67"/>
      <c r="E22" s="67"/>
      <c r="F22" s="659" t="s">
        <v>1334</v>
      </c>
      <c r="G22" s="660"/>
      <c r="H22" s="67"/>
      <c r="I22" s="659" t="s">
        <v>1335</v>
      </c>
      <c r="J22" s="660"/>
      <c r="K22" s="67"/>
      <c r="L22" s="661" t="s">
        <v>1336</v>
      </c>
      <c r="M22" s="660"/>
      <c r="N22" s="67"/>
      <c r="O22" s="661" t="s">
        <v>1337</v>
      </c>
      <c r="P22" s="660"/>
      <c r="Q22" s="66"/>
    </row>
    <row r="23" spans="2:17" ht="18.95" thickBot="1">
      <c r="B23" s="65"/>
      <c r="C23" s="67"/>
      <c r="D23" s="67"/>
      <c r="E23" s="67"/>
      <c r="F23" s="74">
        <f>'2nd Cal (Leadership)'!Q10</f>
        <v>5</v>
      </c>
      <c r="G23" s="75" t="s">
        <v>1338</v>
      </c>
      <c r="H23" s="67"/>
      <c r="I23" s="74">
        <f>'2nd Cal (Teammate)'!K10</f>
        <v>2</v>
      </c>
      <c r="J23" s="76" t="s">
        <v>1339</v>
      </c>
      <c r="K23" s="67"/>
      <c r="L23" s="74">
        <f>'2nd Cal (Organization)'!K10</f>
        <v>4</v>
      </c>
      <c r="M23" s="76" t="s">
        <v>1340</v>
      </c>
      <c r="N23" s="67"/>
      <c r="O23" s="74">
        <f>'2nd Cal (System)'!L10</f>
        <v>2</v>
      </c>
      <c r="P23" s="76" t="s">
        <v>1341</v>
      </c>
      <c r="Q23" s="66"/>
    </row>
    <row r="24" spans="2:17" ht="18.95" thickBot="1">
      <c r="B24" s="65"/>
      <c r="C24" s="67"/>
      <c r="D24" s="67"/>
      <c r="E24" s="67"/>
      <c r="F24" s="74">
        <f>'2nd Cal (Leadership)'!W10</f>
        <v>4</v>
      </c>
      <c r="G24" s="76" t="s">
        <v>1342</v>
      </c>
      <c r="H24" s="67"/>
      <c r="I24" s="74">
        <f>'2nd Cal (Teammate)'!Q10</f>
        <v>3</v>
      </c>
      <c r="J24" s="76" t="s">
        <v>1343</v>
      </c>
      <c r="K24" s="67"/>
      <c r="L24" s="74">
        <f>'2nd Cal (Organization)'!Q10</f>
        <v>4</v>
      </c>
      <c r="M24" s="76" t="s">
        <v>1344</v>
      </c>
      <c r="N24" s="67"/>
      <c r="O24" s="74">
        <f>'2nd Cal (System)'!R10</f>
        <v>2</v>
      </c>
      <c r="P24" s="76" t="s">
        <v>1345</v>
      </c>
      <c r="Q24" s="66"/>
    </row>
    <row r="25" spans="2:17" ht="18.95" thickBot="1">
      <c r="B25" s="65"/>
      <c r="C25" s="67"/>
      <c r="D25" s="67"/>
      <c r="E25" s="67"/>
      <c r="F25" s="77">
        <f>'2nd Cal (Leadership)'!K10</f>
        <v>5</v>
      </c>
      <c r="G25" s="76" t="s">
        <v>1346</v>
      </c>
      <c r="H25" s="67"/>
      <c r="I25" s="77">
        <f>'2nd Cal (Teammate)'!W10</f>
        <v>5</v>
      </c>
      <c r="J25" s="76" t="s">
        <v>1347</v>
      </c>
      <c r="K25" s="67"/>
      <c r="L25" s="77">
        <f>'2nd Cal (Organization)'!W10</f>
        <v>2</v>
      </c>
      <c r="M25" s="76" t="s">
        <v>1348</v>
      </c>
      <c r="N25" s="67"/>
      <c r="O25" s="77">
        <f>'2nd Cal (System)'!X10</f>
        <v>2</v>
      </c>
      <c r="P25" s="76" t="s">
        <v>1349</v>
      </c>
      <c r="Q25" s="66"/>
    </row>
    <row r="26" spans="2:17" ht="15" thickBot="1">
      <c r="B26" s="65"/>
      <c r="C26" s="67"/>
      <c r="D26" s="67"/>
      <c r="E26" s="67"/>
      <c r="F26" s="67"/>
      <c r="G26" s="67"/>
      <c r="H26" s="67"/>
      <c r="I26" s="67"/>
      <c r="J26" s="67"/>
      <c r="K26" s="67"/>
      <c r="L26" s="67"/>
      <c r="M26" s="67"/>
      <c r="N26" s="67"/>
      <c r="O26" s="67"/>
      <c r="P26" s="67"/>
      <c r="Q26" s="66"/>
    </row>
    <row r="27" spans="2:17" ht="18.95" thickBot="1">
      <c r="B27" s="65"/>
      <c r="C27" s="649" t="s">
        <v>1350</v>
      </c>
      <c r="D27" s="650"/>
      <c r="E27" s="650"/>
      <c r="F27" s="650"/>
      <c r="G27" s="650"/>
      <c r="H27" s="650"/>
      <c r="I27" s="650"/>
      <c r="J27" s="650"/>
      <c r="K27" s="650"/>
      <c r="L27" s="650"/>
      <c r="M27" s="650"/>
      <c r="N27" s="650"/>
      <c r="O27" s="650"/>
      <c r="P27" s="651"/>
      <c r="Q27" s="66"/>
    </row>
    <row r="28" spans="2:17" ht="15" thickBot="1">
      <c r="B28" s="65"/>
      <c r="C28" s="67"/>
      <c r="D28" s="67"/>
      <c r="E28" s="67"/>
      <c r="F28" s="67"/>
      <c r="G28" s="67"/>
      <c r="H28" s="67"/>
      <c r="I28" s="67"/>
      <c r="J28" s="67"/>
      <c r="K28" s="67"/>
      <c r="L28" s="67"/>
      <c r="M28" s="67"/>
      <c r="N28" s="67"/>
      <c r="O28" s="67"/>
      <c r="P28" s="67"/>
      <c r="Q28" s="66"/>
    </row>
    <row r="29" spans="2:17" ht="18.95" thickBot="1">
      <c r="B29" s="65"/>
      <c r="C29" s="649" t="s">
        <v>1351</v>
      </c>
      <c r="D29" s="650"/>
      <c r="E29" s="650"/>
      <c r="F29" s="650"/>
      <c r="G29" s="650"/>
      <c r="H29" s="650"/>
      <c r="I29" s="650"/>
      <c r="J29" s="651"/>
      <c r="K29" s="67"/>
      <c r="L29" s="649" t="s">
        <v>1352</v>
      </c>
      <c r="M29" s="650"/>
      <c r="N29" s="650"/>
      <c r="O29" s="650"/>
      <c r="P29" s="651"/>
      <c r="Q29" s="66"/>
    </row>
    <row r="30" spans="2:17">
      <c r="B30" s="65"/>
      <c r="C30" s="67"/>
      <c r="D30" s="67"/>
      <c r="E30" s="67"/>
      <c r="F30" s="67"/>
      <c r="G30" s="67"/>
      <c r="H30" s="67"/>
      <c r="I30" s="67"/>
      <c r="J30" s="67"/>
      <c r="K30" s="67"/>
      <c r="L30" s="67"/>
      <c r="M30" s="67"/>
      <c r="N30" s="67"/>
      <c r="O30" s="67"/>
      <c r="P30" s="67"/>
      <c r="Q30" s="66"/>
    </row>
    <row r="31" spans="2:17" ht="26.25" customHeight="1" thickBot="1">
      <c r="B31" s="65"/>
      <c r="C31" s="159"/>
      <c r="D31" s="159"/>
      <c r="E31" s="159"/>
      <c r="F31" s="159"/>
      <c r="G31" s="159"/>
      <c r="H31" s="159"/>
      <c r="I31" s="159"/>
      <c r="J31" s="159"/>
      <c r="K31" s="67"/>
      <c r="L31" s="159"/>
      <c r="M31" s="159"/>
      <c r="N31" s="159"/>
      <c r="O31" s="159"/>
      <c r="P31" s="159"/>
      <c r="Q31" s="66"/>
    </row>
    <row r="32" spans="2:17" ht="26.25" customHeight="1" thickBot="1">
      <c r="B32" s="65"/>
      <c r="C32" s="159"/>
      <c r="D32" s="159"/>
      <c r="E32" s="159"/>
      <c r="F32" s="160">
        <f>F19</f>
        <v>4</v>
      </c>
      <c r="G32" s="159"/>
      <c r="H32" s="159"/>
      <c r="I32" s="160">
        <f>O19</f>
        <v>2</v>
      </c>
      <c r="J32" s="159"/>
      <c r="K32" s="67"/>
      <c r="L32" s="159"/>
      <c r="M32" s="159"/>
      <c r="N32" s="159"/>
      <c r="O32" s="159"/>
      <c r="P32" s="159"/>
      <c r="Q32" s="66"/>
    </row>
    <row r="33" spans="2:17" ht="26.25" customHeight="1">
      <c r="B33" s="65"/>
      <c r="C33" s="159"/>
      <c r="D33" s="159"/>
      <c r="E33" s="159"/>
      <c r="F33" s="159"/>
      <c r="G33" s="159"/>
      <c r="H33" s="159"/>
      <c r="I33" s="159"/>
      <c r="J33" s="159"/>
      <c r="K33" s="67"/>
      <c r="L33" s="159"/>
      <c r="M33" s="159"/>
      <c r="N33" s="159"/>
      <c r="O33" s="159"/>
      <c r="P33" s="159"/>
      <c r="Q33" s="66"/>
    </row>
    <row r="34" spans="2:17" ht="26.25" customHeight="1">
      <c r="B34" s="65"/>
      <c r="C34" s="159"/>
      <c r="D34" s="159"/>
      <c r="E34" s="159"/>
      <c r="F34" s="159"/>
      <c r="G34" s="159"/>
      <c r="H34" s="159"/>
      <c r="I34" s="159"/>
      <c r="J34" s="159"/>
      <c r="K34" s="67"/>
      <c r="L34" s="159"/>
      <c r="M34" s="159"/>
      <c r="N34" s="159"/>
      <c r="O34" s="159"/>
      <c r="P34" s="159"/>
      <c r="Q34" s="66"/>
    </row>
    <row r="35" spans="2:17" ht="26.25" customHeight="1">
      <c r="B35" s="65"/>
      <c r="C35" s="159"/>
      <c r="D35" s="159"/>
      <c r="E35" s="159"/>
      <c r="F35" s="159"/>
      <c r="G35" s="159"/>
      <c r="H35" s="159"/>
      <c r="I35" s="159"/>
      <c r="J35" s="159"/>
      <c r="K35" s="67"/>
      <c r="L35" s="159"/>
      <c r="M35" s="159"/>
      <c r="N35" s="159"/>
      <c r="O35" s="159"/>
      <c r="P35" s="159"/>
      <c r="Q35" s="66"/>
    </row>
    <row r="36" spans="2:17" ht="26.25" customHeight="1">
      <c r="B36" s="65"/>
      <c r="C36" s="159"/>
      <c r="D36" s="159"/>
      <c r="E36" s="159"/>
      <c r="F36" s="159"/>
      <c r="G36" s="159"/>
      <c r="H36" s="159"/>
      <c r="I36" s="159"/>
      <c r="J36" s="159"/>
      <c r="K36" s="67"/>
      <c r="L36" s="159"/>
      <c r="M36" s="159"/>
      <c r="N36" s="159"/>
      <c r="O36" s="159"/>
      <c r="P36" s="159"/>
      <c r="Q36" s="66"/>
    </row>
    <row r="37" spans="2:17" ht="26.25" customHeight="1">
      <c r="B37" s="65"/>
      <c r="C37" s="159"/>
      <c r="D37" s="159"/>
      <c r="E37" s="159"/>
      <c r="F37" s="159"/>
      <c r="G37" s="159"/>
      <c r="H37" s="159"/>
      <c r="I37" s="159"/>
      <c r="J37" s="159"/>
      <c r="K37" s="67"/>
      <c r="L37" s="159"/>
      <c r="M37" s="159"/>
      <c r="N37" s="159"/>
      <c r="O37" s="159"/>
      <c r="P37" s="159"/>
      <c r="Q37" s="66"/>
    </row>
    <row r="38" spans="2:17" ht="26.25" customHeight="1">
      <c r="B38" s="65"/>
      <c r="C38" s="159"/>
      <c r="D38" s="159"/>
      <c r="E38" s="159"/>
      <c r="F38" s="159"/>
      <c r="G38" s="159"/>
      <c r="H38" s="159"/>
      <c r="I38" s="159"/>
      <c r="J38" s="159"/>
      <c r="K38" s="67"/>
      <c r="L38" s="159"/>
      <c r="M38" s="159"/>
      <c r="N38" s="159"/>
      <c r="O38" s="159"/>
      <c r="P38" s="159"/>
      <c r="Q38" s="66"/>
    </row>
    <row r="39" spans="2:17" ht="26.25" customHeight="1">
      <c r="B39" s="65"/>
      <c r="C39" s="159"/>
      <c r="D39" s="159"/>
      <c r="E39" s="159"/>
      <c r="F39" s="159"/>
      <c r="G39" s="159"/>
      <c r="H39" s="159"/>
      <c r="I39" s="159"/>
      <c r="J39" s="159"/>
      <c r="K39" s="67"/>
      <c r="L39" s="159"/>
      <c r="M39" s="159"/>
      <c r="N39" s="159"/>
      <c r="O39" s="159"/>
      <c r="P39" s="159"/>
      <c r="Q39" s="66"/>
    </row>
    <row r="40" spans="2:17" ht="26.25" customHeight="1">
      <c r="B40" s="65"/>
      <c r="C40" s="159"/>
      <c r="D40" s="159"/>
      <c r="E40" s="159"/>
      <c r="F40" s="159"/>
      <c r="G40" s="159"/>
      <c r="H40" s="159"/>
      <c r="I40" s="159"/>
      <c r="J40" s="159"/>
      <c r="K40" s="67"/>
      <c r="L40" s="159"/>
      <c r="M40" s="159"/>
      <c r="N40" s="159"/>
      <c r="O40" s="159"/>
      <c r="P40" s="159"/>
      <c r="Q40" s="66"/>
    </row>
    <row r="41" spans="2:17" ht="26.25" customHeight="1">
      <c r="B41" s="65"/>
      <c r="C41" s="159"/>
      <c r="D41" s="159"/>
      <c r="E41" s="159"/>
      <c r="F41" s="159"/>
      <c r="G41" s="159"/>
      <c r="H41" s="159"/>
      <c r="I41" s="159"/>
      <c r="J41" s="159"/>
      <c r="K41" s="67"/>
      <c r="L41" s="159"/>
      <c r="M41" s="159"/>
      <c r="N41" s="159"/>
      <c r="O41" s="159"/>
      <c r="P41" s="159"/>
      <c r="Q41" s="66"/>
    </row>
    <row r="42" spans="2:17" ht="26.25" customHeight="1" thickBot="1">
      <c r="B42" s="65"/>
      <c r="C42" s="159"/>
      <c r="D42" s="159"/>
      <c r="E42" s="159"/>
      <c r="F42" s="159"/>
      <c r="G42" s="159"/>
      <c r="H42" s="159"/>
      <c r="I42" s="159"/>
      <c r="J42" s="159"/>
      <c r="K42" s="67"/>
      <c r="L42" s="159"/>
      <c r="M42" s="159"/>
      <c r="N42" s="159"/>
      <c r="O42" s="159"/>
      <c r="P42" s="159"/>
      <c r="Q42" s="66"/>
    </row>
    <row r="43" spans="2:17" ht="26.25" customHeight="1" thickBot="1">
      <c r="B43" s="65"/>
      <c r="C43" s="159"/>
      <c r="D43" s="159"/>
      <c r="E43" s="159"/>
      <c r="F43" s="160">
        <f>I19</f>
        <v>2</v>
      </c>
      <c r="G43" s="159"/>
      <c r="H43" s="159"/>
      <c r="I43" s="160">
        <f>L19</f>
        <v>2</v>
      </c>
      <c r="J43" s="159"/>
      <c r="K43" s="67"/>
      <c r="L43" s="159"/>
      <c r="M43" s="159"/>
      <c r="N43" s="159"/>
      <c r="O43" s="159"/>
      <c r="P43" s="159"/>
      <c r="Q43" s="66"/>
    </row>
    <row r="44" spans="2:17" ht="26.25" customHeight="1">
      <c r="B44" s="65"/>
      <c r="C44" s="159"/>
      <c r="D44" s="159"/>
      <c r="E44" s="159"/>
      <c r="F44" s="161"/>
      <c r="G44" s="159"/>
      <c r="H44" s="159"/>
      <c r="I44" s="161"/>
      <c r="J44" s="159"/>
      <c r="K44" s="67"/>
      <c r="L44" s="159"/>
      <c r="M44" s="159"/>
      <c r="N44" s="159"/>
      <c r="O44" s="159"/>
      <c r="P44" s="159"/>
      <c r="Q44" s="66"/>
    </row>
    <row r="45" spans="2:17" ht="15" thickBot="1">
      <c r="B45" s="65"/>
      <c r="C45" s="67"/>
      <c r="D45" s="67"/>
      <c r="E45" s="67"/>
      <c r="F45" s="67"/>
      <c r="G45" s="67"/>
      <c r="H45" s="67"/>
      <c r="I45" s="67"/>
      <c r="J45" s="67"/>
      <c r="K45" s="67"/>
      <c r="L45" s="67"/>
      <c r="M45" s="67"/>
      <c r="N45" s="67"/>
      <c r="O45" s="67"/>
      <c r="P45" s="67"/>
      <c r="Q45" s="66"/>
    </row>
    <row r="46" spans="2:17" ht="15.75" customHeight="1" thickBot="1">
      <c r="B46" s="65"/>
      <c r="C46" s="652" t="s">
        <v>1353</v>
      </c>
      <c r="D46" s="653"/>
      <c r="E46" s="652" t="s">
        <v>1354</v>
      </c>
      <c r="F46" s="653"/>
      <c r="G46" s="652" t="s">
        <v>1355</v>
      </c>
      <c r="H46" s="654"/>
      <c r="I46" s="653"/>
      <c r="J46" s="652" t="s">
        <v>1356</v>
      </c>
      <c r="K46" s="654"/>
      <c r="L46" s="653"/>
      <c r="M46" s="652" t="s">
        <v>1357</v>
      </c>
      <c r="N46" s="654"/>
      <c r="O46" s="653"/>
      <c r="P46" s="78" t="s">
        <v>1358</v>
      </c>
      <c r="Q46" s="66"/>
    </row>
    <row r="47" spans="2:17" ht="72" customHeight="1" thickBot="1">
      <c r="B47" s="65"/>
      <c r="C47" s="765" t="s">
        <v>1359</v>
      </c>
      <c r="D47" s="766"/>
      <c r="E47" s="638">
        <f>F19</f>
        <v>4</v>
      </c>
      <c r="F47" s="639"/>
      <c r="G47" s="757" t="s">
        <v>1501</v>
      </c>
      <c r="H47" s="758"/>
      <c r="I47" s="759"/>
      <c r="J47" s="757" t="s">
        <v>1502</v>
      </c>
      <c r="K47" s="758"/>
      <c r="L47" s="759"/>
      <c r="M47" s="760"/>
      <c r="N47" s="758"/>
      <c r="O47" s="759"/>
      <c r="P47" s="162"/>
      <c r="Q47" s="66"/>
    </row>
    <row r="48" spans="2:17" ht="72" customHeight="1" thickBot="1">
      <c r="B48" s="65"/>
      <c r="C48" s="765" t="s">
        <v>1362</v>
      </c>
      <c r="D48" s="766"/>
      <c r="E48" s="638">
        <f>I19</f>
        <v>2</v>
      </c>
      <c r="F48" s="639"/>
      <c r="G48" s="757" t="s">
        <v>1503</v>
      </c>
      <c r="H48" s="758"/>
      <c r="I48" s="759"/>
      <c r="J48" s="757" t="s">
        <v>1504</v>
      </c>
      <c r="K48" s="758"/>
      <c r="L48" s="759"/>
      <c r="M48" s="760"/>
      <c r="N48" s="758"/>
      <c r="O48" s="759"/>
      <c r="P48" s="162"/>
      <c r="Q48" s="66"/>
    </row>
    <row r="49" spans="2:17" ht="72" customHeight="1" thickBot="1">
      <c r="B49" s="65"/>
      <c r="C49" s="765" t="s">
        <v>1365</v>
      </c>
      <c r="D49" s="766"/>
      <c r="E49" s="638">
        <f>L19</f>
        <v>2</v>
      </c>
      <c r="F49" s="639"/>
      <c r="G49" s="757" t="s">
        <v>1505</v>
      </c>
      <c r="H49" s="758"/>
      <c r="I49" s="759"/>
      <c r="J49" s="767" t="s">
        <v>1506</v>
      </c>
      <c r="K49" s="758"/>
      <c r="L49" s="759"/>
      <c r="M49" s="760"/>
      <c r="N49" s="758"/>
      <c r="O49" s="759"/>
      <c r="P49" s="162"/>
      <c r="Q49" s="66"/>
    </row>
    <row r="50" spans="2:17" ht="72" customHeight="1" thickBot="1">
      <c r="B50" s="65"/>
      <c r="C50" s="765" t="s">
        <v>1368</v>
      </c>
      <c r="D50" s="766"/>
      <c r="E50" s="638">
        <f>O19</f>
        <v>2</v>
      </c>
      <c r="F50" s="639"/>
      <c r="G50" s="757" t="s">
        <v>1507</v>
      </c>
      <c r="H50" s="758"/>
      <c r="I50" s="759"/>
      <c r="J50" s="757" t="s">
        <v>1508</v>
      </c>
      <c r="K50" s="758"/>
      <c r="L50" s="759"/>
      <c r="M50" s="760"/>
      <c r="N50" s="758"/>
      <c r="O50" s="759"/>
      <c r="P50" s="162"/>
      <c r="Q50" s="66"/>
    </row>
    <row r="51" spans="2:17" ht="10.5" customHeight="1" thickBot="1">
      <c r="B51" s="79"/>
      <c r="C51" s="80"/>
      <c r="D51" s="80"/>
      <c r="E51" s="80"/>
      <c r="F51" s="80"/>
      <c r="G51" s="80"/>
      <c r="H51" s="80"/>
      <c r="I51" s="80"/>
      <c r="J51" s="80"/>
      <c r="K51" s="80"/>
      <c r="L51" s="80"/>
      <c r="M51" s="80"/>
      <c r="N51" s="80"/>
      <c r="O51" s="80"/>
      <c r="P51" s="80"/>
      <c r="Q51" s="81"/>
    </row>
  </sheetData>
  <mergeCells count="63">
    <mergeCell ref="F14:J14"/>
    <mergeCell ref="L14:P14"/>
    <mergeCell ref="C3:P3"/>
    <mergeCell ref="C4:E4"/>
    <mergeCell ref="F4:G4"/>
    <mergeCell ref="H4:P6"/>
    <mergeCell ref="C5:E5"/>
    <mergeCell ref="F5:G5"/>
    <mergeCell ref="C6:E6"/>
    <mergeCell ref="F6:G6"/>
    <mergeCell ref="C8:P8"/>
    <mergeCell ref="C10:D10"/>
    <mergeCell ref="F10:P10"/>
    <mergeCell ref="F11:F12"/>
    <mergeCell ref="G11:P12"/>
    <mergeCell ref="F15:F16"/>
    <mergeCell ref="G15:J16"/>
    <mergeCell ref="L15:L16"/>
    <mergeCell ref="M15:P16"/>
    <mergeCell ref="F18:G18"/>
    <mergeCell ref="I18:J18"/>
    <mergeCell ref="L18:M18"/>
    <mergeCell ref="O18:P18"/>
    <mergeCell ref="O19:O20"/>
    <mergeCell ref="P19:P20"/>
    <mergeCell ref="F22:G22"/>
    <mergeCell ref="I22:J22"/>
    <mergeCell ref="L22:M22"/>
    <mergeCell ref="O22:P22"/>
    <mergeCell ref="F19:F20"/>
    <mergeCell ref="G19:G20"/>
    <mergeCell ref="I19:I20"/>
    <mergeCell ref="J19:J20"/>
    <mergeCell ref="L19:L20"/>
    <mergeCell ref="M19:M20"/>
    <mergeCell ref="C27:P27"/>
    <mergeCell ref="C29:J29"/>
    <mergeCell ref="L29:P29"/>
    <mergeCell ref="C46:D46"/>
    <mergeCell ref="E46:F46"/>
    <mergeCell ref="G46:I46"/>
    <mergeCell ref="J46:L46"/>
    <mergeCell ref="M46:O46"/>
    <mergeCell ref="C48:D48"/>
    <mergeCell ref="E48:F48"/>
    <mergeCell ref="G48:I48"/>
    <mergeCell ref="J48:L48"/>
    <mergeCell ref="M48:O48"/>
    <mergeCell ref="C47:D47"/>
    <mergeCell ref="E47:F47"/>
    <mergeCell ref="G47:I47"/>
    <mergeCell ref="J47:L47"/>
    <mergeCell ref="M47:O47"/>
    <mergeCell ref="C50:D50"/>
    <mergeCell ref="E50:F50"/>
    <mergeCell ref="G50:I50"/>
    <mergeCell ref="J50:L50"/>
    <mergeCell ref="M50:O50"/>
    <mergeCell ref="C49:D49"/>
    <mergeCell ref="E49:F49"/>
    <mergeCell ref="G49:I49"/>
    <mergeCell ref="J49:L49"/>
    <mergeCell ref="M49:O49"/>
  </mergeCells>
  <phoneticPr fontId="3"/>
  <conditionalFormatting sqref="F23:F25 I23:I25 L23:L25 O23:O25 E47:F50">
    <cfRule type="cellIs" dxfId="30" priority="21" operator="equal">
      <formula>5</formula>
    </cfRule>
    <cfRule type="cellIs" dxfId="29" priority="22" operator="equal">
      <formula>4</formula>
    </cfRule>
    <cfRule type="cellIs" dxfId="28" priority="23" operator="equal">
      <formula>3</formula>
    </cfRule>
    <cfRule type="cellIs" dxfId="27" priority="24" operator="equal">
      <formula>2</formula>
    </cfRule>
    <cfRule type="cellIs" dxfId="26" priority="25" operator="equal">
      <formula>1</formula>
    </cfRule>
  </conditionalFormatting>
  <conditionalFormatting sqref="F32">
    <cfRule type="cellIs" dxfId="25" priority="16" operator="equal">
      <formula>5</formula>
    </cfRule>
    <cfRule type="cellIs" dxfId="24" priority="17" operator="equal">
      <formula>4</formula>
    </cfRule>
    <cfRule type="cellIs" dxfId="23" priority="18" operator="equal">
      <formula>3</formula>
    </cfRule>
    <cfRule type="cellIs" dxfId="22" priority="19" operator="equal">
      <formula>2</formula>
    </cfRule>
    <cfRule type="cellIs" dxfId="21" priority="20" operator="equal">
      <formula>1</formula>
    </cfRule>
  </conditionalFormatting>
  <conditionalFormatting sqref="F43:F44">
    <cfRule type="cellIs" dxfId="20" priority="1" operator="equal">
      <formula>5</formula>
    </cfRule>
    <cfRule type="cellIs" dxfId="19" priority="2" operator="equal">
      <formula>4</formula>
    </cfRule>
    <cfRule type="cellIs" dxfId="18" priority="3" operator="equal">
      <formula>3</formula>
    </cfRule>
    <cfRule type="cellIs" dxfId="17" priority="4" operator="equal">
      <formula>2</formula>
    </cfRule>
    <cfRule type="cellIs" dxfId="16" priority="5" operator="equal">
      <formula>1</formula>
    </cfRule>
  </conditionalFormatting>
  <conditionalFormatting sqref="G11:P12 G15 M15 G19 J19 M19 P19">
    <cfRule type="containsText" dxfId="15" priority="26" operator="containsText" text="Excellence">
      <formula>NOT(ISERROR(SEARCH("Excellence",G11)))</formula>
    </cfRule>
    <cfRule type="containsText" dxfId="14" priority="27" operator="containsText" text="Proactive">
      <formula>NOT(ISERROR(SEARCH("Proactive",G11)))</formula>
    </cfRule>
    <cfRule type="containsText" dxfId="13" priority="28" operator="containsText" text="Standardized">
      <formula>NOT(ISERROR(SEARCH("Standardized",G11)))</formula>
    </cfRule>
    <cfRule type="containsText" dxfId="12" priority="29" operator="containsText" text="Reactive">
      <formula>NOT(ISERROR(SEARCH("Reactive",G11)))</formula>
    </cfRule>
    <cfRule type="containsText" dxfId="11" priority="30" operator="containsText" text="Ad-hoc">
      <formula>NOT(ISERROR(SEARCH("Ad-hoc",G11)))</formula>
    </cfRule>
    <cfRule type="containsText" dxfId="10" priority="31" operator="containsText" text="N/A">
      <formula>NOT(ISERROR(SEARCH("N/A",G11)))</formula>
    </cfRule>
  </conditionalFormatting>
  <conditionalFormatting sqref="I32">
    <cfRule type="cellIs" dxfId="9" priority="11" operator="equal">
      <formula>5</formula>
    </cfRule>
    <cfRule type="cellIs" dxfId="8" priority="12" operator="equal">
      <formula>4</formula>
    </cfRule>
    <cfRule type="cellIs" dxfId="7" priority="13" operator="equal">
      <formula>3</formula>
    </cfRule>
    <cfRule type="cellIs" dxfId="6" priority="14" operator="equal">
      <formula>2</formula>
    </cfRule>
    <cfRule type="cellIs" dxfId="5" priority="15" operator="equal">
      <formula>1</formula>
    </cfRule>
  </conditionalFormatting>
  <conditionalFormatting sqref="I43:I44">
    <cfRule type="cellIs" dxfId="4" priority="6" operator="equal">
      <formula>5</formula>
    </cfRule>
    <cfRule type="cellIs" dxfId="3" priority="7" operator="equal">
      <formula>4</formula>
    </cfRule>
    <cfRule type="cellIs" dxfId="2" priority="8" operator="equal">
      <formula>3</formula>
    </cfRule>
    <cfRule type="cellIs" dxfId="1" priority="9" operator="equal">
      <formula>2</formula>
    </cfRule>
    <cfRule type="cellIs" dxfId="0" priority="10" operator="equal">
      <formula>1</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ew xmlns="af3caa82-8770-4ae6-9d87-4ed5e3aca054">true</New>
    <TaxCatchAll xmlns="711ca9e5-348f-44ca-81e6-5e47be3e6231" xsi:nil="true"/>
    <lcf76f155ced4ddcb4097134ff3c332f xmlns="af3caa82-8770-4ae6-9d87-4ed5e3aca05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34738BC8E87CE45B30F19336FE890F9" ma:contentTypeVersion="26" ma:contentTypeDescription="Create a new document." ma:contentTypeScope="" ma:versionID="6e031ba5f33b97a6791030c8140ba5d1">
  <xsd:schema xmlns:xsd="http://www.w3.org/2001/XMLSchema" xmlns:xs="http://www.w3.org/2001/XMLSchema" xmlns:p="http://schemas.microsoft.com/office/2006/metadata/properties" xmlns:ns2="03b60f28-079f-43d1-9249-332661775cbe" xmlns:ns3="af3caa82-8770-4ae6-9d87-4ed5e3aca054" xmlns:ns4="711ca9e5-348f-44ca-81e6-5e47be3e6231" targetNamespace="http://schemas.microsoft.com/office/2006/metadata/properties" ma:root="true" ma:fieldsID="ae3f7f571d45540972e87df63911c0a4" ns2:_="" ns3:_="" ns4:_="">
    <xsd:import namespace="03b60f28-079f-43d1-9249-332661775cbe"/>
    <xsd:import namespace="af3caa82-8770-4ae6-9d87-4ed5e3aca054"/>
    <xsd:import namespace="711ca9e5-348f-44ca-81e6-5e47be3e623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4:TaxCatchAll" minOccurs="0"/>
                <xsd:element ref="ns3:MediaServiceOCR" minOccurs="0"/>
                <xsd:element ref="ns3:MediaServiceGenerationTime" minOccurs="0"/>
                <xsd:element ref="ns3:MediaServiceEventHashCode" minOccurs="0"/>
                <xsd:element ref="ns3:MediaServiceLocation" minOccurs="0"/>
                <xsd:element ref="ns3:New"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b60f28-079f-43d1-9249-332661775c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3caa82-8770-4ae6-9d87-4ed5e3aca0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06ecaf4-4d5a-477e-abf9-411f6e59a07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New" ma:index="21" nillable="true" ma:displayName="New" ma:default="1" ma:format="Dropdown" ma:internalName="New">
      <xsd:simpleType>
        <xsd:restriction base="dms:Boolea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1ca9e5-348f-44ca-81e6-5e47be3e623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6a2da3f-59c9-436b-967f-8130650e9c75}" ma:internalName="TaxCatchAll" ma:showField="CatchAllData" ma:web="711ca9e5-348f-44ca-81e6-5e47be3e62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7A9DD6-513B-4038-ADB9-9BE2898EF1A5}"/>
</file>

<file path=customXml/itemProps2.xml><?xml version="1.0" encoding="utf-8"?>
<ds:datastoreItem xmlns:ds="http://schemas.openxmlformats.org/officeDocument/2006/customXml" ds:itemID="{D5803C5E-FA65-4CC5-9E1B-772C5F5F3D23}"/>
</file>

<file path=customXml/itemProps3.xml><?xml version="1.0" encoding="utf-8"?>
<ds:datastoreItem xmlns:ds="http://schemas.openxmlformats.org/officeDocument/2006/customXml" ds:itemID="{7A7CBA7C-6E35-4184-8294-D607E28221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鈴木　雄大</dc:creator>
  <cp:keywords/>
  <dc:description/>
  <cp:lastModifiedBy>Jarinya Srimora</cp:lastModifiedBy>
  <cp:revision/>
  <dcterms:created xsi:type="dcterms:W3CDTF">2015-06-05T18:17:20Z</dcterms:created>
  <dcterms:modified xsi:type="dcterms:W3CDTF">2025-07-07T04:19:15Z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0x010100434738BC8E87CE45B30F19336FE890F9</vt:lpwstr>
  </property>
  <property fmtid="{D5CDD505-2E9C-101B-9397-08002B2CF9AE}" pid="3" name="MediaServiceImageTags">
    <vt:lpwstr/>
  </property>
</Properties>
</file>