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ml.chartshapes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5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ml.chartshapes+xml"/>
  <Override PartName="/xl/charts/chartEx7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2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Excel Project\Project\"/>
    </mc:Choice>
  </mc:AlternateContent>
  <xr:revisionPtr revIDLastSave="0" documentId="13_ncr:1_{95CDE6FE-F31A-41E7-AA14-CB28F29025AF}" xr6:coauthVersionLast="36" xr6:coauthVersionMax="36" xr10:uidLastSave="{00000000-0000-0000-0000-000000000000}"/>
  <bookViews>
    <workbookView xWindow="0" yWindow="0" windowWidth="20490" windowHeight="8820" xr2:uid="{00000000-000D-0000-FFFF-FFFF00000000}"/>
  </bookViews>
  <sheets>
    <sheet name="Sheet8" sheetId="8" r:id="rId1"/>
    <sheet name="Sheet10" sheetId="10" r:id="rId2"/>
    <sheet name="Sheet1" sheetId="11" r:id="rId3"/>
    <sheet name="Sheet2" sheetId="12" r:id="rId4"/>
  </sheets>
  <definedNames>
    <definedName name="_xlchart.v1.0" hidden="1">Sheet8!$A$345:$A$354</definedName>
    <definedName name="_xlchart.v1.1" hidden="1">Sheet8!$B$344</definedName>
    <definedName name="_xlchart.v1.11" hidden="1">Sheet8!$C$134:$E$145</definedName>
    <definedName name="_xlchart.v1.12" hidden="1">Sheet8!$F$134:$F$145</definedName>
    <definedName name="_xlchart.v1.2" hidden="1">Sheet8!$B$345:$B$354</definedName>
    <definedName name="_xlchart.v1.3" hidden="1">Sheet8!$A$99:$E$108</definedName>
    <definedName name="_xlchart.v1.4" hidden="1">Sheet8!$F$98</definedName>
    <definedName name="_xlchart.v1.5" hidden="1">Sheet8!$F$99:$F$108</definedName>
    <definedName name="_xlchart.v1.6" hidden="1">Sheet8!$A$117:$C$129</definedName>
    <definedName name="_xlchart.v1.7" hidden="1">Sheet8!$D$117:$D$129</definedName>
    <definedName name="_xlchart.v2.15" hidden="1">Sheet8!$A$278:$A$282</definedName>
    <definedName name="_xlchart.v2.16" hidden="1">Sheet8!$B$277</definedName>
    <definedName name="_xlchart.v2.17" hidden="1">Sheet8!$B$278:$B$282</definedName>
    <definedName name="_xlchart.v2.18" hidden="1">Sheet8!$C$277</definedName>
    <definedName name="_xlchart.v2.19" hidden="1">Sheet8!$C$278:$C$282</definedName>
    <definedName name="_xlchart.v2.20" hidden="1">Sheet8!$D$277</definedName>
    <definedName name="_xlchart.v2.21" hidden="1">Sheet8!$D$278:$D$282</definedName>
    <definedName name="_xlchart.v5.10" hidden="1">Sheet8!$B$81:$B$94</definedName>
    <definedName name="_xlchart.v5.13" hidden="1">Sheet8!$A$3:$A$13</definedName>
    <definedName name="_xlchart.v5.14" hidden="1">Sheet8!$B$3:$B$13</definedName>
    <definedName name="_xlchart.v5.8" hidden="1">Sheet8!$A$81:$A$94</definedName>
    <definedName name="_xlchart.v5.9" hidden="1">Sheet8!$B$80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1" i="8" l="1"/>
  <c r="I392" i="8"/>
  <c r="I393" i="8"/>
  <c r="I390" i="8"/>
  <c r="H391" i="8"/>
  <c r="H392" i="8"/>
  <c r="H393" i="8"/>
  <c r="H390" i="8"/>
  <c r="G391" i="8"/>
  <c r="G392" i="8"/>
  <c r="G393" i="8"/>
  <c r="G390" i="8"/>
  <c r="F393" i="8"/>
  <c r="F391" i="8"/>
  <c r="F392" i="8"/>
  <c r="F390" i="8"/>
  <c r="E393" i="8"/>
  <c r="C393" i="8"/>
  <c r="D393" i="8"/>
  <c r="B393" i="8"/>
  <c r="C19" i="11" l="1"/>
  <c r="C20" i="11"/>
  <c r="C21" i="11"/>
  <c r="C22" i="11"/>
  <c r="C23" i="11"/>
  <c r="C24" i="11"/>
  <c r="C25" i="11"/>
  <c r="C26" i="11"/>
  <c r="C27" i="11"/>
  <c r="C28" i="11"/>
  <c r="C29" i="11"/>
  <c r="C18" i="11"/>
  <c r="E378" i="8"/>
  <c r="E379" i="8"/>
  <c r="E380" i="8"/>
  <c r="E381" i="8"/>
  <c r="E377" i="8"/>
  <c r="D378" i="8"/>
  <c r="D379" i="8"/>
  <c r="D380" i="8"/>
  <c r="D381" i="8"/>
  <c r="D377" i="8"/>
  <c r="E360" i="8" l="1"/>
  <c r="E361" i="8"/>
  <c r="E362" i="8"/>
  <c r="E363" i="8"/>
  <c r="E364" i="8"/>
  <c r="E365" i="8"/>
  <c r="E366" i="8"/>
  <c r="E367" i="8"/>
  <c r="E368" i="8"/>
  <c r="E369" i="8"/>
  <c r="E370" i="8"/>
  <c r="E359" i="8"/>
  <c r="D360" i="8"/>
  <c r="D361" i="8"/>
  <c r="D362" i="8"/>
  <c r="D363" i="8"/>
  <c r="D364" i="8"/>
  <c r="D365" i="8"/>
  <c r="D366" i="8"/>
  <c r="D367" i="8"/>
  <c r="D368" i="8"/>
  <c r="D369" i="8"/>
  <c r="D370" i="8"/>
  <c r="D359" i="8"/>
  <c r="F208" i="8"/>
  <c r="B7" i="12"/>
  <c r="C6" i="12"/>
  <c r="C5" i="12"/>
  <c r="C4" i="12"/>
  <c r="D3" i="12"/>
  <c r="D4" i="12" s="1"/>
  <c r="D5" i="12" s="1"/>
  <c r="D6" i="12" s="1"/>
  <c r="C3" i="12"/>
  <c r="C2" i="12"/>
  <c r="G209" i="8" l="1"/>
  <c r="G210" i="8"/>
  <c r="G208" i="8"/>
  <c r="F209" i="8"/>
  <c r="F210" i="8" s="1"/>
  <c r="D345" i="8" l="1"/>
  <c r="C346" i="8"/>
  <c r="D346" i="8"/>
  <c r="C347" i="8"/>
  <c r="D347" i="8" s="1"/>
  <c r="C348" i="8" l="1"/>
  <c r="E13" i="11"/>
  <c r="E3" i="11"/>
  <c r="E4" i="11"/>
  <c r="E5" i="11"/>
  <c r="E6" i="11"/>
  <c r="E7" i="11"/>
  <c r="E8" i="11"/>
  <c r="E9" i="11"/>
  <c r="E10" i="11"/>
  <c r="E11" i="11"/>
  <c r="E12" i="11"/>
  <c r="E2" i="11"/>
  <c r="D348" i="8" l="1"/>
  <c r="C349" i="8"/>
  <c r="C308" i="8"/>
  <c r="C309" i="8"/>
  <c r="C310" i="8"/>
  <c r="C311" i="8"/>
  <c r="C312" i="8"/>
  <c r="C294" i="8"/>
  <c r="C295" i="8"/>
  <c r="C296" i="8"/>
  <c r="C297" i="8"/>
  <c r="C298" i="8"/>
  <c r="C278" i="8"/>
  <c r="D278" i="8" s="1"/>
  <c r="C279" i="8"/>
  <c r="D279" i="8" s="1"/>
  <c r="C280" i="8"/>
  <c r="D280" i="8" s="1"/>
  <c r="C281" i="8"/>
  <c r="D281" i="8" s="1"/>
  <c r="C282" i="8"/>
  <c r="D282" i="8" s="1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33" i="8"/>
  <c r="C234" i="8"/>
  <c r="C235" i="8"/>
  <c r="C236" i="8"/>
  <c r="C237" i="8"/>
  <c r="C238" i="8"/>
  <c r="C239" i="8"/>
  <c r="C240" i="8"/>
  <c r="C241" i="8"/>
  <c r="C242" i="8"/>
  <c r="B222" i="8"/>
  <c r="B223" i="8"/>
  <c r="B211" i="8"/>
  <c r="C211" i="8"/>
  <c r="D211" i="8"/>
  <c r="E211" i="8"/>
  <c r="A198" i="8"/>
  <c r="A199" i="8" s="1"/>
  <c r="A200" i="8" s="1"/>
  <c r="A201" i="8" s="1"/>
  <c r="A202" i="8" s="1"/>
  <c r="B198" i="8"/>
  <c r="B199" i="8" s="1"/>
  <c r="B200" i="8" s="1"/>
  <c r="B201" i="8" s="1"/>
  <c r="B202" i="8" s="1"/>
  <c r="B156" i="8"/>
  <c r="C156" i="8"/>
  <c r="D156" i="8"/>
  <c r="E156" i="8"/>
  <c r="F156" i="8"/>
  <c r="E66" i="8"/>
  <c r="E67" i="8"/>
  <c r="E68" i="8"/>
  <c r="E69" i="8"/>
  <c r="E70" i="8"/>
  <c r="E71" i="8"/>
  <c r="E72" i="8"/>
  <c r="E73" i="8"/>
  <c r="E74" i="8"/>
  <c r="E75" i="8"/>
  <c r="E65" i="8"/>
  <c r="D66" i="8"/>
  <c r="D67" i="8"/>
  <c r="D68" i="8"/>
  <c r="D69" i="8"/>
  <c r="D70" i="8"/>
  <c r="D71" i="8"/>
  <c r="D72" i="8"/>
  <c r="D73" i="8"/>
  <c r="D74" i="8"/>
  <c r="D75" i="8"/>
  <c r="D65" i="8"/>
  <c r="D349" i="8" l="1"/>
  <c r="C350" i="8"/>
  <c r="D350" i="8" s="1"/>
  <c r="D49" i="8"/>
  <c r="D50" i="8"/>
  <c r="D51" i="8"/>
  <c r="D52" i="8"/>
  <c r="D53" i="8"/>
  <c r="D54" i="8"/>
  <c r="D55" i="8"/>
  <c r="D56" i="8"/>
  <c r="D57" i="8"/>
  <c r="D58" i="8"/>
  <c r="D59" i="8"/>
  <c r="D48" i="8"/>
  <c r="D20" i="8"/>
  <c r="D21" i="8"/>
  <c r="D22" i="8"/>
  <c r="D23" i="8"/>
  <c r="D24" i="8"/>
  <c r="D25" i="8"/>
  <c r="D26" i="8"/>
  <c r="D27" i="8"/>
  <c r="D28" i="8"/>
  <c r="D29" i="8"/>
  <c r="D30" i="8"/>
  <c r="D19" i="8"/>
  <c r="C351" i="8" l="1"/>
  <c r="B5" i="8"/>
  <c r="B10" i="8" s="1"/>
  <c r="B13" i="8" s="1"/>
  <c r="C352" i="8" l="1"/>
  <c r="D351" i="8"/>
  <c r="C353" i="8" l="1"/>
  <c r="D352" i="8"/>
  <c r="C354" i="8" l="1"/>
  <c r="D354" i="8" s="1"/>
  <c r="D353" i="8"/>
</calcChain>
</file>

<file path=xl/sharedStrings.xml><?xml version="1.0" encoding="utf-8"?>
<sst xmlns="http://schemas.openxmlformats.org/spreadsheetml/2006/main" count="1024" uniqueCount="810">
  <si>
    <t>Product</t>
  </si>
  <si>
    <t>Sales</t>
  </si>
  <si>
    <t>Product 1</t>
  </si>
  <si>
    <t>Product 2</t>
  </si>
  <si>
    <t>Product 3</t>
  </si>
  <si>
    <t>Product 4</t>
  </si>
  <si>
    <t>Product 5</t>
  </si>
  <si>
    <t>Max</t>
  </si>
  <si>
    <t>Top 2</t>
  </si>
  <si>
    <t>Sales Person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</si>
  <si>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</si>
  <si>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</si>
  <si>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</si>
  <si>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</si>
  <si>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</si>
  <si>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</si>
  <si>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</si>
  <si>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</si>
  <si>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</si>
  <si>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</si>
  <si>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Average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</si>
  <si>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</si>
  <si>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</si>
  <si>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</si>
  <si>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</si>
  <si>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</si>
  <si>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</si>
  <si>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</si>
  <si>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</si>
  <si>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</si>
  <si>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</si>
  <si>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</si>
  <si>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</si>
  <si>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</si>
  <si>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</si>
  <si>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Personnel at work</t>
  </si>
  <si>
    <t>Europe</t>
  </si>
  <si>
    <t>American</t>
  </si>
  <si>
    <t>Asia</t>
  </si>
  <si>
    <t>Total</t>
  </si>
  <si>
    <t>Input percentage:</t>
  </si>
  <si>
    <t>Fill</t>
  </si>
  <si>
    <t>Remainder</t>
  </si>
  <si>
    <t>Percentage</t>
  </si>
  <si>
    <t>Problem solving</t>
  </si>
  <si>
    <t>Creativity</t>
  </si>
  <si>
    <t>Communication</t>
  </si>
  <si>
    <t>Teamwork</t>
  </si>
  <si>
    <t>Leadership</t>
  </si>
  <si>
    <t>Jane</t>
  </si>
  <si>
    <t>Bob</t>
  </si>
  <si>
    <t>Lucy</t>
  </si>
  <si>
    <t>Tommy</t>
  </si>
  <si>
    <t>Cheap Couch</t>
  </si>
  <si>
    <t>Leather Couch</t>
  </si>
  <si>
    <t>Super Couch</t>
  </si>
  <si>
    <t>Comfort</t>
  </si>
  <si>
    <t>Material Quality</t>
  </si>
  <si>
    <t>Durability</t>
  </si>
  <si>
    <t>Design</t>
  </si>
  <si>
    <t>Value For Money</t>
  </si>
  <si>
    <t>The Best Quality Inc.(ZaiKiea)</t>
  </si>
  <si>
    <t>SONY DIGITAL 2000</t>
  </si>
  <si>
    <t>Year 1</t>
  </si>
  <si>
    <t>Year 2</t>
  </si>
  <si>
    <t>Year 3</t>
  </si>
  <si>
    <t>Year 4</t>
  </si>
  <si>
    <t>Client Experience</t>
  </si>
  <si>
    <t>Digital Tools</t>
  </si>
  <si>
    <t>Security</t>
  </si>
  <si>
    <t>Data Utilization</t>
  </si>
  <si>
    <t>Scalability</t>
  </si>
  <si>
    <t>Department</t>
  </si>
  <si>
    <t>Actual</t>
  </si>
  <si>
    <t>Target</t>
  </si>
  <si>
    <t>IT</t>
  </si>
  <si>
    <t>HR</t>
  </si>
  <si>
    <t>Operations</t>
  </si>
  <si>
    <t>Finance</t>
  </si>
  <si>
    <t>Marketing</t>
  </si>
  <si>
    <t>Quarter</t>
  </si>
  <si>
    <t>Q1</t>
  </si>
  <si>
    <t>Q2</t>
  </si>
  <si>
    <t>Q3</t>
  </si>
  <si>
    <t>Q4</t>
  </si>
  <si>
    <t>Headcount</t>
  </si>
  <si>
    <t>Genre</t>
  </si>
  <si>
    <t>Rating</t>
  </si>
  <si>
    <t>Title</t>
  </si>
  <si>
    <t>Ticket Sales</t>
  </si>
  <si>
    <t>Comedy</t>
  </si>
  <si>
    <t>R</t>
  </si>
  <si>
    <t>G.I. Jose</t>
  </si>
  <si>
    <t>PG-13</t>
  </si>
  <si>
    <t>Trapeze Cat</t>
  </si>
  <si>
    <t>PG</t>
  </si>
  <si>
    <t>Adventure Squirrels</t>
  </si>
  <si>
    <t>Too Many Balloons</t>
  </si>
  <si>
    <t>Drama</t>
  </si>
  <si>
    <t>Unexpected Delivery</t>
  </si>
  <si>
    <t>That's Not Cheese</t>
  </si>
  <si>
    <t>Sugar Rush</t>
  </si>
  <si>
    <t>Horror</t>
  </si>
  <si>
    <t>The Cave of 1,000 Skulls</t>
  </si>
  <si>
    <t>What's Wrong With Grandma</t>
  </si>
  <si>
    <t>Luke Warm Soup</t>
  </si>
  <si>
    <t>Clown Parade III</t>
  </si>
  <si>
    <t>Ezekiel Strikes Back</t>
  </si>
  <si>
    <t>Sci-Fi</t>
  </si>
  <si>
    <t>Gene's Genes</t>
  </si>
  <si>
    <t>Office</t>
  </si>
  <si>
    <t>Supervisor</t>
  </si>
  <si>
    <t>Manager</t>
  </si>
  <si>
    <t>Employee</t>
  </si>
  <si>
    <t>Count</t>
  </si>
  <si>
    <t>Boston</t>
  </si>
  <si>
    <t>Joe</t>
  </si>
  <si>
    <t>Tim</t>
  </si>
  <si>
    <t>Sarah</t>
  </si>
  <si>
    <t>Sal</t>
  </si>
  <si>
    <t>Kelly</t>
  </si>
  <si>
    <t>Bobby</t>
  </si>
  <si>
    <t>Nick</t>
  </si>
  <si>
    <t>New York</t>
  </si>
  <si>
    <t>Andy</t>
  </si>
  <si>
    <t>George</t>
  </si>
  <si>
    <t>Alan</t>
  </si>
  <si>
    <t>Tina</t>
  </si>
  <si>
    <t>Jamie</t>
  </si>
  <si>
    <t>Seth</t>
  </si>
  <si>
    <t>Katie</t>
  </si>
  <si>
    <t>Chicago</t>
  </si>
  <si>
    <t>Tom</t>
  </si>
  <si>
    <t>Greg</t>
  </si>
  <si>
    <t>Region</t>
  </si>
  <si>
    <t>City</t>
  </si>
  <si>
    <t>North</t>
  </si>
  <si>
    <t>City A</t>
  </si>
  <si>
    <t>City B</t>
  </si>
  <si>
    <t>South</t>
  </si>
  <si>
    <t>City C</t>
  </si>
  <si>
    <t>Product 6</t>
  </si>
  <si>
    <t>City D</t>
  </si>
  <si>
    <t>Product 7</t>
  </si>
  <si>
    <t>Product 8</t>
  </si>
  <si>
    <t>East</t>
  </si>
  <si>
    <t>City E</t>
  </si>
  <si>
    <t>Product 9</t>
  </si>
  <si>
    <t>Product 10</t>
  </si>
  <si>
    <t>West</t>
  </si>
  <si>
    <t>City F</t>
  </si>
  <si>
    <t>Product 11</t>
  </si>
  <si>
    <t>Product 12</t>
  </si>
  <si>
    <t>Category</t>
  </si>
  <si>
    <t>Amount</t>
  </si>
  <si>
    <t>Start capital</t>
  </si>
  <si>
    <t>Income from work</t>
  </si>
  <si>
    <t>Subtotal</t>
  </si>
  <si>
    <t>Mortgage</t>
  </si>
  <si>
    <t>Internet costs</t>
  </si>
  <si>
    <t>Groceries</t>
  </si>
  <si>
    <t>Insurance</t>
  </si>
  <si>
    <t>Surcharges</t>
  </si>
  <si>
    <t>Gifts</t>
  </si>
  <si>
    <t>Measure</t>
  </si>
  <si>
    <t>Stage</t>
  </si>
  <si>
    <t>Views</t>
  </si>
  <si>
    <t>Add to Cart</t>
  </si>
  <si>
    <t>Checkout</t>
  </si>
  <si>
    <t>Payment</t>
  </si>
  <si>
    <t>Order Confirmed</t>
  </si>
  <si>
    <t>Left</t>
  </si>
  <si>
    <t>Right</t>
  </si>
  <si>
    <t>Age</t>
  </si>
  <si>
    <t>ST0550</t>
  </si>
  <si>
    <t>ST0549</t>
  </si>
  <si>
    <t>ST0548</t>
  </si>
  <si>
    <t>ST0547</t>
  </si>
  <si>
    <t>ST0546</t>
  </si>
  <si>
    <t>ST0545</t>
  </si>
  <si>
    <t>ST0544</t>
  </si>
  <si>
    <t>ST0543</t>
  </si>
  <si>
    <t>ST0542</t>
  </si>
  <si>
    <t>ST0541</t>
  </si>
  <si>
    <t>ST0540</t>
  </si>
  <si>
    <t>ST0539</t>
  </si>
  <si>
    <t>ST0538</t>
  </si>
  <si>
    <t>ST0537</t>
  </si>
  <si>
    <t>ST0536</t>
  </si>
  <si>
    <t>ST0535</t>
  </si>
  <si>
    <t>ST0534</t>
  </si>
  <si>
    <t>ST0533</t>
  </si>
  <si>
    <t>ST0532</t>
  </si>
  <si>
    <t>ST0531</t>
  </si>
  <si>
    <t>ST0530</t>
  </si>
  <si>
    <t>ST0529</t>
  </si>
  <si>
    <t>ST0528</t>
  </si>
  <si>
    <t>ST0527</t>
  </si>
  <si>
    <t>ST0526</t>
  </si>
  <si>
    <t>ST0525</t>
  </si>
  <si>
    <t>ST0524</t>
  </si>
  <si>
    <t>ST0523</t>
  </si>
  <si>
    <t>ST0522</t>
  </si>
  <si>
    <t>ST0521</t>
  </si>
  <si>
    <t>ST0520</t>
  </si>
  <si>
    <t>ST0519</t>
  </si>
  <si>
    <t>ST0518</t>
  </si>
  <si>
    <t>ST0517</t>
  </si>
  <si>
    <t>ST0516</t>
  </si>
  <si>
    <t>ST0515</t>
  </si>
  <si>
    <t>ST0514</t>
  </si>
  <si>
    <t>ST0513</t>
  </si>
  <si>
    <t>ST0512</t>
  </si>
  <si>
    <t>ST0511</t>
  </si>
  <si>
    <t>ST0510</t>
  </si>
  <si>
    <t>ST0509</t>
  </si>
  <si>
    <t>ST0508</t>
  </si>
  <si>
    <t>ST0507</t>
  </si>
  <si>
    <t>ST0506</t>
  </si>
  <si>
    <t>ST0505</t>
  </si>
  <si>
    <t>ST0504</t>
  </si>
  <si>
    <t>ST0503</t>
  </si>
  <si>
    <t>ST0502</t>
  </si>
  <si>
    <t>ST0501</t>
  </si>
  <si>
    <t>ST0500</t>
  </si>
  <si>
    <t>ST0499</t>
  </si>
  <si>
    <t>ST0498</t>
  </si>
  <si>
    <t>ST0497</t>
  </si>
  <si>
    <t>ST0496</t>
  </si>
  <si>
    <t>ST0495</t>
  </si>
  <si>
    <t>ST0494</t>
  </si>
  <si>
    <t>ST0493</t>
  </si>
  <si>
    <t>ST0492</t>
  </si>
  <si>
    <t>ST0491</t>
  </si>
  <si>
    <t>ST0490</t>
  </si>
  <si>
    <t>ST0489</t>
  </si>
  <si>
    <t>ST0488</t>
  </si>
  <si>
    <t>ST0487</t>
  </si>
  <si>
    <t>ST0486</t>
  </si>
  <si>
    <t>ST0485</t>
  </si>
  <si>
    <t>ST0484</t>
  </si>
  <si>
    <t>ST0483</t>
  </si>
  <si>
    <t>ST0482</t>
  </si>
  <si>
    <t>ST0481</t>
  </si>
  <si>
    <t>ST0480</t>
  </si>
  <si>
    <t>ST0479</t>
  </si>
  <si>
    <t>ST0478</t>
  </si>
  <si>
    <t>ST0477</t>
  </si>
  <si>
    <t>ST0476</t>
  </si>
  <si>
    <t>ST0475</t>
  </si>
  <si>
    <t>ST0474</t>
  </si>
  <si>
    <t>ST0473</t>
  </si>
  <si>
    <t>ST0472</t>
  </si>
  <si>
    <t>ST0471</t>
  </si>
  <si>
    <t>ST0470</t>
  </si>
  <si>
    <t>ST0469</t>
  </si>
  <si>
    <t>ST0468</t>
  </si>
  <si>
    <t>ST0467</t>
  </si>
  <si>
    <t>ST0466</t>
  </si>
  <si>
    <t>ST0465</t>
  </si>
  <si>
    <t>ST0464</t>
  </si>
  <si>
    <t>ST0463</t>
  </si>
  <si>
    <t>ST0462</t>
  </si>
  <si>
    <t>ST0461</t>
  </si>
  <si>
    <t>ST0460</t>
  </si>
  <si>
    <t>ST0459</t>
  </si>
  <si>
    <t>ST0458</t>
  </si>
  <si>
    <t>ST0457</t>
  </si>
  <si>
    <t>ST0456</t>
  </si>
  <si>
    <t>ST0455</t>
  </si>
  <si>
    <t>ST0454</t>
  </si>
  <si>
    <t>ST0453</t>
  </si>
  <si>
    <t>ST0452</t>
  </si>
  <si>
    <t>ST0451</t>
  </si>
  <si>
    <t>ST0450</t>
  </si>
  <si>
    <t>ST0449</t>
  </si>
  <si>
    <t>ST0448</t>
  </si>
  <si>
    <t>ST0447</t>
  </si>
  <si>
    <t>ST0446</t>
  </si>
  <si>
    <t>ST0445</t>
  </si>
  <si>
    <t>ST0444</t>
  </si>
  <si>
    <t>ST0443</t>
  </si>
  <si>
    <t>ST0442</t>
  </si>
  <si>
    <t>ST0441</t>
  </si>
  <si>
    <t>ST0440</t>
  </si>
  <si>
    <t>ST0439</t>
  </si>
  <si>
    <t>ST0438</t>
  </si>
  <si>
    <t>ST0437</t>
  </si>
  <si>
    <t>ST0436</t>
  </si>
  <si>
    <t>ST0435</t>
  </si>
  <si>
    <t>ST0434</t>
  </si>
  <si>
    <t>ST0433</t>
  </si>
  <si>
    <t>ST0432</t>
  </si>
  <si>
    <t>ST0431</t>
  </si>
  <si>
    <t>ST0430</t>
  </si>
  <si>
    <t>ST0429</t>
  </si>
  <si>
    <t>ST0428</t>
  </si>
  <si>
    <t>ST0427</t>
  </si>
  <si>
    <t>ST0426</t>
  </si>
  <si>
    <t>ST0425</t>
  </si>
  <si>
    <t>ST0424</t>
  </si>
  <si>
    <t>ST0423</t>
  </si>
  <si>
    <t>ST0422</t>
  </si>
  <si>
    <t>ST0421</t>
  </si>
  <si>
    <t>ST0420</t>
  </si>
  <si>
    <t>ST0419</t>
  </si>
  <si>
    <t>ST0418</t>
  </si>
  <si>
    <t>ST0417</t>
  </si>
  <si>
    <t>ST0416</t>
  </si>
  <si>
    <t>ST0415</t>
  </si>
  <si>
    <t>ST0414</t>
  </si>
  <si>
    <t>ST0413</t>
  </si>
  <si>
    <t>ST0412</t>
  </si>
  <si>
    <t>ST0411</t>
  </si>
  <si>
    <t>ST0410</t>
  </si>
  <si>
    <t>ST0409</t>
  </si>
  <si>
    <t>ST0408</t>
  </si>
  <si>
    <t>ST0407</t>
  </si>
  <si>
    <t>ST0406</t>
  </si>
  <si>
    <t>ST0405</t>
  </si>
  <si>
    <t>ST0404</t>
  </si>
  <si>
    <t>ST0403</t>
  </si>
  <si>
    <t>ST0402</t>
  </si>
  <si>
    <t>ST0401</t>
  </si>
  <si>
    <t>ST0400</t>
  </si>
  <si>
    <t>ST0399</t>
  </si>
  <si>
    <t>ST0398</t>
  </si>
  <si>
    <t>ST0397</t>
  </si>
  <si>
    <t>ST0396</t>
  </si>
  <si>
    <t>ST0395</t>
  </si>
  <si>
    <t>ST0394</t>
  </si>
  <si>
    <t>ST0393</t>
  </si>
  <si>
    <t>ST0392</t>
  </si>
  <si>
    <t>ST0391</t>
  </si>
  <si>
    <t>ST0390</t>
  </si>
  <si>
    <t>ST0389</t>
  </si>
  <si>
    <t>ST0388</t>
  </si>
  <si>
    <t>ST0387</t>
  </si>
  <si>
    <t>ST0386</t>
  </si>
  <si>
    <t>ST0385</t>
  </si>
  <si>
    <t>ST0384</t>
  </si>
  <si>
    <t>ST0383</t>
  </si>
  <si>
    <t>ST0382</t>
  </si>
  <si>
    <t>ST0381</t>
  </si>
  <si>
    <t>ST0380</t>
  </si>
  <si>
    <t>ST0379</t>
  </si>
  <si>
    <t>ST0378</t>
  </si>
  <si>
    <t>ST0377</t>
  </si>
  <si>
    <t>ST0376</t>
  </si>
  <si>
    <t>ST0375</t>
  </si>
  <si>
    <t>ST0374</t>
  </si>
  <si>
    <t>ST0373</t>
  </si>
  <si>
    <t>ST0372</t>
  </si>
  <si>
    <t>ST0371</t>
  </si>
  <si>
    <t>ST0370</t>
  </si>
  <si>
    <t>ST0369</t>
  </si>
  <si>
    <t>ST0368</t>
  </si>
  <si>
    <t>ST0367</t>
  </si>
  <si>
    <t>ST0366</t>
  </si>
  <si>
    <t>ST0365</t>
  </si>
  <si>
    <t>ST0364</t>
  </si>
  <si>
    <t>ST0363</t>
  </si>
  <si>
    <t>ST0362</t>
  </si>
  <si>
    <t>ST0361</t>
  </si>
  <si>
    <t>ST0360</t>
  </si>
  <si>
    <t>ST0359</t>
  </si>
  <si>
    <t>ST0358</t>
  </si>
  <si>
    <t>ST0357</t>
  </si>
  <si>
    <t>ST0356</t>
  </si>
  <si>
    <t>ST0355</t>
  </si>
  <si>
    <t>ST0354</t>
  </si>
  <si>
    <t>ST0353</t>
  </si>
  <si>
    <t>ST0352</t>
  </si>
  <si>
    <t>ST0351</t>
  </si>
  <si>
    <t>ST0350</t>
  </si>
  <si>
    <t>ST0349</t>
  </si>
  <si>
    <t>ST0348</t>
  </si>
  <si>
    <t>ST0347</t>
  </si>
  <si>
    <t>ST0346</t>
  </si>
  <si>
    <t>ST0345</t>
  </si>
  <si>
    <t>ST0344</t>
  </si>
  <si>
    <t>ST0343</t>
  </si>
  <si>
    <t>ST0342</t>
  </si>
  <si>
    <t>ST0341</t>
  </si>
  <si>
    <t>ST0340</t>
  </si>
  <si>
    <t>ST0339</t>
  </si>
  <si>
    <t>ST0338</t>
  </si>
  <si>
    <t>ST0337</t>
  </si>
  <si>
    <t>ST0336</t>
  </si>
  <si>
    <t>ST0335</t>
  </si>
  <si>
    <t>ST0334</t>
  </si>
  <si>
    <t>ST0333</t>
  </si>
  <si>
    <t>ST0332</t>
  </si>
  <si>
    <t>ST0331</t>
  </si>
  <si>
    <t>ST0330</t>
  </si>
  <si>
    <t>ST0329</t>
  </si>
  <si>
    <t>ST0328</t>
  </si>
  <si>
    <t>ST0327</t>
  </si>
  <si>
    <t>ST0326</t>
  </si>
  <si>
    <t>ST0325</t>
  </si>
  <si>
    <t>ST0324</t>
  </si>
  <si>
    <t>ST0323</t>
  </si>
  <si>
    <t>ST0322</t>
  </si>
  <si>
    <t>ST0321</t>
  </si>
  <si>
    <t>ST0320</t>
  </si>
  <si>
    <t>ST0319</t>
  </si>
  <si>
    <t>ST0318</t>
  </si>
  <si>
    <t>ST0317</t>
  </si>
  <si>
    <t>ST0316</t>
  </si>
  <si>
    <t>ST0315</t>
  </si>
  <si>
    <t>ST0314</t>
  </si>
  <si>
    <t>ST0313</t>
  </si>
  <si>
    <t>ST0312</t>
  </si>
  <si>
    <t>ST0311</t>
  </si>
  <si>
    <t>ST0310</t>
  </si>
  <si>
    <t>ST0309</t>
  </si>
  <si>
    <t>ST0308</t>
  </si>
  <si>
    <t>ST0307</t>
  </si>
  <si>
    <t>ST0306</t>
  </si>
  <si>
    <t>ST0305</t>
  </si>
  <si>
    <t>ST0304</t>
  </si>
  <si>
    <t>ST0303</t>
  </si>
  <si>
    <t>ST0302</t>
  </si>
  <si>
    <t>ST0301</t>
  </si>
  <si>
    <t>ST0300</t>
  </si>
  <si>
    <t>ST0299</t>
  </si>
  <si>
    <t>ST0298</t>
  </si>
  <si>
    <t>ST0297</t>
  </si>
  <si>
    <t>ST0296</t>
  </si>
  <si>
    <t>ST0295</t>
  </si>
  <si>
    <t>ST0294</t>
  </si>
  <si>
    <t>ST0293</t>
  </si>
  <si>
    <t>ST0292</t>
  </si>
  <si>
    <t>ST0291</t>
  </si>
  <si>
    <t>ST0290</t>
  </si>
  <si>
    <t>ST0289</t>
  </si>
  <si>
    <t>ST0288</t>
  </si>
  <si>
    <t>ST0287</t>
  </si>
  <si>
    <t>ST0286</t>
  </si>
  <si>
    <t>ST0285</t>
  </si>
  <si>
    <t>ST0284</t>
  </si>
  <si>
    <t>ST0283</t>
  </si>
  <si>
    <t>ST0282</t>
  </si>
  <si>
    <t>ST0281</t>
  </si>
  <si>
    <t>ST0280</t>
  </si>
  <si>
    <t>ST0279</t>
  </si>
  <si>
    <t>ST0278</t>
  </si>
  <si>
    <t>ST0277</t>
  </si>
  <si>
    <t>ST0276</t>
  </si>
  <si>
    <t>ST0275</t>
  </si>
  <si>
    <t>ST0274</t>
  </si>
  <si>
    <t>ST0273</t>
  </si>
  <si>
    <t>ST0272</t>
  </si>
  <si>
    <t>ST0271</t>
  </si>
  <si>
    <t>ST0270</t>
  </si>
  <si>
    <t>ST0269</t>
  </si>
  <si>
    <t>ST0268</t>
  </si>
  <si>
    <t>ST0267</t>
  </si>
  <si>
    <t>ST0266</t>
  </si>
  <si>
    <t>ST0265</t>
  </si>
  <si>
    <t>ST0264</t>
  </si>
  <si>
    <t>ST0263</t>
  </si>
  <si>
    <t>ST0262</t>
  </si>
  <si>
    <t>ST0261</t>
  </si>
  <si>
    <t>ST0260</t>
  </si>
  <si>
    <t>ST0259</t>
  </si>
  <si>
    <t>ST0258</t>
  </si>
  <si>
    <t>ST0257</t>
  </si>
  <si>
    <t>ST0256</t>
  </si>
  <si>
    <t>ST0255</t>
  </si>
  <si>
    <t>ST0254</t>
  </si>
  <si>
    <t>ST0253</t>
  </si>
  <si>
    <t>ST0252</t>
  </si>
  <si>
    <t>ST0251</t>
  </si>
  <si>
    <t>ST0250</t>
  </si>
  <si>
    <t>ST0249</t>
  </si>
  <si>
    <t>ST0248</t>
  </si>
  <si>
    <t>ST0247</t>
  </si>
  <si>
    <t>ST0246</t>
  </si>
  <si>
    <t>ST0245</t>
  </si>
  <si>
    <t>ST0244</t>
  </si>
  <si>
    <t>ST0243</t>
  </si>
  <si>
    <t>ST0242</t>
  </si>
  <si>
    <t>ST0241</t>
  </si>
  <si>
    <t>ST0240</t>
  </si>
  <si>
    <t>ST0239</t>
  </si>
  <si>
    <t>ST0238</t>
  </si>
  <si>
    <t>ST0237</t>
  </si>
  <si>
    <t>ST0236</t>
  </si>
  <si>
    <t>ST0235</t>
  </si>
  <si>
    <t>ST0234</t>
  </si>
  <si>
    <t>ST0233</t>
  </si>
  <si>
    <t>ST0232</t>
  </si>
  <si>
    <t>ST0231</t>
  </si>
  <si>
    <t>ST0230</t>
  </si>
  <si>
    <t>ST0229</t>
  </si>
  <si>
    <t>ST0228</t>
  </si>
  <si>
    <t>ST0227</t>
  </si>
  <si>
    <t>ST0226</t>
  </si>
  <si>
    <t>ST0225</t>
  </si>
  <si>
    <t>ST0224</t>
  </si>
  <si>
    <t>ST0223</t>
  </si>
  <si>
    <t>ST0222</t>
  </si>
  <si>
    <t>ST0221</t>
  </si>
  <si>
    <t>ST0220</t>
  </si>
  <si>
    <t>ST0219</t>
  </si>
  <si>
    <t>ST0218</t>
  </si>
  <si>
    <t>ST0217</t>
  </si>
  <si>
    <t>ST0216</t>
  </si>
  <si>
    <t>ST0215</t>
  </si>
  <si>
    <t>ST0214</t>
  </si>
  <si>
    <t>ST0213</t>
  </si>
  <si>
    <t>ST0212</t>
  </si>
  <si>
    <t>ST0211</t>
  </si>
  <si>
    <t>ST0210</t>
  </si>
  <si>
    <t>ST0209</t>
  </si>
  <si>
    <t>ST0208</t>
  </si>
  <si>
    <t>ST0207</t>
  </si>
  <si>
    <t>ST0206</t>
  </si>
  <si>
    <t>ST0205</t>
  </si>
  <si>
    <t>ST0204</t>
  </si>
  <si>
    <t>ST0203</t>
  </si>
  <si>
    <t>ST0202</t>
  </si>
  <si>
    <t>ST0201</t>
  </si>
  <si>
    <t>ST0200</t>
  </si>
  <si>
    <t>ST0199</t>
  </si>
  <si>
    <t>ST0198</t>
  </si>
  <si>
    <t>ST0197</t>
  </si>
  <si>
    <t>ST0196</t>
  </si>
  <si>
    <t>ST0195</t>
  </si>
  <si>
    <t>ST0194</t>
  </si>
  <si>
    <t>ST0193</t>
  </si>
  <si>
    <t>ST0192</t>
  </si>
  <si>
    <t>ST0191</t>
  </si>
  <si>
    <t>ST0190</t>
  </si>
  <si>
    <t>ST0189</t>
  </si>
  <si>
    <t>ST0188</t>
  </si>
  <si>
    <t>ST0187</t>
  </si>
  <si>
    <t>ST0186</t>
  </si>
  <si>
    <t>ST0185</t>
  </si>
  <si>
    <t>ST0184</t>
  </si>
  <si>
    <t>ST0183</t>
  </si>
  <si>
    <t>ST0182</t>
  </si>
  <si>
    <t>ST0181</t>
  </si>
  <si>
    <t>ST0180</t>
  </si>
  <si>
    <t>ST0179</t>
  </si>
  <si>
    <t>ST0178</t>
  </si>
  <si>
    <t>ST0177</t>
  </si>
  <si>
    <t>ST0176</t>
  </si>
  <si>
    <t>ST0175</t>
  </si>
  <si>
    <t>ST0174</t>
  </si>
  <si>
    <t>ST0173</t>
  </si>
  <si>
    <t>ST0172</t>
  </si>
  <si>
    <t>ST0171</t>
  </si>
  <si>
    <t>ST0170</t>
  </si>
  <si>
    <t>ST0169</t>
  </si>
  <si>
    <t>ST0168</t>
  </si>
  <si>
    <t>ST0167</t>
  </si>
  <si>
    <t>ST0166</t>
  </si>
  <si>
    <t>ST0165</t>
  </si>
  <si>
    <t>ST0164</t>
  </si>
  <si>
    <t>ST0163</t>
  </si>
  <si>
    <t>ST0162</t>
  </si>
  <si>
    <t>ST0161</t>
  </si>
  <si>
    <t>ST0160</t>
  </si>
  <si>
    <t>ST0159</t>
  </si>
  <si>
    <t>ST0158</t>
  </si>
  <si>
    <t>ST0157</t>
  </si>
  <si>
    <t>ST0156</t>
  </si>
  <si>
    <t>ST0155</t>
  </si>
  <si>
    <t>ST0154</t>
  </si>
  <si>
    <t>ST0153</t>
  </si>
  <si>
    <t>ST0152</t>
  </si>
  <si>
    <t>ST0151</t>
  </si>
  <si>
    <t>ST0150</t>
  </si>
  <si>
    <t>ST0149</t>
  </si>
  <si>
    <t>ST0148</t>
  </si>
  <si>
    <t>ST0147</t>
  </si>
  <si>
    <t>ST0146</t>
  </si>
  <si>
    <t>ST0145</t>
  </si>
  <si>
    <t>ST0144</t>
  </si>
  <si>
    <t>ST0143</t>
  </si>
  <si>
    <t>ST0142</t>
  </si>
  <si>
    <t>ST0141</t>
  </si>
  <si>
    <t>ST0140</t>
  </si>
  <si>
    <t>ST0139</t>
  </si>
  <si>
    <t>ST0138</t>
  </si>
  <si>
    <t>ST0137</t>
  </si>
  <si>
    <t>ST0136</t>
  </si>
  <si>
    <t>ST0135</t>
  </si>
  <si>
    <t>ST0134</t>
  </si>
  <si>
    <t>ST0133</t>
  </si>
  <si>
    <t>ST0132</t>
  </si>
  <si>
    <t>ST0131</t>
  </si>
  <si>
    <t>ST0130</t>
  </si>
  <si>
    <t>ST0129</t>
  </si>
  <si>
    <t>ST0128</t>
  </si>
  <si>
    <t>ST0127</t>
  </si>
  <si>
    <t>ST0126</t>
  </si>
  <si>
    <t>ST0125</t>
  </si>
  <si>
    <t>ST0124</t>
  </si>
  <si>
    <t>ST0123</t>
  </si>
  <si>
    <t>ST0122</t>
  </si>
  <si>
    <t>ST0121</t>
  </si>
  <si>
    <t>ST0120</t>
  </si>
  <si>
    <t>ST0119</t>
  </si>
  <si>
    <t>ST0118</t>
  </si>
  <si>
    <t>ST0117</t>
  </si>
  <si>
    <t>ST0116</t>
  </si>
  <si>
    <t>ST0115</t>
  </si>
  <si>
    <t>ST0114</t>
  </si>
  <si>
    <t>ST0113</t>
  </si>
  <si>
    <t>ST0112</t>
  </si>
  <si>
    <t>ST0111</t>
  </si>
  <si>
    <t>ST0110</t>
  </si>
  <si>
    <t>ST0109</t>
  </si>
  <si>
    <t>ST0108</t>
  </si>
  <si>
    <t>ST0107</t>
  </si>
  <si>
    <t>ST0106</t>
  </si>
  <si>
    <t>ST0105</t>
  </si>
  <si>
    <t>ST0104</t>
  </si>
  <si>
    <t>ST0103</t>
  </si>
  <si>
    <t>ST0102</t>
  </si>
  <si>
    <t>ST0101</t>
  </si>
  <si>
    <t>ST0100</t>
  </si>
  <si>
    <t>ST0099</t>
  </si>
  <si>
    <t>ST0098</t>
  </si>
  <si>
    <t>ST0097</t>
  </si>
  <si>
    <t>ST0096</t>
  </si>
  <si>
    <t>ST0095</t>
  </si>
  <si>
    <t>ST0094</t>
  </si>
  <si>
    <t>ST0093</t>
  </si>
  <si>
    <t>ST0092</t>
  </si>
  <si>
    <t>ST0091</t>
  </si>
  <si>
    <t>ST0090</t>
  </si>
  <si>
    <t>ST0089</t>
  </si>
  <si>
    <t>ST0088</t>
  </si>
  <si>
    <t>ST0087</t>
  </si>
  <si>
    <t>ST0086</t>
  </si>
  <si>
    <t>ST0085</t>
  </si>
  <si>
    <t>ST0084</t>
  </si>
  <si>
    <t>ST0083</t>
  </si>
  <si>
    <t>ST0082</t>
  </si>
  <si>
    <t>ST0081</t>
  </si>
  <si>
    <t>ST0080</t>
  </si>
  <si>
    <t>ST0079</t>
  </si>
  <si>
    <t>ST0078</t>
  </si>
  <si>
    <t>ST0077</t>
  </si>
  <si>
    <t>ST0076</t>
  </si>
  <si>
    <t>ST0075</t>
  </si>
  <si>
    <t>ST0074</t>
  </si>
  <si>
    <t>ST0073</t>
  </si>
  <si>
    <t>ST0072</t>
  </si>
  <si>
    <t>ST0071</t>
  </si>
  <si>
    <t>ST0070</t>
  </si>
  <si>
    <t>ST0069</t>
  </si>
  <si>
    <t>ST0068</t>
  </si>
  <si>
    <t>ST0067</t>
  </si>
  <si>
    <t>ST0066</t>
  </si>
  <si>
    <t>ST0065</t>
  </si>
  <si>
    <t>ST0064</t>
  </si>
  <si>
    <t>ST0063</t>
  </si>
  <si>
    <t>ST0062</t>
  </si>
  <si>
    <t>ST0061</t>
  </si>
  <si>
    <t>ST0060</t>
  </si>
  <si>
    <t>ST0059</t>
  </si>
  <si>
    <t>ST0058</t>
  </si>
  <si>
    <t>ST0057</t>
  </si>
  <si>
    <t>ST0056</t>
  </si>
  <si>
    <t>ST0055</t>
  </si>
  <si>
    <t>ST0054</t>
  </si>
  <si>
    <t>ST0053</t>
  </si>
  <si>
    <t>ST0052</t>
  </si>
  <si>
    <t>ST0051</t>
  </si>
  <si>
    <t>ST0050</t>
  </si>
  <si>
    <t>ST0049</t>
  </si>
  <si>
    <t>ST0048</t>
  </si>
  <si>
    <t>ST0047</t>
  </si>
  <si>
    <t>ST0046</t>
  </si>
  <si>
    <t>ST0045</t>
  </si>
  <si>
    <t>ST0044</t>
  </si>
  <si>
    <t>ST0043</t>
  </si>
  <si>
    <t>ST0042</t>
  </si>
  <si>
    <t>ST0041</t>
  </si>
  <si>
    <t>ST0040</t>
  </si>
  <si>
    <t>ST0039</t>
  </si>
  <si>
    <t>ST0038</t>
  </si>
  <si>
    <t>ST0037</t>
  </si>
  <si>
    <t>ST0036</t>
  </si>
  <si>
    <t>ST0035</t>
  </si>
  <si>
    <t>ST0034</t>
  </si>
  <si>
    <t>ST0033</t>
  </si>
  <si>
    <t>ST0032</t>
  </si>
  <si>
    <t>ST0031</t>
  </si>
  <si>
    <t>ST0030</t>
  </si>
  <si>
    <t>ST0029</t>
  </si>
  <si>
    <t>ST0028</t>
  </si>
  <si>
    <t>ST0027</t>
  </si>
  <si>
    <t>ST0026</t>
  </si>
  <si>
    <t>ST0025</t>
  </si>
  <si>
    <t>ST0024</t>
  </si>
  <si>
    <t>ST0023</t>
  </si>
  <si>
    <t>ST0022</t>
  </si>
  <si>
    <t>ST0021</t>
  </si>
  <si>
    <t>ST0020</t>
  </si>
  <si>
    <t>ST0019</t>
  </si>
  <si>
    <t>ST0018</t>
  </si>
  <si>
    <t>ST0017</t>
  </si>
  <si>
    <t>ST0016</t>
  </si>
  <si>
    <t>ST0015</t>
  </si>
  <si>
    <t>ST0014</t>
  </si>
  <si>
    <t>ST0013</t>
  </si>
  <si>
    <t>ST0012</t>
  </si>
  <si>
    <t>ST0011</t>
  </si>
  <si>
    <t>ST0010</t>
  </si>
  <si>
    <t>ST0009</t>
  </si>
  <si>
    <t>ST0008</t>
  </si>
  <si>
    <t>ST0007</t>
  </si>
  <si>
    <t>ST0006</t>
  </si>
  <si>
    <t>ST0005</t>
  </si>
  <si>
    <t>ST0004</t>
  </si>
  <si>
    <t>ST0003</t>
  </si>
  <si>
    <t>ST0002</t>
  </si>
  <si>
    <t>ST0001</t>
  </si>
  <si>
    <t>Student_ID</t>
  </si>
  <si>
    <t>Row Labels</t>
  </si>
  <si>
    <t>Grand Total</t>
  </si>
  <si>
    <t>Count of Student_ID</t>
  </si>
  <si>
    <t>10-11</t>
  </si>
  <si>
    <t>12-13</t>
  </si>
  <si>
    <t>14-15</t>
  </si>
  <si>
    <t>16-17</t>
  </si>
  <si>
    <t>18-19</t>
  </si>
  <si>
    <t>20-21</t>
  </si>
  <si>
    <t>22-23</t>
  </si>
  <si>
    <t>24-25</t>
  </si>
  <si>
    <t>26-27</t>
  </si>
  <si>
    <t>28-29</t>
  </si>
  <si>
    <t>April</t>
  </si>
  <si>
    <t>Sept</t>
  </si>
  <si>
    <t>Diff</t>
  </si>
  <si>
    <t>Monthly Temperature</t>
  </si>
  <si>
    <t>Operation</t>
  </si>
  <si>
    <t>Float</t>
  </si>
  <si>
    <t>Sales Comparison</t>
  </si>
  <si>
    <t>Padding, 2011</t>
  </si>
  <si>
    <t>Padding, 2010</t>
  </si>
  <si>
    <t>Gap</t>
  </si>
  <si>
    <t>Profit and Loss of Company</t>
  </si>
  <si>
    <t>Net Cash Flow</t>
  </si>
  <si>
    <t>Initial Balance</t>
  </si>
  <si>
    <t>Final Balance</t>
  </si>
  <si>
    <t>Cox</t>
  </si>
  <si>
    <t>Company</t>
  </si>
  <si>
    <t>CSI</t>
  </si>
  <si>
    <t>Expedia</t>
  </si>
  <si>
    <t>Facebook</t>
  </si>
  <si>
    <t>Walmart</t>
  </si>
  <si>
    <t>Hyatt</t>
  </si>
  <si>
    <t>Peacock</t>
  </si>
  <si>
    <t>Poor</t>
  </si>
  <si>
    <t>Good</t>
  </si>
  <si>
    <t>A</t>
  </si>
  <si>
    <t>B</t>
  </si>
  <si>
    <t>C</t>
  </si>
  <si>
    <t>D</t>
  </si>
  <si>
    <t>E</t>
  </si>
  <si>
    <t>F</t>
  </si>
  <si>
    <t>Options</t>
  </si>
  <si>
    <t>Data</t>
  </si>
  <si>
    <t>Option 6</t>
  </si>
  <si>
    <t>Option 10</t>
  </si>
  <si>
    <t>Option 9</t>
  </si>
  <si>
    <t>Option 5</t>
  </si>
  <si>
    <t>Option 1</t>
  </si>
  <si>
    <t>Option 8</t>
  </si>
  <si>
    <t>Option 2</t>
  </si>
  <si>
    <t>Option 3</t>
  </si>
  <si>
    <t>Option 4</t>
  </si>
  <si>
    <t>Opion 7</t>
  </si>
  <si>
    <t>Line</t>
  </si>
  <si>
    <t>Cumulative Total</t>
  </si>
  <si>
    <t>Cumulative Percentage</t>
  </si>
  <si>
    <t>Value</t>
  </si>
  <si>
    <t>Top Target</t>
  </si>
  <si>
    <t>Bottom Target</t>
  </si>
  <si>
    <t>Hilight</t>
  </si>
  <si>
    <t>x</t>
  </si>
  <si>
    <t>y</t>
  </si>
  <si>
    <t>Complaint Type</t>
  </si>
  <si>
    <t>Cumulative %</t>
  </si>
  <si>
    <t>Late Delivery</t>
  </si>
  <si>
    <t>Product Defect</t>
  </si>
  <si>
    <t>Poor Customer Sevice</t>
  </si>
  <si>
    <t>Billing Errors</t>
  </si>
  <si>
    <t>Website Issues</t>
  </si>
  <si>
    <t>Profit Development until June</t>
  </si>
  <si>
    <t>Actual series</t>
  </si>
  <si>
    <t>Budget series</t>
  </si>
  <si>
    <t>Budget</t>
  </si>
  <si>
    <t>Product A</t>
  </si>
  <si>
    <t>Product B</t>
  </si>
  <si>
    <t>Sales Value</t>
  </si>
  <si>
    <t>Product C</t>
  </si>
  <si>
    <t>Product D</t>
  </si>
  <si>
    <t>Product E</t>
  </si>
  <si>
    <t>Difference</t>
  </si>
  <si>
    <t>America</t>
  </si>
  <si>
    <t>% of Total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</si>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</sst>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-[$$-409]* #,##0_ ;_-[$$-409]* \-#,##0\ ;_-[$$-409]* &quot;-&quot;??_ ;_-@_ "/>
  </numFmts>
  <fonts count="10" x14ac:knownFonts="1">
    <font>
      <sz val="12"/>
      <color theme="1"/>
      <name val="Pyidaungsu"/>
      <family val="2"/>
    </font>
    <font>
      <sz val="12"/>
      <color theme="1"/>
      <name val="Pyidaungsu"/>
      <family val="2"/>
    </font>
    <font>
      <sz val="12"/>
      <color theme="0"/>
      <name val="Pyidaungsu"/>
      <family val="2"/>
    </font>
    <font>
      <b/>
      <sz val="12"/>
      <color theme="0"/>
      <name val="Cambria"/>
      <family val="1"/>
    </font>
    <font>
      <b/>
      <sz val="12"/>
      <color theme="1"/>
      <name val="Pyidaungsu"/>
      <family val="2"/>
    </font>
    <font>
      <b/>
      <sz val="12"/>
      <color theme="0"/>
      <name val="Pyidaungsu"/>
      <family val="2"/>
    </font>
    <font>
      <b/>
      <sz val="11"/>
      <color theme="1"/>
      <name val="Calibri"/>
      <family val="2"/>
      <scheme val="minor"/>
    </font>
    <font>
      <b/>
      <sz val="9"/>
      <color rgb="FF217346"/>
      <name val="Verdana"/>
      <family val="2"/>
    </font>
    <font>
      <sz val="10"/>
      <color theme="1"/>
      <name val="Verdana"/>
      <family val="2"/>
    </font>
    <font>
      <b/>
      <sz val="12"/>
      <color theme="0" tint="-4.9989318521683403E-2"/>
      <name val="Pyidaungsu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21734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164" fontId="0" fillId="0" borderId="1" xfId="2" applyNumberFormat="1" applyFont="1" applyBorder="1"/>
    <xf numFmtId="0" fontId="2" fillId="2" borderId="1" xfId="0" applyFont="1" applyFill="1" applyBorder="1"/>
    <xf numFmtId="165" fontId="0" fillId="0" borderId="0" xfId="1" applyNumberFormat="1" applyFont="1"/>
    <xf numFmtId="165" fontId="0" fillId="0" borderId="0" xfId="0" applyNumberFormat="1"/>
    <xf numFmtId="0" fontId="0" fillId="3" borderId="0" xfId="0" applyFill="1"/>
    <xf numFmtId="0" fontId="4" fillId="0" borderId="0" xfId="0" applyFont="1"/>
    <xf numFmtId="9" fontId="0" fillId="0" borderId="0" xfId="3" applyFont="1"/>
    <xf numFmtId="9" fontId="4" fillId="4" borderId="0" xfId="3" applyFont="1" applyFill="1"/>
    <xf numFmtId="0" fontId="0" fillId="0" borderId="0" xfId="0" applyAlignment="1">
      <alignment horizontal="centerContinuous" vertical="center"/>
    </xf>
    <xf numFmtId="0" fontId="5" fillId="5" borderId="0" xfId="0" applyFont="1" applyFill="1" applyAlignment="1">
      <alignment horizontal="centerContinuous"/>
    </xf>
    <xf numFmtId="0" fontId="0" fillId="6" borderId="0" xfId="0" applyFill="1"/>
    <xf numFmtId="0" fontId="4" fillId="0" borderId="1" xfId="0" applyFont="1" applyBorder="1"/>
    <xf numFmtId="0" fontId="6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8" borderId="3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166" fontId="8" fillId="8" borderId="0" xfId="0" applyNumberFormat="1" applyFont="1" applyFill="1" applyAlignment="1">
      <alignment vertical="center"/>
    </xf>
    <xf numFmtId="166" fontId="8" fillId="9" borderId="0" xfId="0" applyNumberFormat="1" applyFont="1" applyFill="1" applyAlignment="1">
      <alignment vertical="center"/>
    </xf>
    <xf numFmtId="0" fontId="0" fillId="0" borderId="0" xfId="0" applyAlignment="1">
      <alignment horizontal="centerContinuous"/>
    </xf>
    <xf numFmtId="0" fontId="5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10" borderId="0" xfId="0" applyFont="1" applyFill="1" applyAlignment="1">
      <alignment horizontal="centerContinuous"/>
    </xf>
    <xf numFmtId="0" fontId="0" fillId="11" borderId="0" xfId="0" applyFill="1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5" fillId="13" borderId="8" xfId="0" applyFont="1" applyFill="1" applyBorder="1"/>
    <xf numFmtId="0" fontId="5" fillId="13" borderId="6" xfId="0" applyFont="1" applyFill="1" applyBorder="1"/>
    <xf numFmtId="0" fontId="5" fillId="13" borderId="9" xfId="0" applyFont="1" applyFill="1" applyBorder="1"/>
    <xf numFmtId="0" fontId="0" fillId="12" borderId="8" xfId="0" applyFont="1" applyFill="1" applyBorder="1"/>
    <xf numFmtId="0" fontId="0" fillId="12" borderId="6" xfId="0" applyFont="1" applyFill="1" applyBorder="1"/>
    <xf numFmtId="0" fontId="0" fillId="12" borderId="9" xfId="0" applyFont="1" applyFill="1" applyBorder="1"/>
    <xf numFmtId="0" fontId="0" fillId="0" borderId="8" xfId="0" applyFont="1" applyBorder="1"/>
    <xf numFmtId="0" fontId="0" fillId="0" borderId="6" xfId="0" applyFont="1" applyBorder="1"/>
    <xf numFmtId="0" fontId="0" fillId="0" borderId="9" xfId="0" applyFont="1" applyBorder="1"/>
    <xf numFmtId="9" fontId="0" fillId="0" borderId="0" xfId="0" applyNumberFormat="1"/>
    <xf numFmtId="1" fontId="0" fillId="0" borderId="0" xfId="3" applyNumberFormat="1" applyFont="1"/>
    <xf numFmtId="22" fontId="0" fillId="0" borderId="0" xfId="0" applyNumberFormat="1"/>
    <xf numFmtId="0" fontId="0" fillId="0" borderId="0" xfId="3" applyNumberFormat="1" applyFont="1"/>
    <xf numFmtId="0" fontId="4" fillId="0" borderId="2" xfId="0" applyFont="1" applyBorder="1" applyAlignment="1">
      <alignment horizontal="center" vertical="center"/>
    </xf>
    <xf numFmtId="0" fontId="0" fillId="14" borderId="0" xfId="0" applyFill="1"/>
    <xf numFmtId="0" fontId="0" fillId="2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43A556"/>
      <color rgb="FFBD2BA1"/>
      <color rgb="FFA23EAA"/>
      <color rgb="FFE254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Min &amp; Max</a:t>
            </a:r>
            <a:r>
              <a:rPr lang="en-US" baseline="0">
                <a:solidFill>
                  <a:schemeClr val="bg1"/>
                </a:solidFill>
              </a:rPr>
              <a:t> Temperature by Month in 2023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6159667541557342E-2"/>
          <c:y val="2.3148148148148147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1337962962962964"/>
          <c:w val="0.90286351706036749"/>
          <c:h val="0.67979913969087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Sheet8!$B$18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Sheet8!$A$19:$A$30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Sheet8!$B$19:$B$30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45</c:v>
                </c:pt>
                <c:pt idx="4">
                  <c:v>51</c:v>
                </c:pt>
                <c:pt idx="5">
                  <c:v>56</c:v>
                </c:pt>
                <c:pt idx="6">
                  <c:v>59</c:v>
                </c:pt>
                <c:pt idx="7">
                  <c:v>59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A-4E21-9FCF-8F13875BD46D}"/>
            </c:ext>
          </c:extLst>
        </c:ser>
        <c:ser>
          <c:idx val="1"/>
          <c:order val="1"/>
          <c:tx>
            <c:strRef>
              <c:f>Sheet8!$D$18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B0F0">
                <a:alpha val="39000"/>
              </a:srgbClr>
            </a:solidFill>
            <a:ln w="15875"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Sheet8!$A$19:$A$30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Sheet8!$D$19:$D$30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A-4E21-9FCF-8F13875B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752640"/>
        <c:axId val="582759856"/>
      </c:barChart>
      <c:lineChart>
        <c:grouping val="standard"/>
        <c:varyColors val="0"/>
        <c:ser>
          <c:idx val="2"/>
          <c:order val="2"/>
          <c:tx>
            <c:strRef>
              <c:f>Sheet8!$C$18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Sheet8!$C$19:$C$29</c:f>
              <c:numCache>
                <c:formatCode>General</c:formatCode>
                <c:ptCount val="11"/>
                <c:pt idx="0">
                  <c:v>48</c:v>
                </c:pt>
                <c:pt idx="1">
                  <c:v>49</c:v>
                </c:pt>
                <c:pt idx="2">
                  <c:v>53</c:v>
                </c:pt>
                <c:pt idx="3">
                  <c:v>59</c:v>
                </c:pt>
                <c:pt idx="4">
                  <c:v>65</c:v>
                </c:pt>
                <c:pt idx="5">
                  <c:v>70</c:v>
                </c:pt>
                <c:pt idx="6">
                  <c:v>74</c:v>
                </c:pt>
                <c:pt idx="7">
                  <c:v>73</c:v>
                </c:pt>
                <c:pt idx="8">
                  <c:v>67</c:v>
                </c:pt>
                <c:pt idx="9">
                  <c:v>60</c:v>
                </c:pt>
                <c:pt idx="1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A-4E21-9FCF-8F13875B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52640"/>
        <c:axId val="582759856"/>
      </c:lineChart>
      <c:catAx>
        <c:axId val="5827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59856"/>
        <c:crosses val="autoZero"/>
        <c:auto val="1"/>
        <c:lblAlgn val="ctr"/>
        <c:lblOffset val="100"/>
        <c:noMultiLvlLbl val="0"/>
      </c:catAx>
      <c:valAx>
        <c:axId val="582759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  <a:alpha val="59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Sheet8!$A$197</c:f>
              <c:strCache>
                <c:ptCount val="1"/>
                <c:pt idx="0">
                  <c:v>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Sheet8!$A$198:$A$202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F-4F24-84E1-B81C5229ACA4}"/>
            </c:ext>
          </c:extLst>
        </c:ser>
        <c:ser>
          <c:idx val="1"/>
          <c:order val="1"/>
          <c:tx>
            <c:strRef>
              <c:f>Sheet8!$B$197</c:f>
              <c:strCache>
                <c:ptCount val="1"/>
                <c:pt idx="0">
                  <c:v>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Sheet8!$B$198:$B$202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F-4F24-84E1-B81C5229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65584"/>
        <c:axId val="462459352"/>
      </c:radarChart>
      <c:catAx>
        <c:axId val="46246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9352"/>
        <c:crosses val="autoZero"/>
        <c:auto val="1"/>
        <c:lblAlgn val="ctr"/>
        <c:lblOffset val="100"/>
        <c:noMultiLvlLbl val="0"/>
      </c:catAx>
      <c:valAx>
        <c:axId val="4624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Personnel</a:t>
            </a:r>
            <a:r>
              <a:rPr lang="en-US" baseline="0"/>
              <a:t> at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3654350898446"/>
          <c:y val="0.27761628754738993"/>
          <c:w val="0.80409166161922063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Sheet8!$A$208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Sheet8!$B$207:$E$207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Sheet8!$B$208:$E$208</c:f>
              <c:numCache>
                <c:formatCode>_(* #,##0_);_(* \(#,##0\);_(* "-"??_);_(@_)</c:formatCode>
                <c:ptCount val="4"/>
                <c:pt idx="0">
                  <c:v>1600</c:v>
                </c:pt>
                <c:pt idx="1">
                  <c:v>1300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7-4224-B493-F3BA9A372FDD}"/>
            </c:ext>
          </c:extLst>
        </c:ser>
        <c:ser>
          <c:idx val="1"/>
          <c:order val="1"/>
          <c:tx>
            <c:strRef>
              <c:f>Sheet8!$A$209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Sheet8!$B$207:$E$207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Sheet8!$B$209:$E$209</c:f>
              <c:numCache>
                <c:formatCode>_(* #,##0_);_(* \(#,##0\);_(* "-"??_);_(@_)</c:formatCode>
                <c:ptCount val="4"/>
                <c:pt idx="0">
                  <c:v>410</c:v>
                </c:pt>
                <c:pt idx="1">
                  <c:v>300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224-B493-F3BA9A372FDD}"/>
            </c:ext>
          </c:extLst>
        </c:ser>
        <c:ser>
          <c:idx val="2"/>
          <c:order val="2"/>
          <c:tx>
            <c:strRef>
              <c:f>Sheet8!$A$210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Sheet8!$B$207:$E$207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Sheet8!$B$210:$E$210</c:f>
              <c:numCache>
                <c:formatCode>_(* #,##0_);_(* \(#,##0\);_(* "-"??_);_(@_)</c:formatCode>
                <c:ptCount val="4"/>
                <c:pt idx="0">
                  <c:v>150</c:v>
                </c:pt>
                <c:pt idx="1">
                  <c:v>170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7-4224-B493-F3BA9A37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553824"/>
        <c:axId val="502553496"/>
      </c:barChart>
      <c:scatterChart>
        <c:scatterStyle val="lineMarker"/>
        <c:varyColors val="0"/>
        <c:ser>
          <c:idx val="3"/>
          <c:order val="3"/>
          <c:tx>
            <c:strRef>
              <c:f>Sheet8!$A$211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Sheet8!$B$211:$E$211</c:f>
              <c:numCache>
                <c:formatCode>_(* #,##0_);_(* \(#,##0\);_(* "-"??_);_(@_)</c:formatCode>
                <c:ptCount val="4"/>
                <c:pt idx="0">
                  <c:v>2160</c:v>
                </c:pt>
                <c:pt idx="1">
                  <c:v>1770</c:v>
                </c:pt>
                <c:pt idx="2">
                  <c:v>1700</c:v>
                </c:pt>
                <c:pt idx="3">
                  <c:v>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17-4224-B493-F3BA9A372FDD}"/>
            </c:ext>
          </c:extLst>
        </c:ser>
        <c:ser>
          <c:idx val="4"/>
          <c:order val="4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EFEE93-0E84-4B38-80CC-6B7855781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828-45EC-A492-A6BC825CD9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FD6B7E-4D7E-4318-A723-EB6F9B469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828-45EC-A492-A6BC825CD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604020-2F73-4026-824E-44F2A9542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828-45EC-A492-A6BC825CD9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Sheet8!$F$208:$F$210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Sheet8!$G$208:$G$210</c:f>
              <c:numCache>
                <c:formatCode>_(* #,##0_);_(* \(#,##0\);_(* "-"??_);_(@_)</c:formatCode>
                <c:ptCount val="3"/>
                <c:pt idx="0">
                  <c:v>450</c:v>
                </c:pt>
                <c:pt idx="1">
                  <c:v>1150</c:v>
                </c:pt>
                <c:pt idx="2">
                  <c:v>1505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Sheet8!$A$208:$A$210</c15:f>
                <c15:dlblRangeCache>
                  <c:ptCount val="3"/>
                  <c:pt idx="0">
                    <c:v>Europe</c:v>
                  </c:pt>
                  <c:pt idx="1">
                    <c:v>American</c:v>
                  </c:pt>
                  <c:pt idx="2">
                    <c:v>Asia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828-45EC-A492-A6BC825C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53824"/>
        <c:axId val="502553496"/>
      </c:scatterChart>
      <c:catAx>
        <c:axId val="5025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3496"/>
        <c:crosses val="autoZero"/>
        <c:auto val="1"/>
        <c:lblAlgn val="ctr"/>
        <c:lblOffset val="100"/>
        <c:noMultiLvlLbl val="0"/>
      </c:catAx>
      <c:valAx>
        <c:axId val="50255349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17634259259259263"/>
          <c:w val="0.40009689413823274"/>
          <c:h val="0.66682815689705455"/>
        </c:manualLayout>
      </c:layout>
      <c:doughnutChart>
        <c:varyColors val="1"/>
        <c:ser>
          <c:idx val="0"/>
          <c:order val="0"/>
          <c:spPr>
            <a:ln w="19050"/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C2-4A23-9988-5E49A320269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C2-4A23-9988-5E49A320269E}"/>
              </c:ext>
            </c:extLst>
          </c:dPt>
          <c:cat>
            <c:strRef>
              <c:f>Sheet8!$A$222:$A$223</c:f>
              <c:strCache>
                <c:ptCount val="2"/>
                <c:pt idx="0">
                  <c:v>Remainder</c:v>
                </c:pt>
                <c:pt idx="1">
                  <c:v>Percentage</c:v>
                </c:pt>
              </c:strCache>
            </c:strRef>
          </c:cat>
          <c:val>
            <c:numRef>
              <c:f>Sheet8!$B$222:$B$223</c:f>
              <c:numCache>
                <c:formatCode>0%</c:formatCode>
                <c:ptCount val="2"/>
                <c:pt idx="0">
                  <c:v>0.18000000000000005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2-4A23-9988-5E49A320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LIne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Sheet8!$B$232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Sheet8!$A$233:$A$242</c:f>
              <c:strCache>
                <c:ptCount val="10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</c:strCache>
            </c:strRef>
          </c:cat>
          <c:val>
            <c:numRef>
              <c:f>Sheet8!$B$233:$B$242</c:f>
              <c:numCache>
                <c:formatCode>_(* #,##0_);_(* \(#,##0\);_(* "-"??_);_(@_)</c:formatCode>
                <c:ptCount val="10"/>
                <c:pt idx="0">
                  <c:v>82102</c:v>
                </c:pt>
                <c:pt idx="1">
                  <c:v>52724</c:v>
                </c:pt>
                <c:pt idx="2">
                  <c:v>62475</c:v>
                </c:pt>
                <c:pt idx="3">
                  <c:v>86044</c:v>
                </c:pt>
                <c:pt idx="4">
                  <c:v>73451</c:v>
                </c:pt>
                <c:pt idx="5">
                  <c:v>98406</c:v>
                </c:pt>
                <c:pt idx="6">
                  <c:v>44135</c:v>
                </c:pt>
                <c:pt idx="7">
                  <c:v>32676</c:v>
                </c:pt>
                <c:pt idx="8">
                  <c:v>36840</c:v>
                </c:pt>
                <c:pt idx="9">
                  <c:v>78302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96F-9CCD-B812504A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75069904"/>
        <c:axId val="475067280"/>
      </c:barChart>
      <c:lineChart>
        <c:grouping val="standard"/>
        <c:varyColors val="0"/>
        <c:ser>
          <c:idx val="1"/>
          <c:order val="1"/>
          <c:tx>
            <c:strRef>
              <c:f>Sheet8!$C$232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7.500000000000010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F3-496F-9CCD-B812504AD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Sheet8!$A$233:$A$242</c:f>
              <c:strCache>
                <c:ptCount val="10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  <c:pt idx="6">
                  <c:v>Person 7</c:v>
                </c:pt>
                <c:pt idx="7">
                  <c:v>Person 8</c:v>
                </c:pt>
                <c:pt idx="8">
                  <c:v>Person 9</c:v>
                </c:pt>
                <c:pt idx="9">
                  <c:v>Person 10</c:v>
                </c:pt>
              </c:strCache>
            </c:strRef>
          </c:cat>
          <c:val>
            <c:numRef>
              <c:f>Sheet8!$C$233:$C$242</c:f>
              <c:numCache>
                <c:formatCode>_(* #,##0_);_(* \(#,##0\);_(* "-"??_);_(@_)</c:formatCode>
                <c:ptCount val="10"/>
                <c:pt idx="0">
                  <c:v>64715.5</c:v>
                </c:pt>
                <c:pt idx="1">
                  <c:v>64715.5</c:v>
                </c:pt>
                <c:pt idx="2">
                  <c:v>64715.5</c:v>
                </c:pt>
                <c:pt idx="3">
                  <c:v>64715.5</c:v>
                </c:pt>
                <c:pt idx="4">
                  <c:v>64715.5</c:v>
                </c:pt>
                <c:pt idx="5">
                  <c:v>64715.5</c:v>
                </c:pt>
                <c:pt idx="6">
                  <c:v>64715.5</c:v>
                </c:pt>
                <c:pt idx="7">
                  <c:v>64715.5</c:v>
                </c:pt>
                <c:pt idx="8">
                  <c:v>64715.5</c:v>
                </c:pt>
                <c:pt idx="9">
                  <c:v>64715.5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3-496F-9CCD-B812504A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69904"/>
        <c:axId val="475067280"/>
      </c:lineChart>
      <c:catAx>
        <c:axId val="4750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7280"/>
        <c:crosses val="autoZero"/>
        <c:auto val="1"/>
        <c:lblAlgn val="ctr"/>
        <c:lblOffset val="100"/>
        <c:noMultiLvlLbl val="0"/>
      </c:catAx>
      <c:valAx>
        <c:axId val="475067280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75000"/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Sheet8!$B$247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strRef>
              <c:f>Sheet8!$A$248:$A$259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Sheet8!$B$248:$B$259</c:f>
              <c:numCache>
                <c:formatCode>General</c:formatCode>
                <c:ptCount val="12"/>
                <c:pt idx="0">
                  <c:v>220</c:v>
                </c:pt>
                <c:pt idx="1">
                  <c:v>210</c:v>
                </c:pt>
                <c:pt idx="2">
                  <c:v>300</c:v>
                </c:pt>
                <c:pt idx="3">
                  <c:v>230</c:v>
                </c:pt>
                <c:pt idx="4">
                  <c:v>190</c:v>
                </c:pt>
                <c:pt idx="5">
                  <c:v>180</c:v>
                </c:pt>
                <c:pt idx="6">
                  <c:v>220</c:v>
                </c:pt>
                <c:pt idx="7">
                  <c:v>150</c:v>
                </c:pt>
                <c:pt idx="8">
                  <c:v>286</c:v>
                </c:pt>
                <c:pt idx="9">
                  <c:v>259</c:v>
                </c:pt>
                <c:pt idx="10">
                  <c:v>230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7-4923-AE1F-023FB6CA554F}"/>
            </c:ext>
          </c:extLst>
        </c:ser>
        <c:ser>
          <c:idx val="1"/>
          <c:order val="1"/>
          <c:tx>
            <c:strRef>
              <c:f>Sheet8!$C$247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Sheet8!$A$248:$A$259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Sheet8!$C$248:$C$259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7-4923-AE1F-023FB6CA554F}"/>
            </c:ext>
          </c:extLst>
        </c:ser>
        <c:ser>
          <c:idx val="2"/>
          <c:order val="2"/>
          <c:tx>
            <c:strRef>
              <c:f>Sheet8!$D$247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Sheet8!$A$248:$A$259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Sheet8!$D$248:$D$259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300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7-4923-AE1F-023FB6CA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85464"/>
        <c:axId val="293586448"/>
      </c:lineChart>
      <c:catAx>
        <c:axId val="29358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86448"/>
        <c:crosses val="autoZero"/>
        <c:auto val="1"/>
        <c:lblAlgn val="ctr"/>
        <c:lblOffset val="100"/>
        <c:noMultiLvlLbl val="0"/>
      </c:catAx>
      <c:valAx>
        <c:axId val="29358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8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671522309711289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354221347331583"/>
          <c:w val="0.90286351706036749"/>
          <c:h val="0.68905839895013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Sheet8!$B$263</c:f>
              <c:strCache>
                <c:ptCount val="1"/>
                <c:pt idx="0">
                  <c:v>Measure</c:v>
                </c:pt>
              </c:strCache>
            </c:strRef>
          </c:tx>
          <c:spPr>
            <a:solidFill>
              <a:srgbClr val="00B0F0">
                <a:alpha val="44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Sheet8!$A$264:$A$269</c:f>
              <c:strCache>
                <c:ptCount val="6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Finance</c:v>
                </c:pt>
              </c:strCache>
            </c:strRef>
          </c:cat>
          <c:val>
            <c:numRef>
              <c:f>Sheet8!$B$264:$B$269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4-4ACA-BA15-BF66365F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145400"/>
        <c:axId val="500149336"/>
      </c:barChart>
      <c:lineChart>
        <c:grouping val="standard"/>
        <c:varyColors val="0"/>
        <c:ser>
          <c:idx val="1"/>
          <c:order val="1"/>
          <c:tx>
            <c:strRef>
              <c:f>Sheet8!$C$263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5"/>
            <c:spPr>
              <a:solidFill>
                <a:srgbClr val="002060">
                  <a:alpha val="50000"/>
                </a:srgb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Sheet8!$A$264:$A$269</c:f>
              <c:strCache>
                <c:ptCount val="6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Finance</c:v>
                </c:pt>
              </c:strCache>
            </c:strRef>
          </c:cat>
          <c:val>
            <c:numRef>
              <c:f>Sheet8!$C$264:$C$269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23</c:v>
                </c:pt>
                <c:pt idx="3">
                  <c:v>26</c:v>
                </c:pt>
                <c:pt idx="4">
                  <c:v>20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4-4ACA-BA15-BF66365F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45400"/>
        <c:axId val="500149336"/>
      </c:lineChart>
      <c:catAx>
        <c:axId val="50014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9336"/>
        <c:crosses val="autoZero"/>
        <c:auto val="1"/>
        <c:lblAlgn val="ctr"/>
        <c:lblOffset val="100"/>
        <c:noMultiLvlLbl val="0"/>
      </c:catAx>
      <c:valAx>
        <c:axId val="50014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217804024496935"/>
          <c:y val="3.2824074074074089E-2"/>
          <c:w val="0.2523105861767279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Value Hilight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Sheet8!$B$293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Sheet8!$A$294:$A$298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Sheet8!$B$294:$B$298</c:f>
              <c:numCache>
                <c:formatCode>_("$"* #,##0_);_("$"* \(#,##0\);_("$"* "-"??_);_(@_)</c:formatCode>
                <c:ptCount val="5"/>
                <c:pt idx="0">
                  <c:v>455</c:v>
                </c:pt>
                <c:pt idx="1">
                  <c:v>520</c:v>
                </c:pt>
                <c:pt idx="2">
                  <c:v>575</c:v>
                </c:pt>
                <c:pt idx="3">
                  <c:v>460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8-4161-84BC-22037AEF9A1B}"/>
            </c:ext>
          </c:extLst>
        </c:ser>
        <c:ser>
          <c:idx val="1"/>
          <c:order val="1"/>
          <c:tx>
            <c:strRef>
              <c:f>Sheet8!$C$293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Sheet8!$A$294:$A$298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Sheet8!$C$294:$C$298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8-4161-84BC-22037AEF9A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469330912"/>
        <c:axId val="469332224"/>
      </c:barChart>
      <c:catAx>
        <c:axId val="46933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2224"/>
        <c:crosses val="autoZero"/>
        <c:auto val="1"/>
        <c:lblAlgn val="ctr"/>
        <c:lblOffset val="100"/>
        <c:noMultiLvlLbl val="0"/>
      </c:catAx>
      <c:valAx>
        <c:axId val="469332224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 Hilight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Sheet8!$B$307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Sheet8!$A$308:$A$312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Sheet8!$B$308:$B$312</c:f>
              <c:numCache>
                <c:formatCode>_("$"* #,##0_);_("$"* \(#,##0\);_("$"* "-"??_);_(@_)</c:formatCode>
                <c:ptCount val="5"/>
                <c:pt idx="0">
                  <c:v>455</c:v>
                </c:pt>
                <c:pt idx="1">
                  <c:v>520</c:v>
                </c:pt>
                <c:pt idx="2">
                  <c:v>575</c:v>
                </c:pt>
                <c:pt idx="3">
                  <c:v>460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2-42F4-95C1-5C1E43148438}"/>
            </c:ext>
          </c:extLst>
        </c:ser>
        <c:ser>
          <c:idx val="1"/>
          <c:order val="1"/>
          <c:tx>
            <c:strRef>
              <c:f>Sheet8!$C$307</c:f>
              <c:strCache>
                <c:ptCount val="1"/>
                <c:pt idx="0">
                  <c:v>Top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Sheet8!$A$308:$A$312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Sheet8!$C$308:$C$312</c:f>
              <c:numCache>
                <c:formatCode>General</c:formatCode>
                <c:ptCount val="5"/>
                <c:pt idx="0">
                  <c:v>0</c:v>
                </c:pt>
                <c:pt idx="1">
                  <c:v>520</c:v>
                </c:pt>
                <c:pt idx="2">
                  <c:v>575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2-42F4-95C1-5C1E43148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472000904"/>
        <c:axId val="471998280"/>
      </c:barChart>
      <c:catAx>
        <c:axId val="472000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98280"/>
        <c:crosses val="autoZero"/>
        <c:auto val="1"/>
        <c:lblAlgn val="ctr"/>
        <c:lblOffset val="100"/>
        <c:noMultiLvlLbl val="0"/>
      </c:catAx>
      <c:valAx>
        <c:axId val="471998280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Sheet8!$B$318</c:f>
              <c:strCache>
                <c:ptCount val="1"/>
                <c:pt idx="0">
                  <c:v>CSI</c:v>
                </c:pt>
              </c:strCache>
            </c:strRef>
          </c:tx>
          <c:spPr>
            <a:solidFill>
              <a:srgbClr val="0070C0">
                <a:alpha val="20000"/>
              </a:srgbClr>
            </a:solidFill>
            <a:ln w="15875">
              <a:solidFill>
                <a:srgbClr val="0070C0"/>
              </a:solidFill>
            </a:ln>
            <a:effectLst/>
          </c:spPr>
          <c:invertIfNegative val="0"/>
          <c:cat>
            <c:strRef>
              <c:f>Sheet8!$A$319:$A$324</c:f>
              <c:strCache>
                <c:ptCount val="6"/>
                <c:pt idx="0">
                  <c:v>Cox</c:v>
                </c:pt>
                <c:pt idx="1">
                  <c:v>Expedia</c:v>
                </c:pt>
                <c:pt idx="2">
                  <c:v>Facebook</c:v>
                </c:pt>
                <c:pt idx="3">
                  <c:v>Walmart</c:v>
                </c:pt>
                <c:pt idx="4">
                  <c:v>Hyatt</c:v>
                </c:pt>
                <c:pt idx="5">
                  <c:v>Peacock</c:v>
                </c:pt>
              </c:strCache>
            </c:strRef>
          </c:cat>
          <c:val>
            <c:numRef>
              <c:f>Sheet8!$B$319:$B$324</c:f>
              <c:numCache>
                <c:formatCode>General</c:formatCode>
                <c:ptCount val="6"/>
                <c:pt idx="0">
                  <c:v>66</c:v>
                </c:pt>
                <c:pt idx="1">
                  <c:v>79</c:v>
                </c:pt>
                <c:pt idx="2">
                  <c:v>66</c:v>
                </c:pt>
                <c:pt idx="3">
                  <c:v>82</c:v>
                </c:pt>
                <c:pt idx="4">
                  <c:v>80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5-4690-9078-6DE76DFC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712538184"/>
        <c:axId val="712539168"/>
      </c:barChart>
      <c:lineChart>
        <c:grouping val="standard"/>
        <c:varyColors val="0"/>
        <c:ser>
          <c:idx val="1"/>
          <c:order val="1"/>
          <c:tx>
            <c:v>Label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0070C0">
                  <a:alpha val="9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Sheet8!$B$319:$B$324</c:f>
              <c:numCache>
                <c:formatCode>General</c:formatCode>
                <c:ptCount val="6"/>
                <c:pt idx="0">
                  <c:v>66</c:v>
                </c:pt>
                <c:pt idx="1">
                  <c:v>79</c:v>
                </c:pt>
                <c:pt idx="2">
                  <c:v>66</c:v>
                </c:pt>
                <c:pt idx="3">
                  <c:v>82</c:v>
                </c:pt>
                <c:pt idx="4">
                  <c:v>80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5-4690-9078-6DE76DFC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38184"/>
        <c:axId val="712539168"/>
      </c:lineChart>
      <c:catAx>
        <c:axId val="71253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9168"/>
        <c:crosses val="autoZero"/>
        <c:auto val="1"/>
        <c:lblAlgn val="ctr"/>
        <c:lblOffset val="100"/>
        <c:noMultiLvlLbl val="0"/>
      </c:catAx>
      <c:valAx>
        <c:axId val="71253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Sheet8!$F$331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2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Sheet8!$A$332:$A$337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Sheet8!$F$332:$F$337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5-41A2-8ADA-EA8D6FF43247}"/>
            </c:ext>
          </c:extLst>
        </c:ser>
        <c:ser>
          <c:idx val="1"/>
          <c:order val="2"/>
          <c:tx>
            <c:strRef>
              <c:f>Sheet8!$E$331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Sheet8!$A$332:$A$337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Sheet8!$E$332:$E$337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5-41A2-8ADA-EA8D6FF43247}"/>
            </c:ext>
          </c:extLst>
        </c:ser>
        <c:ser>
          <c:idx val="0"/>
          <c:order val="3"/>
          <c:tx>
            <c:strRef>
              <c:f>Sheet8!$D$331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Sheet8!$A$332:$A$337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Sheet8!$D$332:$D$337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5-41A2-8ADA-EA8D6FF4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26913256"/>
        <c:axId val="726918176"/>
      </c:barChart>
      <c:barChart>
        <c:barDir val="col"/>
        <c:grouping val="clustered"/>
        <c:varyColors val="0"/>
        <c:ser>
          <c:idx val="3"/>
          <c:order val="0"/>
          <c:tx>
            <c:strRef>
              <c:f>Sheet8!$B$331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2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Sheet8!$B$332:$B$337</c:f>
              <c:numCache>
                <c:formatCode>General</c:formatCode>
                <c:ptCount val="6"/>
                <c:pt idx="0">
                  <c:v>18</c:v>
                </c:pt>
                <c:pt idx="1">
                  <c:v>30</c:v>
                </c:pt>
                <c:pt idx="2">
                  <c:v>40</c:v>
                </c:pt>
                <c:pt idx="3">
                  <c:v>22</c:v>
                </c:pt>
                <c:pt idx="4">
                  <c:v>30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5-41A2-8ADA-EA8D6FF4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25685656"/>
        <c:axId val="725687296"/>
      </c:barChart>
      <c:lineChart>
        <c:grouping val="standard"/>
        <c:varyColors val="0"/>
        <c:ser>
          <c:idx val="4"/>
          <c:order val="4"/>
          <c:tx>
            <c:strRef>
              <c:f>Sheet8!$C$331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rgbClr val="E254D1">
                  <a:alpha val="50000"/>
                </a:srgbClr>
              </a:solidFill>
              <a:ln w="9525">
                <a:noFill/>
              </a:ln>
              <a:effectLst/>
            </c:spPr>
          </c:marker>
          <c:val>
            <c:numRef>
              <c:f>Sheet8!$C$332:$C$337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35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7-490F-8E81-A1314850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5656"/>
        <c:axId val="725687296"/>
      </c:lineChart>
      <c:catAx>
        <c:axId val="7269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18176"/>
        <c:crosses val="autoZero"/>
        <c:auto val="1"/>
        <c:lblAlgn val="ctr"/>
        <c:lblOffset val="100"/>
        <c:noMultiLvlLbl val="0"/>
      </c:catAx>
      <c:valAx>
        <c:axId val="72691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13256"/>
        <c:crosses val="autoZero"/>
        <c:crossBetween val="between"/>
      </c:valAx>
      <c:valAx>
        <c:axId val="7256872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25685656"/>
        <c:crosses val="max"/>
        <c:crossBetween val="between"/>
      </c:valAx>
      <c:catAx>
        <c:axId val="725685656"/>
        <c:scaling>
          <c:orientation val="minMax"/>
        </c:scaling>
        <c:delete val="1"/>
        <c:axPos val="b"/>
        <c:majorTickMark val="out"/>
        <c:minorTickMark val="none"/>
        <c:tickLblPos val="nextTo"/>
        <c:crossAx val="72568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Actual by Department</a:t>
            </a:r>
          </a:p>
        </c:rich>
      </c:tx>
      <c:layout>
        <c:manualLayout>
          <c:xMode val="edge"/>
          <c:yMode val="edge"/>
          <c:x val="1.7237113402061854E-2"/>
          <c:y val="1.8518518518518517E-2"/>
        </c:manualLayout>
      </c:layout>
      <c:overlay val="0"/>
      <c:spPr>
        <a:solidFill>
          <a:schemeClr val="bg2">
            <a:lumMod val="75000"/>
          </a:schemeClr>
        </a:solidFill>
        <a:ln cap="rnd"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Sheet8!$B$34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63500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Sheet8!$A$35:$A$40</c:f>
              <c:strCache>
                <c:ptCount val="6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Marketing</c:v>
                </c:pt>
                <c:pt idx="4">
                  <c:v>Operation</c:v>
                </c:pt>
                <c:pt idx="5">
                  <c:v>Finance</c:v>
                </c:pt>
              </c:strCache>
            </c:strRef>
          </c:cat>
          <c:val>
            <c:numRef>
              <c:f>Sheet8!$B$35:$B$40</c:f>
              <c:numCache>
                <c:formatCode>General</c:formatCode>
                <c:ptCount val="6"/>
                <c:pt idx="0">
                  <c:v>34</c:v>
                </c:pt>
                <c:pt idx="1">
                  <c:v>20</c:v>
                </c:pt>
                <c:pt idx="2">
                  <c:v>23</c:v>
                </c:pt>
                <c:pt idx="3">
                  <c:v>31</c:v>
                </c:pt>
                <c:pt idx="4">
                  <c:v>20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2-498A-8AC8-CB3CF55B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95256"/>
        <c:axId val="583390992"/>
      </c:lineChart>
      <c:catAx>
        <c:axId val="58339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0992"/>
        <c:crosses val="autoZero"/>
        <c:auto val="1"/>
        <c:lblAlgn val="ctr"/>
        <c:lblOffset val="100"/>
        <c:noMultiLvlLbl val="0"/>
      </c:catAx>
      <c:valAx>
        <c:axId val="5833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Sheet8!$B$344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Sheet8!$A$345:$A$354</c:f>
              <c:strCache>
                <c:ptCount val="10"/>
                <c:pt idx="0">
                  <c:v>Option 6</c:v>
                </c:pt>
                <c:pt idx="1">
                  <c:v>Option 10</c:v>
                </c:pt>
                <c:pt idx="2">
                  <c:v>Option 9</c:v>
                </c:pt>
                <c:pt idx="3">
                  <c:v>Option 5</c:v>
                </c:pt>
                <c:pt idx="4">
                  <c:v>Option 8</c:v>
                </c:pt>
                <c:pt idx="5">
                  <c:v>Option 1</c:v>
                </c:pt>
                <c:pt idx="6">
                  <c:v>Option 2</c:v>
                </c:pt>
                <c:pt idx="7">
                  <c:v>Option 3</c:v>
                </c:pt>
                <c:pt idx="8">
                  <c:v>Option 4</c:v>
                </c:pt>
                <c:pt idx="9">
                  <c:v>Opion 7</c:v>
                </c:pt>
              </c:strCache>
            </c:strRef>
          </c:cat>
          <c:val>
            <c:numRef>
              <c:f>Sheet8!$B$345:$B$354</c:f>
              <c:numCache>
                <c:formatCode>General</c:formatCode>
                <c:ptCount val="10"/>
                <c:pt idx="0">
                  <c:v>45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5-4841-B5FD-E1E50D93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41731504"/>
        <c:axId val="541735440"/>
      </c:barChart>
      <c:lineChart>
        <c:grouping val="standard"/>
        <c:varyColors val="0"/>
        <c:ser>
          <c:idx val="2"/>
          <c:order val="1"/>
          <c:tx>
            <c:strRef>
              <c:f>Sheet8!$D$344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Sheet8!$A$345:$A$354</c:f>
              <c:strCache>
                <c:ptCount val="10"/>
                <c:pt idx="0">
                  <c:v>Option 6</c:v>
                </c:pt>
                <c:pt idx="1">
                  <c:v>Option 10</c:v>
                </c:pt>
                <c:pt idx="2">
                  <c:v>Option 9</c:v>
                </c:pt>
                <c:pt idx="3">
                  <c:v>Option 5</c:v>
                </c:pt>
                <c:pt idx="4">
                  <c:v>Option 8</c:v>
                </c:pt>
                <c:pt idx="5">
                  <c:v>Option 1</c:v>
                </c:pt>
                <c:pt idx="6">
                  <c:v>Option 2</c:v>
                </c:pt>
                <c:pt idx="7">
                  <c:v>Option 3</c:v>
                </c:pt>
                <c:pt idx="8">
                  <c:v>Option 4</c:v>
                </c:pt>
                <c:pt idx="9">
                  <c:v>Opion 7</c:v>
                </c:pt>
              </c:strCache>
            </c:strRef>
          </c:cat>
          <c:val>
            <c:numRef>
              <c:f>Sheet8!$D$345:$D$354</c:f>
              <c:numCache>
                <c:formatCode>0%</c:formatCode>
                <c:ptCount val="10"/>
                <c:pt idx="0">
                  <c:v>0.33088235294117646</c:v>
                </c:pt>
                <c:pt idx="1">
                  <c:v>0.55147058823529416</c:v>
                </c:pt>
                <c:pt idx="2">
                  <c:v>0.69852941176470584</c:v>
                </c:pt>
                <c:pt idx="3">
                  <c:v>0.80882352941176472</c:v>
                </c:pt>
                <c:pt idx="4">
                  <c:v>0.88235294117647056</c:v>
                </c:pt>
                <c:pt idx="5">
                  <c:v>0.91911764705882348</c:v>
                </c:pt>
                <c:pt idx="6">
                  <c:v>0.94852941176470584</c:v>
                </c:pt>
                <c:pt idx="7">
                  <c:v>0.97058823529411764</c:v>
                </c:pt>
                <c:pt idx="8">
                  <c:v>0.98529411764705888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5-4841-B5FD-E1E50D931668}"/>
            </c:ext>
          </c:extLst>
        </c:ser>
        <c:ser>
          <c:idx val="1"/>
          <c:order val="2"/>
          <c:tx>
            <c:strRef>
              <c:f>Sheet8!$E$345:$E$354</c:f>
              <c:strCache>
                <c:ptCount val="10"/>
                <c:pt idx="0">
                  <c:v>60%</c:v>
                </c:pt>
                <c:pt idx="1">
                  <c:v>60%</c:v>
                </c:pt>
                <c:pt idx="2">
                  <c:v>60%</c:v>
                </c:pt>
                <c:pt idx="3">
                  <c:v>60%</c:v>
                </c:pt>
                <c:pt idx="4">
                  <c:v>60%</c:v>
                </c:pt>
                <c:pt idx="5">
                  <c:v>60%</c:v>
                </c:pt>
                <c:pt idx="6">
                  <c:v>60%</c:v>
                </c:pt>
                <c:pt idx="7">
                  <c:v>60%</c:v>
                </c:pt>
                <c:pt idx="8">
                  <c:v>60%</c:v>
                </c:pt>
                <c:pt idx="9">
                  <c:v>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Sheet8!$E$345:$E$354</c:f>
              <c:numCache>
                <c:formatCode>0%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5-4841-B5FD-E1E50D93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33800"/>
        <c:axId val="541733472"/>
      </c:lineChart>
      <c:catAx>
        <c:axId val="5417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440"/>
        <c:crosses val="autoZero"/>
        <c:auto val="1"/>
        <c:lblAlgn val="ctr"/>
        <c:lblOffset val="100"/>
        <c:noMultiLvlLbl val="0"/>
      </c:catAx>
      <c:valAx>
        <c:axId val="54173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1504"/>
        <c:crosses val="autoZero"/>
        <c:crossBetween val="between"/>
      </c:valAx>
      <c:valAx>
        <c:axId val="541733472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3800"/>
        <c:crosses val="max"/>
        <c:crossBetween val="between"/>
      </c:valAx>
      <c:catAx>
        <c:axId val="541733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173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65087407956619E-2"/>
          <c:y val="0.15077235772357725"/>
          <c:w val="0.85551156436490161"/>
          <c:h val="0.75492574098969334"/>
        </c:manualLayout>
      </c:layout>
      <c:lineChart>
        <c:grouping val="standard"/>
        <c:varyColors val="0"/>
        <c:ser>
          <c:idx val="0"/>
          <c:order val="0"/>
          <c:tx>
            <c:strRef>
              <c:f>Sheet8!$B$358</c:f>
              <c:strCache>
                <c:ptCount val="1"/>
                <c:pt idx="0">
                  <c:v>Actual series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Sheet8!$A$359:$A$370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Sheet8!$B$359:$B$370</c:f>
              <c:numCache>
                <c:formatCode>General</c:formatCode>
                <c:ptCount val="12"/>
                <c:pt idx="0">
                  <c:v>220</c:v>
                </c:pt>
                <c:pt idx="1">
                  <c:v>430</c:v>
                </c:pt>
                <c:pt idx="2">
                  <c:v>600</c:v>
                </c:pt>
                <c:pt idx="3">
                  <c:v>830</c:v>
                </c:pt>
                <c:pt idx="4">
                  <c:v>1020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F-4B19-82CA-677E4CA53E86}"/>
            </c:ext>
          </c:extLst>
        </c:ser>
        <c:ser>
          <c:idx val="1"/>
          <c:order val="1"/>
          <c:tx>
            <c:strRef>
              <c:f>Sheet8!$C$358</c:f>
              <c:strCache>
                <c:ptCount val="1"/>
                <c:pt idx="0">
                  <c:v>Budget series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Sheet8!$A$359:$A$370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Sheet8!$C$359:$C$370</c:f>
              <c:numCache>
                <c:formatCode>General</c:formatCode>
                <c:ptCount val="12"/>
                <c:pt idx="0">
                  <c:v>246</c:v>
                </c:pt>
                <c:pt idx="1">
                  <c:v>481</c:v>
                </c:pt>
                <c:pt idx="2">
                  <c:v>726</c:v>
                </c:pt>
                <c:pt idx="3">
                  <c:v>984</c:v>
                </c:pt>
                <c:pt idx="4">
                  <c:v>1197</c:v>
                </c:pt>
                <c:pt idx="5">
                  <c:v>1399</c:v>
                </c:pt>
                <c:pt idx="6">
                  <c:v>1621</c:v>
                </c:pt>
                <c:pt idx="7">
                  <c:v>1864</c:v>
                </c:pt>
                <c:pt idx="8">
                  <c:v>2131</c:v>
                </c:pt>
                <c:pt idx="9">
                  <c:v>2471</c:v>
                </c:pt>
                <c:pt idx="10">
                  <c:v>2841</c:v>
                </c:pt>
                <c:pt idx="11">
                  <c:v>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F-4B19-82CA-677E4CA53E86}"/>
            </c:ext>
          </c:extLst>
        </c:ser>
        <c:ser>
          <c:idx val="2"/>
          <c:order val="2"/>
          <c:tx>
            <c:strRef>
              <c:f>Sheet8!$D$358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Sheet8!$D$359:$D$370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1400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F-4B19-82CA-677E4CA53E86}"/>
            </c:ext>
          </c:extLst>
        </c:ser>
        <c:ser>
          <c:idx val="3"/>
          <c:order val="3"/>
          <c:tx>
            <c:strRef>
              <c:f>Sheet8!$E$358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Sheet8!$E$359:$E$370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F-4B19-82CA-677E4CA5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006287"/>
        <c:axId val="1116078639"/>
      </c:lineChart>
      <c:catAx>
        <c:axId val="109200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78639"/>
        <c:crosses val="autoZero"/>
        <c:auto val="1"/>
        <c:lblAlgn val="ctr"/>
        <c:lblOffset val="100"/>
        <c:noMultiLvlLbl val="0"/>
      </c:catAx>
      <c:valAx>
        <c:axId val="111607863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90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0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5925944822833"/>
          <c:y val="0.17171296296296296"/>
          <c:w val="0.5990118283882889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Sheet8!$B$376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2">
                <a:lumMod val="25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Sheet8!$A$377:$A$381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Sheet8!$B$377:$B$381</c:f>
              <c:numCache>
                <c:formatCode>General</c:formatCode>
                <c:ptCount val="5"/>
                <c:pt idx="0">
                  <c:v>580</c:v>
                </c:pt>
                <c:pt idx="1">
                  <c:v>1250</c:v>
                </c:pt>
                <c:pt idx="2">
                  <c:v>950</c:v>
                </c:pt>
                <c:pt idx="3">
                  <c:v>150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6-4B3E-8629-D76F1CEE4476}"/>
            </c:ext>
          </c:extLst>
        </c:ser>
        <c:ser>
          <c:idx val="1"/>
          <c:order val="1"/>
          <c:tx>
            <c:strRef>
              <c:f>Sheet8!$E$376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Sheet8!$E$377:$E$381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6-4B3E-8629-D76F1CEE4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97127423"/>
        <c:axId val="892095871"/>
      </c:barChart>
      <c:catAx>
        <c:axId val="9971274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  <a:alpha val="4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95871"/>
        <c:crosses val="autoZero"/>
        <c:auto val="1"/>
        <c:lblAlgn val="ctr"/>
        <c:lblOffset val="100"/>
        <c:noMultiLvlLbl val="0"/>
      </c:catAx>
      <c:valAx>
        <c:axId val="89209587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9712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857556044727347E-2"/>
          <c:y val="0.17129629629629628"/>
          <c:w val="0.86228488791054536"/>
          <c:h val="0.77777777777777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Sheet8!$D$376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A9D18E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Sheet8!$A$377:$A$381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Sheet8!$D$377:$D$381</c:f>
              <c:numCache>
                <c:formatCode>General</c:formatCode>
                <c:ptCount val="5"/>
                <c:pt idx="0">
                  <c:v>-20</c:v>
                </c:pt>
                <c:pt idx="1">
                  <c:v>-10</c:v>
                </c:pt>
                <c:pt idx="2">
                  <c:v>10</c:v>
                </c:pt>
                <c:pt idx="3">
                  <c:v>-33</c:v>
                </c:pt>
                <c:pt idx="4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4B183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BDC-4D3B-82DE-615469FDD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025853167"/>
        <c:axId val="1051970335"/>
      </c:barChart>
      <c:catAx>
        <c:axId val="1025853167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1970335"/>
        <c:crosses val="autoZero"/>
        <c:auto val="1"/>
        <c:lblAlgn val="ctr"/>
        <c:lblOffset val="100"/>
        <c:noMultiLvlLbl val="0"/>
      </c:catAx>
      <c:valAx>
        <c:axId val="10519703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2585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Sheet8!$A$390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Sheet8!$B$389:$E$389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Sheet8!$B$390:$E$390</c:f>
              <c:numCache>
                <c:formatCode>General</c:formatCode>
                <c:ptCount val="4"/>
                <c:pt idx="0">
                  <c:v>1600</c:v>
                </c:pt>
                <c:pt idx="1">
                  <c:v>1300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3-4282-B946-0987557B3634}"/>
            </c:ext>
          </c:extLst>
        </c:ser>
        <c:ser>
          <c:idx val="1"/>
          <c:order val="1"/>
          <c:tx>
            <c:strRef>
              <c:f>Sheet8!$A$391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Sheet8!$B$389:$E$389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Sheet8!$B$391:$E$391</c:f>
              <c:numCache>
                <c:formatCode>General</c:formatCode>
                <c:ptCount val="4"/>
                <c:pt idx="0">
                  <c:v>410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3-4282-B946-0987557B3634}"/>
            </c:ext>
          </c:extLst>
        </c:ser>
        <c:ser>
          <c:idx val="2"/>
          <c:order val="2"/>
          <c:tx>
            <c:strRef>
              <c:f>Sheet8!$A$392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Sheet8!$B$389:$E$389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Sheet8!$B$392:$E$392</c:f>
              <c:numCache>
                <c:formatCode>General</c:formatCode>
                <c:ptCount val="4"/>
                <c:pt idx="0">
                  <c:v>150</c:v>
                </c:pt>
                <c:pt idx="1">
                  <c:v>170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3-4282-B946-0987557B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589728"/>
        <c:axId val="897213072"/>
      </c:barChart>
      <c:lineChart>
        <c:grouping val="standard"/>
        <c:varyColors val="0"/>
        <c:ser>
          <c:idx val="3"/>
          <c:order val="3"/>
          <c:tx>
            <c:strRef>
              <c:f>Sheet8!$A$393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Sheet8!$B$389:$E$389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Sheet8!$B$393:$E$393</c:f>
              <c:numCache>
                <c:formatCode>General</c:formatCode>
                <c:ptCount val="4"/>
                <c:pt idx="0">
                  <c:v>2160</c:v>
                </c:pt>
                <c:pt idx="1">
                  <c:v>1770</c:v>
                </c:pt>
                <c:pt idx="2">
                  <c:v>1700</c:v>
                </c:pt>
                <c:pt idx="3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3-4282-B946-0987557B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17504"/>
        <c:axId val="789018496"/>
      </c:lineChart>
      <c:catAx>
        <c:axId val="9065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13072"/>
        <c:crosses val="autoZero"/>
        <c:auto val="1"/>
        <c:lblAlgn val="ctr"/>
        <c:lblOffset val="100"/>
        <c:noMultiLvlLbl val="0"/>
      </c:catAx>
      <c:valAx>
        <c:axId val="89721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89728"/>
        <c:crosses val="autoZero"/>
        <c:crossBetween val="between"/>
      </c:valAx>
      <c:valAx>
        <c:axId val="789018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1617504"/>
        <c:crosses val="max"/>
        <c:crossBetween val="between"/>
      </c:valAx>
      <c:catAx>
        <c:axId val="90161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018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Sheet10!$H$4:$H$13</c:f>
              <c:strCache>
                <c:ptCount val="10"/>
                <c:pt idx="0">
                  <c:v>10-11</c:v>
                </c:pt>
                <c:pt idx="1">
                  <c:v>12-13</c:v>
                </c:pt>
                <c:pt idx="2">
                  <c:v>14-15</c:v>
                </c:pt>
                <c:pt idx="3">
                  <c:v>16-17</c:v>
                </c:pt>
                <c:pt idx="4">
                  <c:v>18-19</c:v>
                </c:pt>
                <c:pt idx="5">
                  <c:v>20-21</c:v>
                </c:pt>
                <c:pt idx="6">
                  <c:v>22-23</c:v>
                </c:pt>
                <c:pt idx="7">
                  <c:v>24-25</c:v>
                </c:pt>
                <c:pt idx="8">
                  <c:v>26-27</c:v>
                </c:pt>
                <c:pt idx="9">
                  <c:v>28-29</c:v>
                </c:pt>
              </c:strCache>
            </c:strRef>
          </c:cat>
          <c:val>
            <c:numRef>
              <c:f>Sheet10!$I$4:$I$13</c:f>
              <c:numCache>
                <c:formatCode>General</c:formatCode>
                <c:ptCount val="10"/>
                <c:pt idx="0">
                  <c:v>64</c:v>
                </c:pt>
                <c:pt idx="1">
                  <c:v>65</c:v>
                </c:pt>
                <c:pt idx="2">
                  <c:v>49</c:v>
                </c:pt>
                <c:pt idx="3">
                  <c:v>62</c:v>
                </c:pt>
                <c:pt idx="4">
                  <c:v>48</c:v>
                </c:pt>
                <c:pt idx="5">
                  <c:v>51</c:v>
                </c:pt>
                <c:pt idx="6">
                  <c:v>46</c:v>
                </c:pt>
                <c:pt idx="7">
                  <c:v>54</c:v>
                </c:pt>
                <c:pt idx="8">
                  <c:v>52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6-4979-90BE-48EA98EC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47357432"/>
        <c:axId val="547355464"/>
      </c:barChart>
      <c:catAx>
        <c:axId val="54735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5464"/>
        <c:crosses val="autoZero"/>
        <c:auto val="1"/>
        <c:lblAlgn val="ctr"/>
        <c:lblOffset val="100"/>
        <c:noMultiLvlLbl val="0"/>
      </c:catAx>
      <c:valAx>
        <c:axId val="547355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735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Bottom Target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9-4956-B9F7-F3319C2BDEA6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9-4956-B9F7-F3319C2B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2862831"/>
        <c:axId val="1202958111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500</c:v>
                </c:pt>
                <c:pt idx="1">
                  <c:v>742</c:v>
                </c:pt>
                <c:pt idx="2">
                  <c:v>784</c:v>
                </c:pt>
                <c:pt idx="3">
                  <c:v>305</c:v>
                </c:pt>
                <c:pt idx="4">
                  <c:v>581</c:v>
                </c:pt>
                <c:pt idx="5">
                  <c:v>551</c:v>
                </c:pt>
                <c:pt idx="6">
                  <c:v>554</c:v>
                </c:pt>
                <c:pt idx="7">
                  <c:v>567</c:v>
                </c:pt>
                <c:pt idx="8">
                  <c:v>629</c:v>
                </c:pt>
                <c:pt idx="9">
                  <c:v>287</c:v>
                </c:pt>
                <c:pt idx="10">
                  <c:v>696</c:v>
                </c:pt>
                <c:pt idx="11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9-4956-B9F7-F3319C2B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62831"/>
        <c:axId val="1202958111"/>
      </c:lineChart>
      <c:catAx>
        <c:axId val="12128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58111"/>
        <c:crosses val="autoZero"/>
        <c:auto val="1"/>
        <c:lblAlgn val="ctr"/>
        <c:lblOffset val="100"/>
        <c:noMultiLvlLbl val="0"/>
      </c:catAx>
      <c:valAx>
        <c:axId val="12029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6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Sheet1!$C$17</c:f>
              <c:strCache>
                <c:ptCount val="1"/>
                <c:pt idx="0">
                  <c:v>Hilight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9525" cap="flat" cmpd="sng" algn="ctr">
              <a:noFill/>
              <a:round/>
            </a:ln>
            <a:effectLst/>
          </c:spPr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Sheet1!$C$18:$C$29</c:f>
              <c:numCache>
                <c:formatCode>General</c:formatCode>
                <c:ptCount val="12"/>
                <c:pt idx="0">
                  <c:v>#N/A</c:v>
                </c:pt>
                <c:pt idx="1">
                  <c:v>794</c:v>
                </c:pt>
                <c:pt idx="2">
                  <c:v>794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6-4856-AE00-0D587999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41455"/>
        <c:axId val="1212860463"/>
      </c:areaChar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Value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500</c:v>
                </c:pt>
                <c:pt idx="1">
                  <c:v>742</c:v>
                </c:pt>
                <c:pt idx="2">
                  <c:v>784</c:v>
                </c:pt>
                <c:pt idx="3">
                  <c:v>305</c:v>
                </c:pt>
                <c:pt idx="4">
                  <c:v>581</c:v>
                </c:pt>
                <c:pt idx="5">
                  <c:v>551</c:v>
                </c:pt>
                <c:pt idx="6">
                  <c:v>554</c:v>
                </c:pt>
                <c:pt idx="7">
                  <c:v>567</c:v>
                </c:pt>
                <c:pt idx="8">
                  <c:v>629</c:v>
                </c:pt>
                <c:pt idx="9">
                  <c:v>287</c:v>
                </c:pt>
                <c:pt idx="10">
                  <c:v>696</c:v>
                </c:pt>
                <c:pt idx="11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6-4856-AE00-0D587999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241455"/>
        <c:axId val="1212860463"/>
      </c:lineChart>
      <c:catAx>
        <c:axId val="12002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60463"/>
        <c:crosses val="autoZero"/>
        <c:auto val="1"/>
        <c:lblAlgn val="ctr"/>
        <c:lblOffset val="100"/>
        <c:noMultiLvlLbl val="0"/>
      </c:catAx>
      <c:valAx>
        <c:axId val="12128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Customer</a:t>
            </a:r>
            <a:r>
              <a:rPr lang="en-US" baseline="0"/>
              <a:t> Complaints(n = 500)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E254D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Late Delivery</c:v>
                </c:pt>
                <c:pt idx="1">
                  <c:v>Product Defect</c:v>
                </c:pt>
                <c:pt idx="2">
                  <c:v>Poor Customer Sevice</c:v>
                </c:pt>
                <c:pt idx="3">
                  <c:v>Billing Errors</c:v>
                </c:pt>
                <c:pt idx="4">
                  <c:v>Website Issues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80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8-4255-A87C-C513D17E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62805344"/>
        <c:axId val="1562929808"/>
      </c:barChart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rgbClr val="43A55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Sheet2!$D$2:$D$6</c:f>
              <c:numCache>
                <c:formatCode>0%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0.86</c:v>
                </c:pt>
                <c:pt idx="3">
                  <c:v>0.94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8-4255-A87C-C513D17E2D41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</c:strCache>
            </c:strRef>
          </c:tx>
          <c:spPr>
            <a:ln w="28575" cap="rnd">
              <a:solidFill>
                <a:srgbClr val="BD2BA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Sheet2!$E$2:$E$6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8-4255-A87C-C513D17E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798944"/>
        <c:axId val="1562928976"/>
      </c:lineChart>
      <c:catAx>
        <c:axId val="15628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29808"/>
        <c:crosses val="autoZero"/>
        <c:auto val="1"/>
        <c:lblAlgn val="ctr"/>
        <c:lblOffset val="100"/>
        <c:noMultiLvlLbl val="0"/>
      </c:catAx>
      <c:valAx>
        <c:axId val="156292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05344"/>
        <c:crosses val="autoZero"/>
        <c:crossBetween val="between"/>
      </c:valAx>
      <c:valAx>
        <c:axId val="156292897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98944"/>
        <c:crosses val="max"/>
        <c:crossBetween val="between"/>
      </c:valAx>
      <c:catAx>
        <c:axId val="1562798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292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Min</a:t>
            </a:r>
            <a:r>
              <a:rPr lang="en-US" baseline="0">
                <a:solidFill>
                  <a:schemeClr val="bg1"/>
                </a:solidFill>
              </a:rPr>
              <a:t> &amp; Max Temperature in 2023 by Month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5048556430446194E-2"/>
          <c:y val="2.7777777777777776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3189814814814816"/>
          <c:w val="0.90286351706036749"/>
          <c:h val="0.66070246427529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Sheet8!$B$47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Sheet8!$A$48:$A$59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Sheet8!$B$48:$B$59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45</c:v>
                </c:pt>
                <c:pt idx="4">
                  <c:v>51</c:v>
                </c:pt>
                <c:pt idx="5">
                  <c:v>56</c:v>
                </c:pt>
                <c:pt idx="6">
                  <c:v>59</c:v>
                </c:pt>
                <c:pt idx="7">
                  <c:v>59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A-4C9F-B8F3-F5B8BD0A7540}"/>
            </c:ext>
          </c:extLst>
        </c:ser>
        <c:ser>
          <c:idx val="1"/>
          <c:order val="1"/>
          <c:tx>
            <c:strRef>
              <c:f>Sheet8!$C$47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Sheet8!$D$48:$D$59</c:f>
                <c:numCache>
                  <c:formatCode>General</c:formatCode>
                  <c:ptCount val="12"/>
                  <c:pt idx="0">
                    <c:v>8</c:v>
                  </c:pt>
                  <c:pt idx="1">
                    <c:v>9</c:v>
                  </c:pt>
                  <c:pt idx="2">
                    <c:v>11</c:v>
                  </c:pt>
                  <c:pt idx="3">
                    <c:v>14</c:v>
                  </c:pt>
                  <c:pt idx="4">
                    <c:v>14</c:v>
                  </c:pt>
                  <c:pt idx="5">
                    <c:v>14</c:v>
                  </c:pt>
                  <c:pt idx="6">
                    <c:v>15</c:v>
                  </c:pt>
                  <c:pt idx="7">
                    <c:v>14</c:v>
                  </c:pt>
                  <c:pt idx="8">
                    <c:v>12</c:v>
                  </c:pt>
                  <c:pt idx="9">
                    <c:v>10</c:v>
                  </c:pt>
                  <c:pt idx="10">
                    <c:v>8</c:v>
                  </c:pt>
                  <c:pt idx="11">
                    <c:v>8</c:v>
                  </c:pt>
                </c:numCache>
              </c:numRef>
            </c:minus>
            <c:spPr>
              <a:noFill/>
              <a:ln w="38100" cap="rnd" cmpd="sng" algn="ctr">
                <a:solidFill>
                  <a:srgbClr val="E254D1"/>
                </a:solidFill>
                <a:round/>
                <a:headEnd type="none"/>
              </a:ln>
              <a:effectLst/>
            </c:spPr>
          </c:errBars>
          <c:cat>
            <c:strRef>
              <c:f>Sheet8!$A$48:$A$59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Sheet8!$C$48:$C$59</c:f>
              <c:numCache>
                <c:formatCode>General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53</c:v>
                </c:pt>
                <c:pt idx="3">
                  <c:v>59</c:v>
                </c:pt>
                <c:pt idx="4">
                  <c:v>65</c:v>
                </c:pt>
                <c:pt idx="5">
                  <c:v>70</c:v>
                </c:pt>
                <c:pt idx="6">
                  <c:v>74</c:v>
                </c:pt>
                <c:pt idx="7">
                  <c:v>73</c:v>
                </c:pt>
                <c:pt idx="8">
                  <c:v>67</c:v>
                </c:pt>
                <c:pt idx="9">
                  <c:v>60</c:v>
                </c:pt>
                <c:pt idx="10">
                  <c:v>53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A-4C9F-B8F3-F5B8BD0A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4057440"/>
        <c:axId val="584058096"/>
      </c:barChart>
      <c:catAx>
        <c:axId val="5840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58096"/>
        <c:crosses val="autoZero"/>
        <c:auto val="1"/>
        <c:lblAlgn val="ctr"/>
        <c:lblOffset val="100"/>
        <c:noMultiLvlLbl val="0"/>
      </c:catAx>
      <c:valAx>
        <c:axId val="5840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826334208224003E-2"/>
          <c:y val="1.6016016016016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Sheet8!$D$64</c:f>
              <c:strCache>
                <c:ptCount val="1"/>
                <c:pt idx="0">
                  <c:v>Padding, 2010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Sheet8!$A$65:$A$75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Sheet8!$D$65:$D$75</c:f>
              <c:numCache>
                <c:formatCode>General</c:formatCode>
                <c:ptCount val="11"/>
                <c:pt idx="0">
                  <c:v>40</c:v>
                </c:pt>
                <c:pt idx="1">
                  <c:v>190</c:v>
                </c:pt>
                <c:pt idx="2">
                  <c:v>270</c:v>
                </c:pt>
                <c:pt idx="3">
                  <c:v>400</c:v>
                </c:pt>
                <c:pt idx="4">
                  <c:v>470</c:v>
                </c:pt>
                <c:pt idx="5">
                  <c:v>500</c:v>
                </c:pt>
                <c:pt idx="6">
                  <c:v>450</c:v>
                </c:pt>
                <c:pt idx="7">
                  <c:v>380</c:v>
                </c:pt>
                <c:pt idx="8">
                  <c:v>250</c:v>
                </c:pt>
                <c:pt idx="9">
                  <c:v>130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9-442E-94CA-3A98B5759B10}"/>
            </c:ext>
          </c:extLst>
        </c:ser>
        <c:ser>
          <c:idx val="0"/>
          <c:order val="1"/>
          <c:tx>
            <c:strRef>
              <c:f>Sheet8!$B$64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Sheet8!$A$65:$A$75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Sheet8!$B$65:$B$75</c:f>
              <c:numCache>
                <c:formatCode>General</c:formatCode>
                <c:ptCount val="11"/>
                <c:pt idx="0">
                  <c:v>760</c:v>
                </c:pt>
                <c:pt idx="1">
                  <c:v>610</c:v>
                </c:pt>
                <c:pt idx="2">
                  <c:v>530</c:v>
                </c:pt>
                <c:pt idx="3">
                  <c:v>400</c:v>
                </c:pt>
                <c:pt idx="4">
                  <c:v>330</c:v>
                </c:pt>
                <c:pt idx="5">
                  <c:v>300</c:v>
                </c:pt>
                <c:pt idx="6">
                  <c:v>350</c:v>
                </c:pt>
                <c:pt idx="7">
                  <c:v>420</c:v>
                </c:pt>
                <c:pt idx="8">
                  <c:v>550</c:v>
                </c:pt>
                <c:pt idx="9">
                  <c:v>670</c:v>
                </c:pt>
                <c:pt idx="10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9-442E-94CA-3A98B5759B10}"/>
            </c:ext>
          </c:extLst>
        </c:ser>
        <c:ser>
          <c:idx val="4"/>
          <c:order val="2"/>
          <c:tx>
            <c:strRef>
              <c:f>Sheet8!$F$64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Sheet8!$A$65:$A$75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Sheet8!$F$65:$F$75</c:f>
              <c:numCache>
                <c:formatCode>General</c:formatCode>
                <c:ptCount val="1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9-442E-94CA-3A98B5759B10}"/>
            </c:ext>
          </c:extLst>
        </c:ser>
        <c:ser>
          <c:idx val="1"/>
          <c:order val="3"/>
          <c:tx>
            <c:strRef>
              <c:f>Sheet8!$C$64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Sheet8!$A$65:$A$75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Sheet8!$C$65:$C$75</c:f>
              <c:numCache>
                <c:formatCode>General</c:formatCode>
                <c:ptCount val="11"/>
                <c:pt idx="0">
                  <c:v>750</c:v>
                </c:pt>
                <c:pt idx="1">
                  <c:v>620</c:v>
                </c:pt>
                <c:pt idx="2">
                  <c:v>500</c:v>
                </c:pt>
                <c:pt idx="3">
                  <c:v>390</c:v>
                </c:pt>
                <c:pt idx="4">
                  <c:v>350</c:v>
                </c:pt>
                <c:pt idx="5">
                  <c:v>270</c:v>
                </c:pt>
                <c:pt idx="6">
                  <c:v>370</c:v>
                </c:pt>
                <c:pt idx="7">
                  <c:v>400</c:v>
                </c:pt>
                <c:pt idx="8">
                  <c:v>540</c:v>
                </c:pt>
                <c:pt idx="9">
                  <c:v>650</c:v>
                </c:pt>
                <c:pt idx="1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9-442E-94CA-3A98B5759B10}"/>
            </c:ext>
          </c:extLst>
        </c:ser>
        <c:ser>
          <c:idx val="3"/>
          <c:order val="4"/>
          <c:tx>
            <c:strRef>
              <c:f>Sheet8!$E$64</c:f>
              <c:strCache>
                <c:ptCount val="1"/>
                <c:pt idx="0">
                  <c:v>Padding, 2011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Sheet8!$A$65:$A$75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Sheet8!$E$65:$E$75</c:f>
              <c:numCache>
                <c:formatCode>General</c:formatCode>
                <c:ptCount val="11"/>
                <c:pt idx="0">
                  <c:v>50</c:v>
                </c:pt>
                <c:pt idx="1">
                  <c:v>180</c:v>
                </c:pt>
                <c:pt idx="2">
                  <c:v>300</c:v>
                </c:pt>
                <c:pt idx="3">
                  <c:v>410</c:v>
                </c:pt>
                <c:pt idx="4">
                  <c:v>450</c:v>
                </c:pt>
                <c:pt idx="5">
                  <c:v>530</c:v>
                </c:pt>
                <c:pt idx="6">
                  <c:v>430</c:v>
                </c:pt>
                <c:pt idx="7">
                  <c:v>400</c:v>
                </c:pt>
                <c:pt idx="8">
                  <c:v>260</c:v>
                </c:pt>
                <c:pt idx="9">
                  <c:v>150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9-442E-94CA-3A98B575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6167680"/>
        <c:axId val="496177192"/>
      </c:barChart>
      <c:catAx>
        <c:axId val="49616768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496177192"/>
        <c:crosses val="autoZero"/>
        <c:auto val="1"/>
        <c:lblAlgn val="ctr"/>
        <c:lblOffset val="100"/>
        <c:noMultiLvlLbl val="0"/>
      </c:catAx>
      <c:valAx>
        <c:axId val="496177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9235608048993877"/>
          <c:y val="2.0380380380380394E-2"/>
          <c:w val="0.18751006124234471"/>
          <c:h val="6.7568040481426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Column in Column</a:t>
            </a:r>
            <a:r>
              <a:rPr lang="en-US" baseline="0">
                <a:solidFill>
                  <a:schemeClr val="bg1"/>
                </a:solidFill>
              </a:rPr>
              <a:t> Chart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6251595032834368E-2"/>
          <c:y val="2.9739776951672861E-2"/>
        </c:manualLayout>
      </c:layout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1393565922842E-2"/>
          <c:y val="0.20304891256622659"/>
          <c:w val="0.8838230991877003"/>
          <c:h val="0.68196586950794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Sheet8!$A$152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Sheet8!$B$151:$F$151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Sheet8!$B$152:$F$152</c:f>
              <c:numCache>
                <c:formatCode>General</c:formatCode>
                <c:ptCount val="5"/>
                <c:pt idx="0">
                  <c:v>180</c:v>
                </c:pt>
                <c:pt idx="1">
                  <c:v>265</c:v>
                </c:pt>
                <c:pt idx="2">
                  <c:v>300</c:v>
                </c:pt>
                <c:pt idx="3">
                  <c:v>230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5-45CB-9E79-66502F22D131}"/>
            </c:ext>
          </c:extLst>
        </c:ser>
        <c:ser>
          <c:idx val="1"/>
          <c:order val="1"/>
          <c:tx>
            <c:strRef>
              <c:f>Sheet8!$A$153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Sheet8!$B$151:$F$151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Sheet8!$B$153:$F$153</c:f>
              <c:numCache>
                <c:formatCode>General</c:formatCode>
                <c:ptCount val="5"/>
                <c:pt idx="0">
                  <c:v>160</c:v>
                </c:pt>
                <c:pt idx="1">
                  <c:v>195</c:v>
                </c:pt>
                <c:pt idx="2">
                  <c:v>265</c:v>
                </c:pt>
                <c:pt idx="3">
                  <c:v>225</c:v>
                </c:pt>
                <c:pt idx="4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5-45CB-9E79-66502F22D131}"/>
            </c:ext>
          </c:extLst>
        </c:ser>
        <c:ser>
          <c:idx val="2"/>
          <c:order val="2"/>
          <c:tx>
            <c:strRef>
              <c:f>Sheet8!$A$154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rgbClr val="00B0F0">
                <a:alpha val="58000"/>
              </a:srgb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Sheet8!$B$151:$F$151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Sheet8!$B$154:$F$154</c:f>
              <c:numCache>
                <c:formatCode>General</c:formatCode>
                <c:ptCount val="5"/>
                <c:pt idx="0">
                  <c:v>175</c:v>
                </c:pt>
                <c:pt idx="1">
                  <c:v>220</c:v>
                </c:pt>
                <c:pt idx="2">
                  <c:v>230</c:v>
                </c:pt>
                <c:pt idx="3">
                  <c:v>245</c:v>
                </c:pt>
                <c:pt idx="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5-45CB-9E79-66502F22D131}"/>
            </c:ext>
          </c:extLst>
        </c:ser>
        <c:ser>
          <c:idx val="3"/>
          <c:order val="3"/>
          <c:tx>
            <c:strRef>
              <c:f>Sheet8!$A$155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Sheet8!$B$151:$F$151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Sheet8!$B$155:$F$155</c:f>
              <c:numCache>
                <c:formatCode>General</c:formatCode>
                <c:ptCount val="5"/>
                <c:pt idx="0">
                  <c:v>150</c:v>
                </c:pt>
                <c:pt idx="1">
                  <c:v>205</c:v>
                </c:pt>
                <c:pt idx="2">
                  <c:v>220</c:v>
                </c:pt>
                <c:pt idx="3">
                  <c:v>230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5-45CB-9E79-66502F22D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313832"/>
        <c:axId val="815315472"/>
      </c:barChart>
      <c:barChart>
        <c:barDir val="col"/>
        <c:grouping val="clustered"/>
        <c:varyColors val="0"/>
        <c:ser>
          <c:idx val="4"/>
          <c:order val="4"/>
          <c:tx>
            <c:strRef>
              <c:f>Sheet8!$A$156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Sheet8!$B$151:$F$151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Sheet8!$B$156:$F$156</c:f>
              <c:numCache>
                <c:formatCode>General</c:formatCode>
                <c:ptCount val="5"/>
                <c:pt idx="0">
                  <c:v>665</c:v>
                </c:pt>
                <c:pt idx="1">
                  <c:v>885</c:v>
                </c:pt>
                <c:pt idx="2">
                  <c:v>1015</c:v>
                </c:pt>
                <c:pt idx="3">
                  <c:v>930</c:v>
                </c:pt>
                <c:pt idx="4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5-45CB-9E79-66502F22D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815324656"/>
        <c:axId val="815322360"/>
      </c:barChart>
      <c:catAx>
        <c:axId val="81531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15472"/>
        <c:crosses val="autoZero"/>
        <c:auto val="1"/>
        <c:lblAlgn val="ctr"/>
        <c:lblOffset val="100"/>
        <c:noMultiLvlLbl val="0"/>
      </c:catAx>
      <c:valAx>
        <c:axId val="81531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13832"/>
        <c:crosses val="autoZero"/>
        <c:crossBetween val="between"/>
      </c:valAx>
      <c:valAx>
        <c:axId val="815322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5324656"/>
        <c:crosses val="max"/>
        <c:crossBetween val="between"/>
      </c:valAx>
      <c:catAx>
        <c:axId val="81532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322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427458425404338"/>
          <c:y val="4.5055762081784384E-2"/>
          <c:w val="0.34913199091220315"/>
          <c:h val="8.3643708105260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Sheet8!$B$164</c:f>
              <c:strCache>
                <c:ptCount val="1"/>
                <c:pt idx="0">
                  <c:v>Jane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Sheet8!$C$163:$G$163</c:f>
              <c:strCache>
                <c:ptCount val="5"/>
                <c:pt idx="0">
                  <c:v>Problem solving</c:v>
                </c:pt>
                <c:pt idx="1">
                  <c:v>Creativity</c:v>
                </c:pt>
                <c:pt idx="2">
                  <c:v>Communication</c:v>
                </c:pt>
                <c:pt idx="3">
                  <c:v>Teamwork</c:v>
                </c:pt>
                <c:pt idx="4">
                  <c:v>Leadership</c:v>
                </c:pt>
              </c:strCache>
            </c:strRef>
          </c:cat>
          <c:val>
            <c:numRef>
              <c:f>Sheet8!$C$164:$G$164</c:f>
              <c:numCache>
                <c:formatCode>General</c:formatCode>
                <c:ptCount val="5"/>
                <c:pt idx="0">
                  <c:v>52</c:v>
                </c:pt>
                <c:pt idx="1">
                  <c:v>94</c:v>
                </c:pt>
                <c:pt idx="2">
                  <c:v>63</c:v>
                </c:pt>
                <c:pt idx="3">
                  <c:v>95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6-426E-9256-266FA8478F50}"/>
            </c:ext>
          </c:extLst>
        </c:ser>
        <c:ser>
          <c:idx val="1"/>
          <c:order val="1"/>
          <c:tx>
            <c:strRef>
              <c:f>Sheet8!$B$165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Sheet8!$C$163:$G$163</c:f>
              <c:strCache>
                <c:ptCount val="5"/>
                <c:pt idx="0">
                  <c:v>Problem solving</c:v>
                </c:pt>
                <c:pt idx="1">
                  <c:v>Creativity</c:v>
                </c:pt>
                <c:pt idx="2">
                  <c:v>Communication</c:v>
                </c:pt>
                <c:pt idx="3">
                  <c:v>Teamwork</c:v>
                </c:pt>
                <c:pt idx="4">
                  <c:v>Leadership</c:v>
                </c:pt>
              </c:strCache>
            </c:strRef>
          </c:cat>
          <c:val>
            <c:numRef>
              <c:f>Sheet8!$C$165:$G$165</c:f>
              <c:numCache>
                <c:formatCode>General</c:formatCode>
                <c:ptCount val="5"/>
                <c:pt idx="0">
                  <c:v>74</c:v>
                </c:pt>
                <c:pt idx="1">
                  <c:v>63</c:v>
                </c:pt>
                <c:pt idx="2">
                  <c:v>73</c:v>
                </c:pt>
                <c:pt idx="3">
                  <c:v>89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6-426E-9256-266FA8478F50}"/>
            </c:ext>
          </c:extLst>
        </c:ser>
        <c:ser>
          <c:idx val="2"/>
          <c:order val="2"/>
          <c:tx>
            <c:strRef>
              <c:f>Sheet8!$B$166</c:f>
              <c:strCache>
                <c:ptCount val="1"/>
                <c:pt idx="0">
                  <c:v>Lucy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Sheet8!$C$163:$G$163</c:f>
              <c:strCache>
                <c:ptCount val="5"/>
                <c:pt idx="0">
                  <c:v>Problem solving</c:v>
                </c:pt>
                <c:pt idx="1">
                  <c:v>Creativity</c:v>
                </c:pt>
                <c:pt idx="2">
                  <c:v>Communication</c:v>
                </c:pt>
                <c:pt idx="3">
                  <c:v>Teamwork</c:v>
                </c:pt>
                <c:pt idx="4">
                  <c:v>Leadership</c:v>
                </c:pt>
              </c:strCache>
            </c:strRef>
          </c:cat>
          <c:val>
            <c:numRef>
              <c:f>Sheet8!$C$166:$G$166</c:f>
              <c:numCache>
                <c:formatCode>General</c:formatCode>
                <c:ptCount val="5"/>
                <c:pt idx="0">
                  <c:v>85</c:v>
                </c:pt>
                <c:pt idx="1">
                  <c:v>74</c:v>
                </c:pt>
                <c:pt idx="2">
                  <c:v>51</c:v>
                </c:pt>
                <c:pt idx="3">
                  <c:v>71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6-426E-9256-266FA8478F50}"/>
            </c:ext>
          </c:extLst>
        </c:ser>
        <c:ser>
          <c:idx val="3"/>
          <c:order val="3"/>
          <c:tx>
            <c:strRef>
              <c:f>Sheet8!$B$167</c:f>
              <c:strCache>
                <c:ptCount val="1"/>
                <c:pt idx="0">
                  <c:v>Tommy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Sheet8!$C$163:$G$163</c:f>
              <c:strCache>
                <c:ptCount val="5"/>
                <c:pt idx="0">
                  <c:v>Problem solving</c:v>
                </c:pt>
                <c:pt idx="1">
                  <c:v>Creativity</c:v>
                </c:pt>
                <c:pt idx="2">
                  <c:v>Communication</c:v>
                </c:pt>
                <c:pt idx="3">
                  <c:v>Teamwork</c:v>
                </c:pt>
                <c:pt idx="4">
                  <c:v>Leadership</c:v>
                </c:pt>
              </c:strCache>
            </c:strRef>
          </c:cat>
          <c:val>
            <c:numRef>
              <c:f>Sheet8!$C$167:$G$167</c:f>
              <c:numCache>
                <c:formatCode>General</c:formatCode>
                <c:ptCount val="5"/>
                <c:pt idx="0">
                  <c:v>93</c:v>
                </c:pt>
                <c:pt idx="1">
                  <c:v>69</c:v>
                </c:pt>
                <c:pt idx="2">
                  <c:v>93</c:v>
                </c:pt>
                <c:pt idx="3">
                  <c:v>63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6-426E-9256-266FA847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90392"/>
        <c:axId val="464995312"/>
      </c:radarChart>
      <c:catAx>
        <c:axId val="4649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95312"/>
        <c:crosses val="autoZero"/>
        <c:auto val="1"/>
        <c:lblAlgn val="ctr"/>
        <c:lblOffset val="100"/>
        <c:noMultiLvlLbl val="0"/>
      </c:catAx>
      <c:valAx>
        <c:axId val="4649953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Sheet8!$B$164</c:f>
              <c:strCache>
                <c:ptCount val="1"/>
                <c:pt idx="0">
                  <c:v>Jane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Sheet8!$C$163:$G$163</c:f>
              <c:strCache>
                <c:ptCount val="5"/>
                <c:pt idx="0">
                  <c:v>Problem solving</c:v>
                </c:pt>
                <c:pt idx="1">
                  <c:v>Creativity</c:v>
                </c:pt>
                <c:pt idx="2">
                  <c:v>Communication</c:v>
                </c:pt>
                <c:pt idx="3">
                  <c:v>Teamwork</c:v>
                </c:pt>
                <c:pt idx="4">
                  <c:v>Leadership</c:v>
                </c:pt>
              </c:strCache>
            </c:strRef>
          </c:cat>
          <c:val>
            <c:numRef>
              <c:f>Sheet8!$C$164:$G$164</c:f>
              <c:numCache>
                <c:formatCode>General</c:formatCode>
                <c:ptCount val="5"/>
                <c:pt idx="0">
                  <c:v>52</c:v>
                </c:pt>
                <c:pt idx="1">
                  <c:v>94</c:v>
                </c:pt>
                <c:pt idx="2">
                  <c:v>63</c:v>
                </c:pt>
                <c:pt idx="3">
                  <c:v>95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1-44B8-B465-C589A3DC6115}"/>
            </c:ext>
          </c:extLst>
        </c:ser>
        <c:ser>
          <c:idx val="1"/>
          <c:order val="1"/>
          <c:tx>
            <c:strRef>
              <c:f>Sheet8!$B$165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Sheet8!$C$163:$G$163</c:f>
              <c:strCache>
                <c:ptCount val="5"/>
                <c:pt idx="0">
                  <c:v>Problem solving</c:v>
                </c:pt>
                <c:pt idx="1">
                  <c:v>Creativity</c:v>
                </c:pt>
                <c:pt idx="2">
                  <c:v>Communication</c:v>
                </c:pt>
                <c:pt idx="3">
                  <c:v>Teamwork</c:v>
                </c:pt>
                <c:pt idx="4">
                  <c:v>Leadership</c:v>
                </c:pt>
              </c:strCache>
            </c:strRef>
          </c:cat>
          <c:val>
            <c:numRef>
              <c:f>Sheet8!$C$165:$G$165</c:f>
              <c:numCache>
                <c:formatCode>General</c:formatCode>
                <c:ptCount val="5"/>
                <c:pt idx="0">
                  <c:v>74</c:v>
                </c:pt>
                <c:pt idx="1">
                  <c:v>63</c:v>
                </c:pt>
                <c:pt idx="2">
                  <c:v>73</c:v>
                </c:pt>
                <c:pt idx="3">
                  <c:v>89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1-44B8-B465-C589A3DC6115}"/>
            </c:ext>
          </c:extLst>
        </c:ser>
        <c:ser>
          <c:idx val="2"/>
          <c:order val="2"/>
          <c:tx>
            <c:strRef>
              <c:f>Sheet8!$B$166</c:f>
              <c:strCache>
                <c:ptCount val="1"/>
                <c:pt idx="0">
                  <c:v>Lucy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Sheet8!$C$163:$G$163</c:f>
              <c:strCache>
                <c:ptCount val="5"/>
                <c:pt idx="0">
                  <c:v>Problem solving</c:v>
                </c:pt>
                <c:pt idx="1">
                  <c:v>Creativity</c:v>
                </c:pt>
                <c:pt idx="2">
                  <c:v>Communication</c:v>
                </c:pt>
                <c:pt idx="3">
                  <c:v>Teamwork</c:v>
                </c:pt>
                <c:pt idx="4">
                  <c:v>Leadership</c:v>
                </c:pt>
              </c:strCache>
            </c:strRef>
          </c:cat>
          <c:val>
            <c:numRef>
              <c:f>Sheet8!$C$166:$G$166</c:f>
              <c:numCache>
                <c:formatCode>General</c:formatCode>
                <c:ptCount val="5"/>
                <c:pt idx="0">
                  <c:v>85</c:v>
                </c:pt>
                <c:pt idx="1">
                  <c:v>74</c:v>
                </c:pt>
                <c:pt idx="2">
                  <c:v>51</c:v>
                </c:pt>
                <c:pt idx="3">
                  <c:v>71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1-44B8-B465-C589A3DC6115}"/>
            </c:ext>
          </c:extLst>
        </c:ser>
        <c:ser>
          <c:idx val="3"/>
          <c:order val="3"/>
          <c:tx>
            <c:strRef>
              <c:f>Sheet8!$B$167</c:f>
              <c:strCache>
                <c:ptCount val="1"/>
                <c:pt idx="0">
                  <c:v>Tommy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Sheet8!$C$163:$G$163</c:f>
              <c:strCache>
                <c:ptCount val="5"/>
                <c:pt idx="0">
                  <c:v>Problem solving</c:v>
                </c:pt>
                <c:pt idx="1">
                  <c:v>Creativity</c:v>
                </c:pt>
                <c:pt idx="2">
                  <c:v>Communication</c:v>
                </c:pt>
                <c:pt idx="3">
                  <c:v>Teamwork</c:v>
                </c:pt>
                <c:pt idx="4">
                  <c:v>Leadership</c:v>
                </c:pt>
              </c:strCache>
            </c:strRef>
          </c:cat>
          <c:val>
            <c:numRef>
              <c:f>Sheet8!$C$167:$G$167</c:f>
              <c:numCache>
                <c:formatCode>General</c:formatCode>
                <c:ptCount val="5"/>
                <c:pt idx="0">
                  <c:v>93</c:v>
                </c:pt>
                <c:pt idx="1">
                  <c:v>69</c:v>
                </c:pt>
                <c:pt idx="2">
                  <c:v>93</c:v>
                </c:pt>
                <c:pt idx="3">
                  <c:v>63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1-44B8-B465-C589A3DC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67616"/>
        <c:axId val="465662696"/>
      </c:radarChart>
      <c:catAx>
        <c:axId val="4656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62696"/>
        <c:crosses val="autoZero"/>
        <c:auto val="1"/>
        <c:lblAlgn val="ctr"/>
        <c:lblOffset val="100"/>
        <c:noMultiLvlLbl val="0"/>
      </c:catAx>
      <c:valAx>
        <c:axId val="4656626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Sheet8!$B$177</c:f>
              <c:strCache>
                <c:ptCount val="1"/>
                <c:pt idx="0">
                  <c:v>Cheap Couch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Sheet8!$A$178:$A$182</c:f>
              <c:strCache>
                <c:ptCount val="5"/>
                <c:pt idx="0">
                  <c:v>Comfort</c:v>
                </c:pt>
                <c:pt idx="1">
                  <c:v>Material Quality</c:v>
                </c:pt>
                <c:pt idx="2">
                  <c:v>Durability</c:v>
                </c:pt>
                <c:pt idx="3">
                  <c:v>Design</c:v>
                </c:pt>
                <c:pt idx="4">
                  <c:v>Value For Money</c:v>
                </c:pt>
              </c:strCache>
            </c:strRef>
          </c:cat>
          <c:val>
            <c:numRef>
              <c:f>Sheet8!$B$178:$B$182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B-40DF-A50C-659B75279A34}"/>
            </c:ext>
          </c:extLst>
        </c:ser>
        <c:ser>
          <c:idx val="1"/>
          <c:order val="1"/>
          <c:tx>
            <c:strRef>
              <c:f>Sheet8!$C$177</c:f>
              <c:strCache>
                <c:ptCount val="1"/>
                <c:pt idx="0">
                  <c:v>Leather Couch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Sheet8!$A$178:$A$182</c:f>
              <c:strCache>
                <c:ptCount val="5"/>
                <c:pt idx="0">
                  <c:v>Comfort</c:v>
                </c:pt>
                <c:pt idx="1">
                  <c:v>Material Quality</c:v>
                </c:pt>
                <c:pt idx="2">
                  <c:v>Durability</c:v>
                </c:pt>
                <c:pt idx="3">
                  <c:v>Design</c:v>
                </c:pt>
                <c:pt idx="4">
                  <c:v>Value For Money</c:v>
                </c:pt>
              </c:strCache>
            </c:strRef>
          </c:cat>
          <c:val>
            <c:numRef>
              <c:f>Sheet8!$C$178:$C$182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B-40DF-A50C-659B75279A34}"/>
            </c:ext>
          </c:extLst>
        </c:ser>
        <c:ser>
          <c:idx val="2"/>
          <c:order val="2"/>
          <c:tx>
            <c:strRef>
              <c:f>Sheet8!$D$177</c:f>
              <c:strCache>
                <c:ptCount val="1"/>
                <c:pt idx="0">
                  <c:v>Super Couch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Sheet8!$A$178:$A$182</c:f>
              <c:strCache>
                <c:ptCount val="5"/>
                <c:pt idx="0">
                  <c:v>Comfort</c:v>
                </c:pt>
                <c:pt idx="1">
                  <c:v>Material Quality</c:v>
                </c:pt>
                <c:pt idx="2">
                  <c:v>Durability</c:v>
                </c:pt>
                <c:pt idx="3">
                  <c:v>Design</c:v>
                </c:pt>
                <c:pt idx="4">
                  <c:v>Value For Money</c:v>
                </c:pt>
              </c:strCache>
            </c:strRef>
          </c:cat>
          <c:val>
            <c:numRef>
              <c:f>Sheet8!$D$178:$D$182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B-40DF-A50C-659B7527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71816"/>
        <c:axId val="462475424"/>
      </c:radarChart>
      <c:catAx>
        <c:axId val="46247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5424"/>
        <c:crosses val="autoZero"/>
        <c:auto val="1"/>
        <c:lblAlgn val="ctr"/>
        <c:lblOffset val="100"/>
        <c:noMultiLvlLbl val="0"/>
      </c:catAx>
      <c:valAx>
        <c:axId val="462475424"/>
        <c:scaling>
          <c:orientation val="minMax"/>
          <c:min val="2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575">
            <a:solidFill>
              <a:schemeClr val="bg1">
                <a:lumMod val="85000"/>
              </a:schemeClr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24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Sheet8!$B$190</c:f>
              <c:strCache>
                <c:ptCount val="1"/>
                <c:pt idx="0">
                  <c:v>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Sheet8!$A$191:$A$195</c:f>
              <c:strCache>
                <c:ptCount val="5"/>
                <c:pt idx="0">
                  <c:v>Client Experience</c:v>
                </c:pt>
                <c:pt idx="1">
                  <c:v>Digital Tools</c:v>
                </c:pt>
                <c:pt idx="2">
                  <c:v>Security</c:v>
                </c:pt>
                <c:pt idx="3">
                  <c:v>Data Utilization</c:v>
                </c:pt>
                <c:pt idx="4">
                  <c:v>Scalability</c:v>
                </c:pt>
              </c:strCache>
            </c:strRef>
          </c:cat>
          <c:val>
            <c:numRef>
              <c:f>Sheet8!$B$191:$B$195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4-44EE-9764-43CBC980D20F}"/>
            </c:ext>
          </c:extLst>
        </c:ser>
        <c:ser>
          <c:idx val="1"/>
          <c:order val="1"/>
          <c:tx>
            <c:strRef>
              <c:f>Sheet8!$C$190</c:f>
              <c:strCache>
                <c:ptCount val="1"/>
                <c:pt idx="0">
                  <c:v>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Sheet8!$A$191:$A$195</c:f>
              <c:strCache>
                <c:ptCount val="5"/>
                <c:pt idx="0">
                  <c:v>Client Experience</c:v>
                </c:pt>
                <c:pt idx="1">
                  <c:v>Digital Tools</c:v>
                </c:pt>
                <c:pt idx="2">
                  <c:v>Security</c:v>
                </c:pt>
                <c:pt idx="3">
                  <c:v>Data Utilization</c:v>
                </c:pt>
                <c:pt idx="4">
                  <c:v>Scalability</c:v>
                </c:pt>
              </c:strCache>
            </c:strRef>
          </c:cat>
          <c:val>
            <c:numRef>
              <c:f>Sheet8!$C$191:$C$195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4-44EE-9764-43CBC980D20F}"/>
            </c:ext>
          </c:extLst>
        </c:ser>
        <c:ser>
          <c:idx val="2"/>
          <c:order val="2"/>
          <c:tx>
            <c:strRef>
              <c:f>Sheet8!$D$190</c:f>
              <c:strCache>
                <c:ptCount val="1"/>
                <c:pt idx="0">
                  <c:v>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Sheet8!$A$191:$A$195</c:f>
              <c:strCache>
                <c:ptCount val="5"/>
                <c:pt idx="0">
                  <c:v>Client Experience</c:v>
                </c:pt>
                <c:pt idx="1">
                  <c:v>Digital Tools</c:v>
                </c:pt>
                <c:pt idx="2">
                  <c:v>Security</c:v>
                </c:pt>
                <c:pt idx="3">
                  <c:v>Data Utilization</c:v>
                </c:pt>
                <c:pt idx="4">
                  <c:v>Scalability</c:v>
                </c:pt>
              </c:strCache>
            </c:strRef>
          </c:cat>
          <c:val>
            <c:numRef>
              <c:f>Sheet8!$D$191:$D$195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4-44EE-9764-43CBC980D20F}"/>
            </c:ext>
          </c:extLst>
        </c:ser>
        <c:ser>
          <c:idx val="3"/>
          <c:order val="3"/>
          <c:tx>
            <c:strRef>
              <c:f>Sheet8!$E$190</c:f>
              <c:strCache>
                <c:ptCount val="1"/>
                <c:pt idx="0">
                  <c:v>Year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Sheet8!$A$191:$A$195</c:f>
              <c:strCache>
                <c:ptCount val="5"/>
                <c:pt idx="0">
                  <c:v>Client Experience</c:v>
                </c:pt>
                <c:pt idx="1">
                  <c:v>Digital Tools</c:v>
                </c:pt>
                <c:pt idx="2">
                  <c:v>Security</c:v>
                </c:pt>
                <c:pt idx="3">
                  <c:v>Data Utilization</c:v>
                </c:pt>
                <c:pt idx="4">
                  <c:v>Scalability</c:v>
                </c:pt>
              </c:strCache>
            </c:strRef>
          </c:cat>
          <c:val>
            <c:numRef>
              <c:f>Sheet8!$E$191:$E$195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4-44EE-9764-43CBC980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10408"/>
        <c:axId val="466014344"/>
      </c:radarChart>
      <c:catAx>
        <c:axId val="46601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4344"/>
        <c:crosses val="autoZero"/>
        <c:auto val="1"/>
        <c:lblAlgn val="ctr"/>
        <c:lblOffset val="100"/>
        <c:noMultiLvlLbl val="0"/>
      </c:catAx>
      <c:valAx>
        <c:axId val="4660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</cx:strDim>
      <cx:numDim type="val">
        <cx:f>_xlchart.v5.10</cx:f>
      </cx:numDim>
    </cx:data>
  </cx:chartData>
  <cx:chart>
    <cx:title pos="t" align="ctr" overlay="0"/>
    <cx:plotArea>
      <cx:plotAreaRegion>
        <cx:series layoutId="waterfall" uniqueId="{3FB79F37-8D57-4E21-803C-16F121C6030D}">
          <cx:tx>
            <cx:txData>
              <cx:f>_xlchart.v5.9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3"/>
            </cx:subtotals>
          </cx:layoutPr>
        </cx:series>
      </cx:plotAreaRegion>
      <cx:axis id="0">
        <cx:catScaling gapWidth="0.5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 b="1">
              <a:solidFill>
                <a:schemeClr val="tx1"/>
              </a:solidFill>
            </a:endParaRPr>
          </a:p>
        </cx:txPr>
      </cx:axis>
      <cx:axis id="1">
        <cx:valScaling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60000"/>
            <a:lumOff val="40000"/>
          </a:schemeClr>
        </a:solidFill>
      </cx:spPr>
    </cx:fmtOvr>
    <cx:fmtOvr idx="1">
      <cx:spPr>
        <a:solidFill>
          <a:schemeClr val="accent2">
            <a:lumMod val="60000"/>
            <a:lumOff val="40000"/>
          </a:schemeClr>
        </a:solidFill>
      </cx:spPr>
    </cx:fmtOvr>
    <cx:fmtOvr idx="2">
      <cx:spPr>
        <a:solidFill>
          <a:schemeClr val="accent5">
            <a:lumMod val="60000"/>
            <a:lumOff val="4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495C3965-5CD2-441D-860A-2CA63CC08C0E}">
          <cx:tx>
            <cx:txData>
              <cx:f>_xlchart.v1.4</cx:f>
              <cx:v>Count</cx:v>
            </cx:txData>
          </cx:tx>
          <cx:dataLabels pos="ctr">
            <cx:visibility seriesName="0" categoryName="1" value="0"/>
            <cx:separator>, </cx:separator>
          </cx:dataLabels>
          <cx:dataId val="0"/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/>
    <cx:plotArea>
      <cx:plotAreaRegion>
        <cx:series layoutId="treemap" uniqueId="{3234D255-AFFF-43F8-87F2-4CB787F8FB74}">
          <cx:dataPt idx="0">
            <cx:spPr>
              <a:solidFill>
                <a:srgbClr val="00B050"/>
              </a:solidFill>
            </cx:spPr>
          </cx:dataPt>
          <cx:dataPt idx="9">
            <cx:spPr>
              <a:solidFill>
                <a:schemeClr val="tx2">
                  <a:lumMod val="75000"/>
                </a:schemeClr>
              </a:solidFill>
            </cx:spPr>
          </cx:dataPt>
          <cx:dataPt idx="15">
            <cx:spPr>
              <a:solidFill>
                <a:srgbClr val="00B0F0"/>
              </a:solidFill>
            </cx:spPr>
          </cx:dataPt>
          <cx:dataPt idx="23">
            <cx:spPr>
              <a:solidFill>
                <a:schemeClr val="accent2">
                  <a:lumMod val="75000"/>
                </a:schemeClr>
              </a:solidFill>
            </cx:spPr>
          </cx:dataPt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_xlchart.v1.12</cx:f>
      </cx:numDim>
    </cx:data>
  </cx:chartData>
  <cx:chart>
    <cx:title pos="t" align="ctr" overlay="0"/>
    <cx:plotArea>
      <cx:plotAreaRegion>
        <cx:series layoutId="sunburst" uniqueId="{59CCD9EF-3C6E-454E-8DE8-2CB5A2E5B5E3}"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853B1CC-84D4-4EAA-AB3A-B682F5BB3AC1}">
          <cx:tx>
            <cx:txData>
              <cx:f>_xlchart.v1.1</cx:f>
              <cx:v>Data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6594BD3-08F5-40C7-A112-FAB67EB85AA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</cx:strDim>
      <cx:numDim type="val">
        <cx:f>_xlchart.v5.14</cx:f>
      </cx:numDim>
    </cx:data>
  </cx:chartData>
  <cx:chart>
    <cx:title pos="t" align="ctr" overlay="0"/>
    <cx:plotArea>
      <cx:plotAreaRegion>
        <cx:series layoutId="waterfall" uniqueId="{2298EB9D-F3DB-42EE-9096-4B18D38ABFE1}">
          <cx:dataId val="0"/>
          <cx:layoutPr>
            <cx:subtotals>
              <cx:idx val="2"/>
              <cx:idx val="7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 min="460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60000"/>
            <a:lumOff val="40000"/>
          </a:schemeClr>
        </a:solidFill>
      </cx:spPr>
    </cx:fmtOvr>
    <cx:fmtOvr idx="1">
      <cx:spPr>
        <a:solidFill>
          <a:schemeClr val="accent2">
            <a:lumMod val="60000"/>
            <a:lumOff val="40000"/>
          </a:schemeClr>
        </a:solidFill>
      </cx:spPr>
    </cx:fmtOvr>
    <cx:fmtOvr idx="2">
      <cx:spPr>
        <a:solidFill>
          <a:schemeClr val="accent5">
            <a:lumMod val="60000"/>
            <a:lumOff val="40000"/>
          </a:schemeClr>
        </a:solidFill>
      </cx:spPr>
    </cx:fmtOvr>
  </cx:fmtOvr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  <cx:data id="1">
      <cx:strDim type="cat">
        <cx:f>_xlchart.v2.15</cx:f>
      </cx:strDim>
      <cx:numDim type="val">
        <cx:f>_xlchart.v2.19</cx:f>
      </cx:numDim>
    </cx:data>
    <cx:data id="2">
      <cx:strDim type="cat">
        <cx:f>_xlchart.v2.15</cx:f>
      </cx:strDim>
      <cx:numDim type="val">
        <cx:f>_xlchart.v2.21</cx:f>
      </cx:numDim>
    </cx:data>
  </cx:chartData>
  <cx:chart>
    <cx:title pos="t" align="ctr" overlay="0"/>
    <cx:plotArea>
      <cx:plotAreaRegion>
        <cx:series layoutId="funnel" uniqueId="{75986FFC-EF0C-4DBB-AFCA-928964186147}" formatIdx="0">
          <cx:tx>
            <cx:txData>
              <cx:f>_xlchart.v2.16</cx:f>
              <cx:v>Count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9B066EE1-72D6-4655-A251-7C83CE859626}" formatIdx="1">
          <cx:tx>
            <cx:txData>
              <cx:f>_xlchart.v2.18</cx:f>
              <cx:v>Left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55FF1E5F-8B80-40B4-BE9F-DE0D2FEC69DE}" formatIdx="2">
          <cx:tx>
            <cx:txData>
              <cx:f>_xlchart.v2.20</cx:f>
              <cx:v>Right</cx:v>
            </cx:txData>
          </cx:tx>
          <cx:dataLabels>
            <cx:visibility seriesName="0" categoryName="0" value="1"/>
          </cx:dataLabels>
          <cx:dataId val="2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openxmlformats.org/officeDocument/2006/relationships/chart" Target="../charts/chart9.xml"/><Relationship Id="rId18" Type="http://schemas.openxmlformats.org/officeDocument/2006/relationships/chart" Target="../charts/chart14.xml"/><Relationship Id="rId26" Type="http://schemas.microsoft.com/office/2014/relationships/chartEx" Target="../charts/chartEx6.xml"/><Relationship Id="rId3" Type="http://schemas.openxmlformats.org/officeDocument/2006/relationships/chart" Target="../charts/chart3.xml"/><Relationship Id="rId21" Type="http://schemas.openxmlformats.org/officeDocument/2006/relationships/chart" Target="../charts/chart17.xml"/><Relationship Id="rId7" Type="http://schemas.microsoft.com/office/2014/relationships/chartEx" Target="../charts/chartEx3.xml"/><Relationship Id="rId12" Type="http://schemas.openxmlformats.org/officeDocument/2006/relationships/chart" Target="../charts/chart8.xml"/><Relationship Id="rId17" Type="http://schemas.openxmlformats.org/officeDocument/2006/relationships/chart" Target="../charts/chart13.xml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2.xml"/><Relationship Id="rId20" Type="http://schemas.openxmlformats.org/officeDocument/2006/relationships/chart" Target="../charts/chart16.xml"/><Relationship Id="rId29" Type="http://schemas.openxmlformats.org/officeDocument/2006/relationships/chart" Target="../charts/chart23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chart" Target="../charts/chart7.xml"/><Relationship Id="rId24" Type="http://schemas.microsoft.com/office/2014/relationships/chartEx" Target="../charts/chartEx5.xml"/><Relationship Id="rId5" Type="http://schemas.microsoft.com/office/2014/relationships/chartEx" Target="../charts/chartEx1.xml"/><Relationship Id="rId15" Type="http://schemas.openxmlformats.org/officeDocument/2006/relationships/chart" Target="../charts/chart11.xml"/><Relationship Id="rId23" Type="http://schemas.openxmlformats.org/officeDocument/2006/relationships/chart" Target="../charts/chart19.xml"/><Relationship Id="rId28" Type="http://schemas.openxmlformats.org/officeDocument/2006/relationships/chart" Target="../charts/chart22.xml"/><Relationship Id="rId10" Type="http://schemas.openxmlformats.org/officeDocument/2006/relationships/chart" Target="../charts/chart6.xml"/><Relationship Id="rId19" Type="http://schemas.openxmlformats.org/officeDocument/2006/relationships/chart" Target="../charts/chart15.xml"/><Relationship Id="rId31" Type="http://schemas.openxmlformats.org/officeDocument/2006/relationships/chart" Target="../charts/chart24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Relationship Id="rId22" Type="http://schemas.openxmlformats.org/officeDocument/2006/relationships/chart" Target="../charts/chart18.xml"/><Relationship Id="rId27" Type="http://schemas.openxmlformats.org/officeDocument/2006/relationships/chart" Target="../charts/chart21.xml"/><Relationship Id="rId30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133350</xdr:colOff>
      <xdr:row>17</xdr:row>
      <xdr:rowOff>9525</xdr:rowOff>
    </xdr:from>
    <xdr:to>
      <xdr:col>10</xdr:col>
      <xdr:colOff>590550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962025</xdr:colOff>
      <xdr:row>32</xdr:row>
      <xdr:rowOff>66675</xdr:rowOff>
    </xdr:from>
    <xdr:to>
      <xdr:col>7</xdr:col>
      <xdr:colOff>666749</xdr:colOff>
      <xdr:row>42</xdr:row>
      <xdr:rowOff>238125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80962</xdr:colOff>
      <xdr:row>46</xdr:row>
      <xdr:rowOff>247650</xdr:rowOff>
    </xdr:from>
    <xdr:to>
      <xdr:col>10</xdr:col>
      <xdr:colOff>538162</xdr:colOff>
      <xdr:row>57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6</xdr:col>
      <xdr:colOff>85725</xdr:colOff>
      <xdr:row>62</xdr:row>
      <xdr:rowOff>161924</xdr:rowOff>
    </xdr:from>
    <xdr:to>
      <xdr:col>12</xdr:col>
      <xdr:colOff>542925</xdr:colOff>
      <xdr:row>74</xdr:row>
      <xdr:rowOff>247649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</xdr:col>
      <xdr:colOff>676275</xdr:colOff>
      <xdr:row>79</xdr:row>
      <xdr:rowOff>9524</xdr:rowOff>
    </xdr:from>
    <xdr:to>
      <xdr:col>8</xdr:col>
      <xdr:colOff>514349</xdr:colOff>
      <xdr:row>93</xdr:row>
      <xdr:rowOff>190499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20326349"/>
              <a:ext cx="6057899" cy="3781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485775</xdr:colOff>
      <xdr:row>97</xdr:row>
      <xdr:rowOff>0</xdr:rowOff>
    </xdr:from>
    <xdr:to>
      <xdr:col>16</xdr:col>
      <xdr:colOff>466725</xdr:colOff>
      <xdr:row>111</xdr:row>
      <xdr:rowOff>228600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24945975"/>
              <a:ext cx="6838950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152400</xdr:colOff>
      <xdr:row>116</xdr:row>
      <xdr:rowOff>28575</xdr:rowOff>
    </xdr:from>
    <xdr:to>
      <xdr:col>10</xdr:col>
      <xdr:colOff>342901</xdr:colOff>
      <xdr:row>128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25" y="29860875"/>
              <a:ext cx="4610101" cy="3200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485775</xdr:colOff>
      <xdr:row>132</xdr:row>
      <xdr:rowOff>0</xdr:rowOff>
    </xdr:from>
    <xdr:to>
      <xdr:col>14</xdr:col>
      <xdr:colOff>85725</xdr:colOff>
      <xdr:row>146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33947100"/>
              <a:ext cx="5086350" cy="362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619125</xdr:colOff>
      <xdr:row>148</xdr:row>
      <xdr:rowOff>66675</xdr:rowOff>
    </xdr:from>
    <xdr:to>
      <xdr:col>13</xdr:col>
      <xdr:colOff>638175</xdr:colOff>
      <xdr:row>158</xdr:row>
      <xdr:rowOff>219075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14</xdr:col>
      <xdr:colOff>28575</xdr:colOff>
      <xdr:row>172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276226</xdr:colOff>
      <xdr:row>162</xdr:row>
      <xdr:rowOff>19050</xdr:rowOff>
    </xdr:from>
    <xdr:to>
      <xdr:col>20</xdr:col>
      <xdr:colOff>190501</xdr:colOff>
      <xdr:row>172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175</xdr:row>
      <xdr:rowOff>0</xdr:rowOff>
    </xdr:from>
    <xdr:to>
      <xdr:col>11</xdr:col>
      <xdr:colOff>304800</xdr:colOff>
      <xdr:row>185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600075</xdr:colOff>
      <xdr:row>187</xdr:row>
      <xdr:rowOff>257174</xdr:rowOff>
    </xdr:from>
    <xdr:to>
      <xdr:col>12</xdr:col>
      <xdr:colOff>176213</xdr:colOff>
      <xdr:row>198</xdr:row>
      <xdr:rowOff>257174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187</xdr:row>
      <xdr:rowOff>228600</xdr:rowOff>
    </xdr:from>
    <xdr:to>
      <xdr:col>18</xdr:col>
      <xdr:colOff>661988</xdr:colOff>
      <xdr:row>199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266700</xdr:colOff>
      <xdr:row>204</xdr:row>
      <xdr:rowOff>114300</xdr:rowOff>
    </xdr:from>
    <xdr:to>
      <xdr:col>16</xdr:col>
      <xdr:colOff>28575</xdr:colOff>
      <xdr:row>215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800100</xdr:colOff>
      <xdr:row>217</xdr:row>
      <xdr:rowOff>228600</xdr:rowOff>
    </xdr:from>
    <xdr:to>
      <xdr:col>4</xdr:col>
      <xdr:colOff>914400</xdr:colOff>
      <xdr:row>226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231</xdr:row>
      <xdr:rowOff>0</xdr:rowOff>
    </xdr:from>
    <xdr:to>
      <xdr:col>10</xdr:col>
      <xdr:colOff>152400</xdr:colOff>
      <xdr:row>242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246</xdr:row>
      <xdr:rowOff>0</xdr:rowOff>
    </xdr:from>
    <xdr:to>
      <xdr:col>12</xdr:col>
      <xdr:colOff>447674</xdr:colOff>
      <xdr:row>256</xdr:row>
      <xdr:rowOff>219075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262</xdr:row>
      <xdr:rowOff>0</xdr:rowOff>
    </xdr:from>
    <xdr:to>
      <xdr:col>10</xdr:col>
      <xdr:colOff>152400</xdr:colOff>
      <xdr:row>272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290</xdr:row>
      <xdr:rowOff>0</xdr:rowOff>
    </xdr:from>
    <xdr:to>
      <xdr:col>9</xdr:col>
      <xdr:colOff>476250</xdr:colOff>
      <xdr:row>300</xdr:row>
      <xdr:rowOff>209550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638175</xdr:colOff>
      <xdr:row>314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647700</xdr:colOff>
      <xdr:row>316</xdr:row>
      <xdr:rowOff>85725</xdr:rowOff>
    </xdr:from>
    <xdr:to>
      <xdr:col>6</xdr:col>
      <xdr:colOff>571500</xdr:colOff>
      <xdr:row>327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547687</xdr:colOff>
      <xdr:row>329</xdr:row>
      <xdr:rowOff>238125</xdr:rowOff>
    </xdr:from>
    <xdr:to>
      <xdr:col>13</xdr:col>
      <xdr:colOff>319087</xdr:colOff>
      <xdr:row>340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666750</xdr:colOff>
      <xdr:row>343</xdr:row>
      <xdr:rowOff>0</xdr:rowOff>
    </xdr:from>
    <xdr:to>
      <xdr:col>12</xdr:col>
      <xdr:colOff>438150</xdr:colOff>
      <xdr:row>353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8075" y="8821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609600</xdr:colOff>
      <xdr:row>343</xdr:row>
      <xdr:rowOff>0</xdr:rowOff>
    </xdr:from>
    <xdr:to>
      <xdr:col>19</xdr:col>
      <xdr:colOff>381000</xdr:colOff>
      <xdr:row>353</xdr:row>
      <xdr:rowOff>171450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1271587</xdr:colOff>
      <xdr:row>1</xdr:row>
      <xdr:rowOff>257174</xdr:rowOff>
    </xdr:from>
    <xdr:to>
      <xdr:col>8</xdr:col>
      <xdr:colOff>0</xdr:colOff>
      <xdr:row>12</xdr:row>
      <xdr:rowOff>257174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D6A6EADC-F9C1-4DEC-944E-F2222FB58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0487" y="514349"/>
              <a:ext cx="4948238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195261</xdr:colOff>
      <xdr:row>357</xdr:row>
      <xdr:rowOff>219075</xdr:rowOff>
    </xdr:from>
    <xdr:to>
      <xdr:col>12</xdr:col>
      <xdr:colOff>676274</xdr:colOff>
      <xdr:row>370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76B2-F041-4812-8C84-9E02E10BD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304800</xdr:colOff>
      <xdr:row>372</xdr:row>
      <xdr:rowOff>247650</xdr:rowOff>
    </xdr:from>
    <xdr:to>
      <xdr:col>11</xdr:col>
      <xdr:colOff>495300</xdr:colOff>
      <xdr:row>384</xdr:row>
      <xdr:rowOff>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0C50E48-53F0-4B58-8129-038520E6B5D0}"/>
            </a:ext>
          </a:extLst>
        </xdr:cNvPr>
        <xdr:cNvGrpSpPr/>
      </xdr:nvGrpSpPr>
      <xdr:grpSpPr>
        <a:xfrm>
          <a:off x="7096125" y="95916750"/>
          <a:ext cx="4305300" cy="2838450"/>
          <a:chOff x="7429499" y="95926275"/>
          <a:chExt cx="3857626" cy="2752725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75A084C6-497F-4C53-A6D5-282E709E6055}"/>
              </a:ext>
            </a:extLst>
          </xdr:cNvPr>
          <xdr:cNvGraphicFramePr/>
        </xdr:nvGraphicFramePr>
        <xdr:xfrm>
          <a:off x="7238999" y="95916750"/>
          <a:ext cx="203835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D0CB5DE8-30D4-4585-868A-99ACB0B98307}"/>
              </a:ext>
            </a:extLst>
          </xdr:cNvPr>
          <xdr:cNvGraphicFramePr/>
        </xdr:nvGraphicFramePr>
        <xdr:xfrm>
          <a:off x="9258299" y="95926275"/>
          <a:ext cx="202882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</xdr:grpSp>
    <xdr:clientData/>
  </xdr:twoCellAnchor>
  <xdr:twoCellAnchor>
    <xdr:from>
      <xdr:col>4</xdr:col>
      <xdr:colOff>452437</xdr:colOff>
      <xdr:row>276</xdr:row>
      <xdr:rowOff>9525</xdr:rowOff>
    </xdr:from>
    <xdr:to>
      <xdr:col>10</xdr:col>
      <xdr:colOff>604837</xdr:colOff>
      <xdr:row>286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2BC56252-3227-469D-A21A-FCF4917F2B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3162" y="70989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747712</xdr:colOff>
      <xdr:row>392</xdr:row>
      <xdr:rowOff>238125</xdr:rowOff>
    </xdr:from>
    <xdr:to>
      <xdr:col>11</xdr:col>
      <xdr:colOff>214312</xdr:colOff>
      <xdr:row>403</xdr:row>
      <xdr:rowOff>152400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E98DCB0-62AC-45A1-86AA-3F9D742FA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0.39792</cdr:x>
      <cdr:y>0.36458</cdr:y>
    </cdr:from>
    <cdr:to>
      <cdr:x>0.60625</cdr:x>
      <cdr:y>0.64931</cdr:y>
    </cdr:to>
    <cdr:sp macro="" textlink="Sheet8!$B$219">
      <cdr:nvSpPr>
        <cdr:cNvPr id="2" name="TextBox 1"/>
        <cdr:cNvSpPr txBox="1"/>
      </cdr:nvSpPr>
      <cdr:spPr>
        <a:xfrm xmlns:a="http://schemas.openxmlformats.org/drawingml/2006/main">
          <a:off x="1819275" y="1000125"/>
          <a:ext cx="952500" cy="781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546AC46-DDFD-4F3E-8452-2F57B5145547}" type="TxLink">
            <a:rPr lang="en-US" sz="2000" b="1" i="0" u="none" strike="noStrike">
              <a:solidFill>
                <a:schemeClr val="accent5"/>
              </a:solidFill>
              <a:latin typeface="Pyidaungsu"/>
              <a:cs typeface="Pyidaungsu"/>
            </a:rPr>
            <a:pPr algn="ctr"/>
            <a:t>82%</a:t>
          </a:fld>
          <a:endParaRPr lang="en-US" sz="4000">
            <a:solidFill>
              <a:schemeClr val="accent5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0.02536</cdr:y>
    </cdr:from>
    <cdr:to>
      <cdr:x>0.47871</cdr:x>
      <cdr:y>0.11216</cdr:y>
    </cdr:to>
    <cdr:sp macro="" textlink="">
      <cdr:nvSpPr>
        <cdr:cNvPr id="2" name="TextBox 33">
          <a:extLst xmlns:a="http://schemas.openxmlformats.org/drawingml/2006/main">
            <a:ext uri="{FF2B5EF4-FFF2-40B4-BE49-F238E27FC236}">
              <a16:creationId xmlns:a16="http://schemas.microsoft.com/office/drawing/2014/main" id="{7F65A136-F43C-4B1C-A386-6EB597B79EED}"/>
            </a:ext>
          </a:extLst>
        </cdr:cNvPr>
        <cdr:cNvSpPr txBox="1"/>
      </cdr:nvSpPr>
      <cdr:spPr>
        <a:xfrm xmlns:a="http://schemas.openxmlformats.org/drawingml/2006/main">
          <a:off x="0" y="71729"/>
          <a:ext cx="1083922" cy="2455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>
              <a:latin typeface="Segoe UI" panose="020B0502040204020203" pitchFamily="34" charset="0"/>
              <a:cs typeface="Segoe UI" panose="020B0502040204020203" pitchFamily="34" charset="0"/>
            </a:rPr>
            <a:t>Sales Value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</xdr:row>
      <xdr:rowOff>28575</xdr:rowOff>
    </xdr:from>
    <xdr:to>
      <xdr:col>11</xdr:col>
      <xdr:colOff>581025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0</xdr:rowOff>
    </xdr:from>
    <xdr:to>
      <xdr:col>13</xdr:col>
      <xdr:colOff>9525</xdr:colOff>
      <xdr:row>12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385A7-DFA9-4A64-B3DF-93823952D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657225</xdr:colOff>
      <xdr:row>16</xdr:row>
      <xdr:rowOff>190499</xdr:rowOff>
    </xdr:from>
    <xdr:to>
      <xdr:col>9</xdr:col>
      <xdr:colOff>1081087</xdr:colOff>
      <xdr:row>28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382DF-FB5D-4910-80B2-93A5C03B0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0</xdr:rowOff>
    </xdr:from>
    <xdr:to>
      <xdr:col>12</xdr:col>
      <xdr:colOff>471487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3520B-0CF2-4466-881C-975643CB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0.17604</cdr:x>
      <cdr:y>0.20486</cdr:y>
    </cdr:from>
    <cdr:to>
      <cdr:x>0.40521</cdr:x>
      <cdr:y>0.23611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BCE32778-B2A3-4447-AFB2-03E00FFB2DCE}"/>
            </a:ext>
          </a:extLst>
        </cdr:cNvPr>
        <cdr:cNvSpPr/>
      </cdr:nvSpPr>
      <cdr:spPr>
        <a:xfrm xmlns:a="http://schemas.openxmlformats.org/drawingml/2006/main" rot="16200000">
          <a:off x="1285879" y="80961"/>
          <a:ext cx="85723" cy="1047750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0.44063</cdr:x>
      <cdr:y>0.40394</cdr:y>
    </cdr:from>
    <cdr:to>
      <cdr:x>0.82813</cdr:x>
      <cdr:y>0.46181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5487C360-DF2F-4326-AD00-CD5F02C8227E}"/>
            </a:ext>
          </a:extLst>
        </cdr:cNvPr>
        <cdr:cNvSpPr/>
      </cdr:nvSpPr>
      <cdr:spPr>
        <a:xfrm xmlns:a="http://schemas.openxmlformats.org/drawingml/2006/main" rot="16200000">
          <a:off x="2820993" y="301624"/>
          <a:ext cx="158750" cy="1771651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0.64236</cdr:x>
      <cdr:y>0.33449</cdr:y>
    </cdr:from>
    <cdr:to>
      <cdr:x>0.83194</cdr:x>
      <cdr:y>0.43171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64EBB5DC-4D5D-4759-A99B-7CA411C463F9}"/>
            </a:ext>
          </a:extLst>
        </cdr:cNvPr>
        <cdr:cNvSpPr txBox="1"/>
      </cdr:nvSpPr>
      <cdr:spPr>
        <a:xfrm xmlns:a="http://schemas.openxmlformats.org/drawingml/2006/main">
          <a:off x="2936875" y="917575"/>
          <a:ext cx="86677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Trivial Many</a:t>
          </a:r>
        </a:p>
      </cdr:txBody>
    </cdr:sp>
  </cdr:relSizeAnchor>
  <cdr:relSizeAnchor xmlns:cdr="http://schemas.openxmlformats.org/drawingml/2006/chartDrawing">
    <cdr:from>
      <cdr:x>0.15278</cdr:x>
      <cdr:y>0.12616</cdr:y>
    </cdr:from>
    <cdr:to>
      <cdr:x>0.30486</cdr:x>
      <cdr:y>0.22338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F1A2DD3E-46CA-43A2-B614-AC6C1C3A7926}"/>
            </a:ext>
          </a:extLst>
        </cdr:cNvPr>
        <cdr:cNvSpPr txBox="1"/>
      </cdr:nvSpPr>
      <cdr:spPr>
        <a:xfrm xmlns:a="http://schemas.openxmlformats.org/drawingml/2006/main">
          <a:off x="698500" y="346075"/>
          <a:ext cx="6953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Vital Few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6.363414699073" createdVersion="6" refreshedVersion="6" minRefreshableVersion="3" recordCount="550" xr:uid="{00000000-000A-0000-FFFF-FFFF00000000}">
  <cacheSource type="worksheet">
    <worksheetSource name="Table2"/>
  </cacheSource>
  <cacheFields count="2">
    <cacheField name="Student_ID" numFmtId="0">
      <sharedItems/>
    </cacheField>
    <cacheField name="Age" numFmtId="0">
      <sharedItems containsSemiMixedTypes="0" containsString="0" containsNumber="1" containsInteger="1" minValue="10" maxValue="29" count="20">
        <n v="16"/>
        <n v="29"/>
        <n v="24"/>
        <n v="20"/>
        <n v="17"/>
        <n v="28"/>
        <n v="13"/>
        <n v="12"/>
        <n v="11"/>
        <n v="21"/>
        <n v="15"/>
        <n v="10"/>
        <n v="26"/>
        <n v="19"/>
        <n v="25"/>
        <n v="14"/>
        <n v="18"/>
        <n v="27"/>
        <n v="23"/>
        <n v="22"/>
      </sharedItems>
      <fieldGroup base="1">
        <rangePr autoEnd="0" startNum="10" endNum="40" groupInterval="2"/>
        <groupItems count="17">
          <s v="&lt;10"/>
          <s v="10-11"/>
          <s v="12-13"/>
          <s v="14-15"/>
          <s v="16-17"/>
          <s v="18-19"/>
          <s v="20-21"/>
          <s v="22-23"/>
          <s v="24-25"/>
          <s v="26-27"/>
          <s v="28-29"/>
          <s v="30-31"/>
          <s v="32-33"/>
          <s v="34-35"/>
          <s v="36-37"/>
          <s v="38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s v="ST0001"/>
    <x v="0"/>
  </r>
  <r>
    <s v="ST0002"/>
    <x v="1"/>
  </r>
  <r>
    <s v="ST0003"/>
    <x v="2"/>
  </r>
  <r>
    <s v="ST0004"/>
    <x v="3"/>
  </r>
  <r>
    <s v="ST0005"/>
    <x v="4"/>
  </r>
  <r>
    <s v="ST0006"/>
    <x v="0"/>
  </r>
  <r>
    <s v="ST0007"/>
    <x v="5"/>
  </r>
  <r>
    <s v="ST0008"/>
    <x v="3"/>
  </r>
  <r>
    <s v="ST0009"/>
    <x v="3"/>
  </r>
  <r>
    <s v="ST0010"/>
    <x v="6"/>
  </r>
  <r>
    <s v="ST0011"/>
    <x v="4"/>
  </r>
  <r>
    <s v="ST0012"/>
    <x v="7"/>
  </r>
  <r>
    <s v="ST0013"/>
    <x v="8"/>
  </r>
  <r>
    <s v="ST0014"/>
    <x v="9"/>
  </r>
  <r>
    <s v="ST0015"/>
    <x v="10"/>
  </r>
  <r>
    <s v="ST0016"/>
    <x v="8"/>
  </r>
  <r>
    <s v="ST0017"/>
    <x v="11"/>
  </r>
  <r>
    <s v="ST0018"/>
    <x v="9"/>
  </r>
  <r>
    <s v="ST0019"/>
    <x v="9"/>
  </r>
  <r>
    <s v="ST0020"/>
    <x v="12"/>
  </r>
  <r>
    <s v="ST0021"/>
    <x v="13"/>
  </r>
  <r>
    <s v="ST0022"/>
    <x v="14"/>
  </r>
  <r>
    <s v="ST0023"/>
    <x v="2"/>
  </r>
  <r>
    <s v="ST0024"/>
    <x v="2"/>
  </r>
  <r>
    <s v="ST0025"/>
    <x v="5"/>
  </r>
  <r>
    <s v="ST0026"/>
    <x v="9"/>
  </r>
  <r>
    <s v="ST0027"/>
    <x v="1"/>
  </r>
  <r>
    <s v="ST0028"/>
    <x v="7"/>
  </r>
  <r>
    <s v="ST0029"/>
    <x v="15"/>
  </r>
  <r>
    <s v="ST0030"/>
    <x v="5"/>
  </r>
  <r>
    <s v="ST0031"/>
    <x v="0"/>
  </r>
  <r>
    <s v="ST0032"/>
    <x v="16"/>
  </r>
  <r>
    <s v="ST0033"/>
    <x v="0"/>
  </r>
  <r>
    <s v="ST0034"/>
    <x v="17"/>
  </r>
  <r>
    <s v="ST0035"/>
    <x v="6"/>
  </r>
  <r>
    <s v="ST0036"/>
    <x v="18"/>
  </r>
  <r>
    <s v="ST0037"/>
    <x v="17"/>
  </r>
  <r>
    <s v="ST0038"/>
    <x v="16"/>
  </r>
  <r>
    <s v="ST0039"/>
    <x v="8"/>
  </r>
  <r>
    <s v="ST0040"/>
    <x v="1"/>
  </r>
  <r>
    <s v="ST0041"/>
    <x v="2"/>
  </r>
  <r>
    <s v="ST0042"/>
    <x v="0"/>
  </r>
  <r>
    <s v="ST0043"/>
    <x v="9"/>
  </r>
  <r>
    <s v="ST0044"/>
    <x v="4"/>
  </r>
  <r>
    <s v="ST0045"/>
    <x v="2"/>
  </r>
  <r>
    <s v="ST0046"/>
    <x v="7"/>
  </r>
  <r>
    <s v="ST0047"/>
    <x v="18"/>
  </r>
  <r>
    <s v="ST0048"/>
    <x v="12"/>
  </r>
  <r>
    <s v="ST0049"/>
    <x v="6"/>
  </r>
  <r>
    <s v="ST0050"/>
    <x v="17"/>
  </r>
  <r>
    <s v="ST0051"/>
    <x v="4"/>
  </r>
  <r>
    <s v="ST0052"/>
    <x v="6"/>
  </r>
  <r>
    <s v="ST0053"/>
    <x v="8"/>
  </r>
  <r>
    <s v="ST0054"/>
    <x v="10"/>
  </r>
  <r>
    <s v="ST0055"/>
    <x v="13"/>
  </r>
  <r>
    <s v="ST0056"/>
    <x v="6"/>
  </r>
  <r>
    <s v="ST0057"/>
    <x v="17"/>
  </r>
  <r>
    <s v="ST0058"/>
    <x v="9"/>
  </r>
  <r>
    <s v="ST0059"/>
    <x v="8"/>
  </r>
  <r>
    <s v="ST0060"/>
    <x v="13"/>
  </r>
  <r>
    <s v="ST0061"/>
    <x v="6"/>
  </r>
  <r>
    <s v="ST0062"/>
    <x v="18"/>
  </r>
  <r>
    <s v="ST0063"/>
    <x v="14"/>
  </r>
  <r>
    <s v="ST0064"/>
    <x v="2"/>
  </r>
  <r>
    <s v="ST0065"/>
    <x v="4"/>
  </r>
  <r>
    <s v="ST0066"/>
    <x v="18"/>
  </r>
  <r>
    <s v="ST0067"/>
    <x v="4"/>
  </r>
  <r>
    <s v="ST0068"/>
    <x v="14"/>
  </r>
  <r>
    <s v="ST0069"/>
    <x v="19"/>
  </r>
  <r>
    <s v="ST0070"/>
    <x v="17"/>
  </r>
  <r>
    <s v="ST0071"/>
    <x v="2"/>
  </r>
  <r>
    <s v="ST0072"/>
    <x v="19"/>
  </r>
  <r>
    <s v="ST0073"/>
    <x v="16"/>
  </r>
  <r>
    <s v="ST0074"/>
    <x v="2"/>
  </r>
  <r>
    <s v="ST0075"/>
    <x v="19"/>
  </r>
  <r>
    <s v="ST0076"/>
    <x v="11"/>
  </r>
  <r>
    <s v="ST0077"/>
    <x v="0"/>
  </r>
  <r>
    <s v="ST0078"/>
    <x v="16"/>
  </r>
  <r>
    <s v="ST0079"/>
    <x v="11"/>
  </r>
  <r>
    <s v="ST0080"/>
    <x v="9"/>
  </r>
  <r>
    <s v="ST0081"/>
    <x v="4"/>
  </r>
  <r>
    <s v="ST0082"/>
    <x v="3"/>
  </r>
  <r>
    <s v="ST0083"/>
    <x v="5"/>
  </r>
  <r>
    <s v="ST0084"/>
    <x v="12"/>
  </r>
  <r>
    <s v="ST0085"/>
    <x v="4"/>
  </r>
  <r>
    <s v="ST0086"/>
    <x v="7"/>
  </r>
  <r>
    <s v="ST0087"/>
    <x v="7"/>
  </r>
  <r>
    <s v="ST0088"/>
    <x v="11"/>
  </r>
  <r>
    <s v="ST0089"/>
    <x v="15"/>
  </r>
  <r>
    <s v="ST0090"/>
    <x v="13"/>
  </r>
  <r>
    <s v="ST0091"/>
    <x v="0"/>
  </r>
  <r>
    <s v="ST0092"/>
    <x v="16"/>
  </r>
  <r>
    <s v="ST0093"/>
    <x v="0"/>
  </r>
  <r>
    <s v="ST0094"/>
    <x v="16"/>
  </r>
  <r>
    <s v="ST0095"/>
    <x v="4"/>
  </r>
  <r>
    <s v="ST0096"/>
    <x v="9"/>
  </r>
  <r>
    <s v="ST0097"/>
    <x v="8"/>
  </r>
  <r>
    <s v="ST0098"/>
    <x v="11"/>
  </r>
  <r>
    <s v="ST0099"/>
    <x v="14"/>
  </r>
  <r>
    <s v="ST0100"/>
    <x v="15"/>
  </r>
  <r>
    <s v="ST0101"/>
    <x v="7"/>
  </r>
  <r>
    <s v="ST0102"/>
    <x v="9"/>
  </r>
  <r>
    <s v="ST0103"/>
    <x v="4"/>
  </r>
  <r>
    <s v="ST0104"/>
    <x v="7"/>
  </r>
  <r>
    <s v="ST0105"/>
    <x v="11"/>
  </r>
  <r>
    <s v="ST0106"/>
    <x v="7"/>
  </r>
  <r>
    <s v="ST0107"/>
    <x v="15"/>
  </r>
  <r>
    <s v="ST0108"/>
    <x v="2"/>
  </r>
  <r>
    <s v="ST0109"/>
    <x v="18"/>
  </r>
  <r>
    <s v="ST0110"/>
    <x v="7"/>
  </r>
  <r>
    <s v="ST0111"/>
    <x v="11"/>
  </r>
  <r>
    <s v="ST0112"/>
    <x v="15"/>
  </r>
  <r>
    <s v="ST0113"/>
    <x v="18"/>
  </r>
  <r>
    <s v="ST0114"/>
    <x v="0"/>
  </r>
  <r>
    <s v="ST0115"/>
    <x v="16"/>
  </r>
  <r>
    <s v="ST0116"/>
    <x v="2"/>
  </r>
  <r>
    <s v="ST0117"/>
    <x v="2"/>
  </r>
  <r>
    <s v="ST0118"/>
    <x v="13"/>
  </r>
  <r>
    <s v="ST0119"/>
    <x v="19"/>
  </r>
  <r>
    <s v="ST0120"/>
    <x v="5"/>
  </r>
  <r>
    <s v="ST0121"/>
    <x v="0"/>
  </r>
  <r>
    <s v="ST0122"/>
    <x v="12"/>
  </r>
  <r>
    <s v="ST0123"/>
    <x v="1"/>
  </r>
  <r>
    <s v="ST0124"/>
    <x v="6"/>
  </r>
  <r>
    <s v="ST0125"/>
    <x v="15"/>
  </r>
  <r>
    <s v="ST0126"/>
    <x v="0"/>
  </r>
  <r>
    <s v="ST0127"/>
    <x v="19"/>
  </r>
  <r>
    <s v="ST0128"/>
    <x v="2"/>
  </r>
  <r>
    <s v="ST0129"/>
    <x v="3"/>
  </r>
  <r>
    <s v="ST0130"/>
    <x v="6"/>
  </r>
  <r>
    <s v="ST0131"/>
    <x v="19"/>
  </r>
  <r>
    <s v="ST0132"/>
    <x v="0"/>
  </r>
  <r>
    <s v="ST0133"/>
    <x v="5"/>
  </r>
  <r>
    <s v="ST0134"/>
    <x v="8"/>
  </r>
  <r>
    <s v="ST0135"/>
    <x v="13"/>
  </r>
  <r>
    <s v="ST0136"/>
    <x v="19"/>
  </r>
  <r>
    <s v="ST0137"/>
    <x v="10"/>
  </r>
  <r>
    <s v="ST0138"/>
    <x v="9"/>
  </r>
  <r>
    <s v="ST0139"/>
    <x v="9"/>
  </r>
  <r>
    <s v="ST0140"/>
    <x v="1"/>
  </r>
  <r>
    <s v="ST0141"/>
    <x v="3"/>
  </r>
  <r>
    <s v="ST0142"/>
    <x v="0"/>
  </r>
  <r>
    <s v="ST0143"/>
    <x v="11"/>
  </r>
  <r>
    <s v="ST0144"/>
    <x v="11"/>
  </r>
  <r>
    <s v="ST0145"/>
    <x v="1"/>
  </r>
  <r>
    <s v="ST0146"/>
    <x v="19"/>
  </r>
  <r>
    <s v="ST0147"/>
    <x v="16"/>
  </r>
  <r>
    <s v="ST0148"/>
    <x v="7"/>
  </r>
  <r>
    <s v="ST0149"/>
    <x v="0"/>
  </r>
  <r>
    <s v="ST0150"/>
    <x v="10"/>
  </r>
  <r>
    <s v="ST0151"/>
    <x v="4"/>
  </r>
  <r>
    <s v="ST0152"/>
    <x v="16"/>
  </r>
  <r>
    <s v="ST0153"/>
    <x v="15"/>
  </r>
  <r>
    <s v="ST0154"/>
    <x v="11"/>
  </r>
  <r>
    <s v="ST0155"/>
    <x v="5"/>
  </r>
  <r>
    <s v="ST0156"/>
    <x v="13"/>
  </r>
  <r>
    <s v="ST0157"/>
    <x v="9"/>
  </r>
  <r>
    <s v="ST0158"/>
    <x v="2"/>
  </r>
  <r>
    <s v="ST0159"/>
    <x v="16"/>
  </r>
  <r>
    <s v="ST0160"/>
    <x v="1"/>
  </r>
  <r>
    <s v="ST0161"/>
    <x v="12"/>
  </r>
  <r>
    <s v="ST0162"/>
    <x v="12"/>
  </r>
  <r>
    <s v="ST0163"/>
    <x v="1"/>
  </r>
  <r>
    <s v="ST0164"/>
    <x v="9"/>
  </r>
  <r>
    <s v="ST0165"/>
    <x v="0"/>
  </r>
  <r>
    <s v="ST0166"/>
    <x v="8"/>
  </r>
  <r>
    <s v="ST0167"/>
    <x v="7"/>
  </r>
  <r>
    <s v="ST0168"/>
    <x v="12"/>
  </r>
  <r>
    <s v="ST0169"/>
    <x v="15"/>
  </r>
  <r>
    <s v="ST0170"/>
    <x v="12"/>
  </r>
  <r>
    <s v="ST0171"/>
    <x v="12"/>
  </r>
  <r>
    <s v="ST0172"/>
    <x v="12"/>
  </r>
  <r>
    <s v="ST0173"/>
    <x v="8"/>
  </r>
  <r>
    <s v="ST0174"/>
    <x v="8"/>
  </r>
  <r>
    <s v="ST0175"/>
    <x v="15"/>
  </r>
  <r>
    <s v="ST0176"/>
    <x v="11"/>
  </r>
  <r>
    <s v="ST0177"/>
    <x v="11"/>
  </r>
  <r>
    <s v="ST0178"/>
    <x v="5"/>
  </r>
  <r>
    <s v="ST0179"/>
    <x v="8"/>
  </r>
  <r>
    <s v="ST0180"/>
    <x v="9"/>
  </r>
  <r>
    <s v="ST0181"/>
    <x v="10"/>
  </r>
  <r>
    <s v="ST0182"/>
    <x v="6"/>
  </r>
  <r>
    <s v="ST0183"/>
    <x v="3"/>
  </r>
  <r>
    <s v="ST0184"/>
    <x v="12"/>
  </r>
  <r>
    <s v="ST0185"/>
    <x v="10"/>
  </r>
  <r>
    <s v="ST0186"/>
    <x v="15"/>
  </r>
  <r>
    <s v="ST0187"/>
    <x v="1"/>
  </r>
  <r>
    <s v="ST0188"/>
    <x v="8"/>
  </r>
  <r>
    <s v="ST0189"/>
    <x v="10"/>
  </r>
  <r>
    <s v="ST0190"/>
    <x v="3"/>
  </r>
  <r>
    <s v="ST0191"/>
    <x v="14"/>
  </r>
  <r>
    <s v="ST0192"/>
    <x v="14"/>
  </r>
  <r>
    <s v="ST0193"/>
    <x v="11"/>
  </r>
  <r>
    <s v="ST0194"/>
    <x v="16"/>
  </r>
  <r>
    <s v="ST0195"/>
    <x v="10"/>
  </r>
  <r>
    <s v="ST0196"/>
    <x v="14"/>
  </r>
  <r>
    <s v="ST0197"/>
    <x v="7"/>
  </r>
  <r>
    <s v="ST0198"/>
    <x v="1"/>
  </r>
  <r>
    <s v="ST0199"/>
    <x v="6"/>
  </r>
  <r>
    <s v="ST0200"/>
    <x v="5"/>
  </r>
  <r>
    <s v="ST0201"/>
    <x v="7"/>
  </r>
  <r>
    <s v="ST0202"/>
    <x v="5"/>
  </r>
  <r>
    <s v="ST0203"/>
    <x v="1"/>
  </r>
  <r>
    <s v="ST0204"/>
    <x v="0"/>
  </r>
  <r>
    <s v="ST0205"/>
    <x v="1"/>
  </r>
  <r>
    <s v="ST0206"/>
    <x v="16"/>
  </r>
  <r>
    <s v="ST0207"/>
    <x v="11"/>
  </r>
  <r>
    <s v="ST0208"/>
    <x v="4"/>
  </r>
  <r>
    <s v="ST0209"/>
    <x v="0"/>
  </r>
  <r>
    <s v="ST0210"/>
    <x v="17"/>
  </r>
  <r>
    <s v="ST0211"/>
    <x v="4"/>
  </r>
  <r>
    <s v="ST0212"/>
    <x v="11"/>
  </r>
  <r>
    <s v="ST0213"/>
    <x v="3"/>
  </r>
  <r>
    <s v="ST0214"/>
    <x v="17"/>
  </r>
  <r>
    <s v="ST0215"/>
    <x v="13"/>
  </r>
  <r>
    <s v="ST0216"/>
    <x v="7"/>
  </r>
  <r>
    <s v="ST0217"/>
    <x v="0"/>
  </r>
  <r>
    <s v="ST0218"/>
    <x v="14"/>
  </r>
  <r>
    <s v="ST0219"/>
    <x v="14"/>
  </r>
  <r>
    <s v="ST0220"/>
    <x v="1"/>
  </r>
  <r>
    <s v="ST0221"/>
    <x v="12"/>
  </r>
  <r>
    <s v="ST0222"/>
    <x v="8"/>
  </r>
  <r>
    <s v="ST0223"/>
    <x v="11"/>
  </r>
  <r>
    <s v="ST0224"/>
    <x v="14"/>
  </r>
  <r>
    <s v="ST0225"/>
    <x v="9"/>
  </r>
  <r>
    <s v="ST0226"/>
    <x v="15"/>
  </r>
  <r>
    <s v="ST0227"/>
    <x v="15"/>
  </r>
  <r>
    <s v="ST0228"/>
    <x v="16"/>
  </r>
  <r>
    <s v="ST0229"/>
    <x v="16"/>
  </r>
  <r>
    <s v="ST0230"/>
    <x v="7"/>
  </r>
  <r>
    <s v="ST0231"/>
    <x v="5"/>
  </r>
  <r>
    <s v="ST0232"/>
    <x v="14"/>
  </r>
  <r>
    <s v="ST0233"/>
    <x v="14"/>
  </r>
  <r>
    <s v="ST0234"/>
    <x v="7"/>
  </r>
  <r>
    <s v="ST0235"/>
    <x v="1"/>
  </r>
  <r>
    <s v="ST0236"/>
    <x v="11"/>
  </r>
  <r>
    <s v="ST0237"/>
    <x v="1"/>
  </r>
  <r>
    <s v="ST0238"/>
    <x v="3"/>
  </r>
  <r>
    <s v="ST0239"/>
    <x v="12"/>
  </r>
  <r>
    <s v="ST0240"/>
    <x v="4"/>
  </r>
  <r>
    <s v="ST0241"/>
    <x v="6"/>
  </r>
  <r>
    <s v="ST0242"/>
    <x v="10"/>
  </r>
  <r>
    <s v="ST0243"/>
    <x v="4"/>
  </r>
  <r>
    <s v="ST0244"/>
    <x v="1"/>
  </r>
  <r>
    <s v="ST0245"/>
    <x v="7"/>
  </r>
  <r>
    <s v="ST0246"/>
    <x v="14"/>
  </r>
  <r>
    <s v="ST0247"/>
    <x v="7"/>
  </r>
  <r>
    <s v="ST0248"/>
    <x v="17"/>
  </r>
  <r>
    <s v="ST0249"/>
    <x v="18"/>
  </r>
  <r>
    <s v="ST0250"/>
    <x v="17"/>
  </r>
  <r>
    <s v="ST0251"/>
    <x v="8"/>
  </r>
  <r>
    <s v="ST0252"/>
    <x v="7"/>
  </r>
  <r>
    <s v="ST0253"/>
    <x v="14"/>
  </r>
  <r>
    <s v="ST0254"/>
    <x v="16"/>
  </r>
  <r>
    <s v="ST0255"/>
    <x v="6"/>
  </r>
  <r>
    <s v="ST0256"/>
    <x v="11"/>
  </r>
  <r>
    <s v="ST0257"/>
    <x v="6"/>
  </r>
  <r>
    <s v="ST0258"/>
    <x v="11"/>
  </r>
  <r>
    <s v="ST0259"/>
    <x v="18"/>
  </r>
  <r>
    <s v="ST0260"/>
    <x v="14"/>
  </r>
  <r>
    <s v="ST0261"/>
    <x v="1"/>
  </r>
  <r>
    <s v="ST0262"/>
    <x v="4"/>
  </r>
  <r>
    <s v="ST0263"/>
    <x v="0"/>
  </r>
  <r>
    <s v="ST0264"/>
    <x v="7"/>
  </r>
  <r>
    <s v="ST0265"/>
    <x v="12"/>
  </r>
  <r>
    <s v="ST0266"/>
    <x v="11"/>
  </r>
  <r>
    <s v="ST0267"/>
    <x v="14"/>
  </r>
  <r>
    <s v="ST0268"/>
    <x v="9"/>
  </r>
  <r>
    <s v="ST0269"/>
    <x v="5"/>
  </r>
  <r>
    <s v="ST0270"/>
    <x v="18"/>
  </r>
  <r>
    <s v="ST0271"/>
    <x v="10"/>
  </r>
  <r>
    <s v="ST0272"/>
    <x v="10"/>
  </r>
  <r>
    <s v="ST0273"/>
    <x v="19"/>
  </r>
  <r>
    <s v="ST0274"/>
    <x v="5"/>
  </r>
  <r>
    <s v="ST0275"/>
    <x v="4"/>
  </r>
  <r>
    <s v="ST0276"/>
    <x v="8"/>
  </r>
  <r>
    <s v="ST0277"/>
    <x v="11"/>
  </r>
  <r>
    <s v="ST0278"/>
    <x v="2"/>
  </r>
  <r>
    <s v="ST0279"/>
    <x v="11"/>
  </r>
  <r>
    <s v="ST0280"/>
    <x v="15"/>
  </r>
  <r>
    <s v="ST0281"/>
    <x v="14"/>
  </r>
  <r>
    <s v="ST0282"/>
    <x v="5"/>
  </r>
  <r>
    <s v="ST0283"/>
    <x v="6"/>
  </r>
  <r>
    <s v="ST0284"/>
    <x v="7"/>
  </r>
  <r>
    <s v="ST0285"/>
    <x v="12"/>
  </r>
  <r>
    <s v="ST0286"/>
    <x v="12"/>
  </r>
  <r>
    <s v="ST0287"/>
    <x v="9"/>
  </r>
  <r>
    <s v="ST0288"/>
    <x v="18"/>
  </r>
  <r>
    <s v="ST0289"/>
    <x v="10"/>
  </r>
  <r>
    <s v="ST0290"/>
    <x v="7"/>
  </r>
  <r>
    <s v="ST0291"/>
    <x v="16"/>
  </r>
  <r>
    <s v="ST0292"/>
    <x v="15"/>
  </r>
  <r>
    <s v="ST0293"/>
    <x v="12"/>
  </r>
  <r>
    <s v="ST0294"/>
    <x v="18"/>
  </r>
  <r>
    <s v="ST0295"/>
    <x v="7"/>
  </r>
  <r>
    <s v="ST0296"/>
    <x v="11"/>
  </r>
  <r>
    <s v="ST0297"/>
    <x v="1"/>
  </r>
  <r>
    <s v="ST0298"/>
    <x v="11"/>
  </r>
  <r>
    <s v="ST0299"/>
    <x v="7"/>
  </r>
  <r>
    <s v="ST0300"/>
    <x v="17"/>
  </r>
  <r>
    <s v="ST0301"/>
    <x v="13"/>
  </r>
  <r>
    <s v="ST0302"/>
    <x v="7"/>
  </r>
  <r>
    <s v="ST0303"/>
    <x v="4"/>
  </r>
  <r>
    <s v="ST0304"/>
    <x v="18"/>
  </r>
  <r>
    <s v="ST0305"/>
    <x v="17"/>
  </r>
  <r>
    <s v="ST0306"/>
    <x v="2"/>
  </r>
  <r>
    <s v="ST0307"/>
    <x v="8"/>
  </r>
  <r>
    <s v="ST0308"/>
    <x v="13"/>
  </r>
  <r>
    <s v="ST0309"/>
    <x v="8"/>
  </r>
  <r>
    <s v="ST0310"/>
    <x v="12"/>
  </r>
  <r>
    <s v="ST0311"/>
    <x v="4"/>
  </r>
  <r>
    <s v="ST0312"/>
    <x v="11"/>
  </r>
  <r>
    <s v="ST0313"/>
    <x v="16"/>
  </r>
  <r>
    <s v="ST0314"/>
    <x v="3"/>
  </r>
  <r>
    <s v="ST0315"/>
    <x v="14"/>
  </r>
  <r>
    <s v="ST0316"/>
    <x v="0"/>
  </r>
  <r>
    <s v="ST0317"/>
    <x v="13"/>
  </r>
  <r>
    <s v="ST0318"/>
    <x v="7"/>
  </r>
  <r>
    <s v="ST0319"/>
    <x v="17"/>
  </r>
  <r>
    <s v="ST0320"/>
    <x v="19"/>
  </r>
  <r>
    <s v="ST0321"/>
    <x v="0"/>
  </r>
  <r>
    <s v="ST0322"/>
    <x v="6"/>
  </r>
  <r>
    <s v="ST0323"/>
    <x v="19"/>
  </r>
  <r>
    <s v="ST0324"/>
    <x v="1"/>
  </r>
  <r>
    <s v="ST0325"/>
    <x v="11"/>
  </r>
  <r>
    <s v="ST0326"/>
    <x v="4"/>
  </r>
  <r>
    <s v="ST0327"/>
    <x v="18"/>
  </r>
  <r>
    <s v="ST0328"/>
    <x v="14"/>
  </r>
  <r>
    <s v="ST0329"/>
    <x v="18"/>
  </r>
  <r>
    <s v="ST0330"/>
    <x v="9"/>
  </r>
  <r>
    <s v="ST0331"/>
    <x v="5"/>
  </r>
  <r>
    <s v="ST0332"/>
    <x v="2"/>
  </r>
  <r>
    <s v="ST0333"/>
    <x v="8"/>
  </r>
  <r>
    <s v="ST0334"/>
    <x v="8"/>
  </r>
  <r>
    <s v="ST0335"/>
    <x v="5"/>
  </r>
  <r>
    <s v="ST0336"/>
    <x v="12"/>
  </r>
  <r>
    <s v="ST0337"/>
    <x v="1"/>
  </r>
  <r>
    <s v="ST0338"/>
    <x v="13"/>
  </r>
  <r>
    <s v="ST0339"/>
    <x v="10"/>
  </r>
  <r>
    <s v="ST0340"/>
    <x v="2"/>
  </r>
  <r>
    <s v="ST0341"/>
    <x v="3"/>
  </r>
  <r>
    <s v="ST0342"/>
    <x v="15"/>
  </r>
  <r>
    <s v="ST0343"/>
    <x v="11"/>
  </r>
  <r>
    <s v="ST0344"/>
    <x v="4"/>
  </r>
  <r>
    <s v="ST0345"/>
    <x v="9"/>
  </r>
  <r>
    <s v="ST0346"/>
    <x v="9"/>
  </r>
  <r>
    <s v="ST0347"/>
    <x v="15"/>
  </r>
  <r>
    <s v="ST0348"/>
    <x v="0"/>
  </r>
  <r>
    <s v="ST0349"/>
    <x v="6"/>
  </r>
  <r>
    <s v="ST0350"/>
    <x v="10"/>
  </r>
  <r>
    <s v="ST0351"/>
    <x v="19"/>
  </r>
  <r>
    <s v="ST0352"/>
    <x v="1"/>
  </r>
  <r>
    <s v="ST0353"/>
    <x v="2"/>
  </r>
  <r>
    <s v="ST0354"/>
    <x v="7"/>
  </r>
  <r>
    <s v="ST0355"/>
    <x v="4"/>
  </r>
  <r>
    <s v="ST0356"/>
    <x v="1"/>
  </r>
  <r>
    <s v="ST0357"/>
    <x v="14"/>
  </r>
  <r>
    <s v="ST0358"/>
    <x v="19"/>
  </r>
  <r>
    <s v="ST0359"/>
    <x v="17"/>
  </r>
  <r>
    <s v="ST0360"/>
    <x v="13"/>
  </r>
  <r>
    <s v="ST0361"/>
    <x v="5"/>
  </r>
  <r>
    <s v="ST0362"/>
    <x v="12"/>
  </r>
  <r>
    <s v="ST0363"/>
    <x v="5"/>
  </r>
  <r>
    <s v="ST0364"/>
    <x v="15"/>
  </r>
  <r>
    <s v="ST0365"/>
    <x v="16"/>
  </r>
  <r>
    <s v="ST0366"/>
    <x v="9"/>
  </r>
  <r>
    <s v="ST0367"/>
    <x v="11"/>
  </r>
  <r>
    <s v="ST0368"/>
    <x v="11"/>
  </r>
  <r>
    <s v="ST0369"/>
    <x v="2"/>
  </r>
  <r>
    <s v="ST0370"/>
    <x v="8"/>
  </r>
  <r>
    <s v="ST0371"/>
    <x v="14"/>
  </r>
  <r>
    <s v="ST0372"/>
    <x v="4"/>
  </r>
  <r>
    <s v="ST0373"/>
    <x v="19"/>
  </r>
  <r>
    <s v="ST0374"/>
    <x v="11"/>
  </r>
  <r>
    <s v="ST0375"/>
    <x v="14"/>
  </r>
  <r>
    <s v="ST0376"/>
    <x v="0"/>
  </r>
  <r>
    <s v="ST0377"/>
    <x v="15"/>
  </r>
  <r>
    <s v="ST0378"/>
    <x v="7"/>
  </r>
  <r>
    <s v="ST0379"/>
    <x v="9"/>
  </r>
  <r>
    <s v="ST0380"/>
    <x v="14"/>
  </r>
  <r>
    <s v="ST0381"/>
    <x v="5"/>
  </r>
  <r>
    <s v="ST0382"/>
    <x v="15"/>
  </r>
  <r>
    <s v="ST0383"/>
    <x v="18"/>
  </r>
  <r>
    <s v="ST0384"/>
    <x v="15"/>
  </r>
  <r>
    <s v="ST0385"/>
    <x v="2"/>
  </r>
  <r>
    <s v="ST0386"/>
    <x v="12"/>
  </r>
  <r>
    <s v="ST0387"/>
    <x v="18"/>
  </r>
  <r>
    <s v="ST0388"/>
    <x v="1"/>
  </r>
  <r>
    <s v="ST0389"/>
    <x v="15"/>
  </r>
  <r>
    <s v="ST0390"/>
    <x v="9"/>
  </r>
  <r>
    <s v="ST0391"/>
    <x v="14"/>
  </r>
  <r>
    <s v="ST0392"/>
    <x v="14"/>
  </r>
  <r>
    <s v="ST0393"/>
    <x v="0"/>
  </r>
  <r>
    <s v="ST0394"/>
    <x v="6"/>
  </r>
  <r>
    <s v="ST0395"/>
    <x v="11"/>
  </r>
  <r>
    <s v="ST0396"/>
    <x v="15"/>
  </r>
  <r>
    <s v="ST0397"/>
    <x v="13"/>
  </r>
  <r>
    <s v="ST0398"/>
    <x v="15"/>
  </r>
  <r>
    <s v="ST0399"/>
    <x v="6"/>
  </r>
  <r>
    <s v="ST0400"/>
    <x v="8"/>
  </r>
  <r>
    <s v="ST0401"/>
    <x v="1"/>
  </r>
  <r>
    <s v="ST0402"/>
    <x v="13"/>
  </r>
  <r>
    <s v="ST0403"/>
    <x v="5"/>
  </r>
  <r>
    <s v="ST0404"/>
    <x v="11"/>
  </r>
  <r>
    <s v="ST0405"/>
    <x v="15"/>
  </r>
  <r>
    <s v="ST0406"/>
    <x v="19"/>
  </r>
  <r>
    <s v="ST0407"/>
    <x v="6"/>
  </r>
  <r>
    <s v="ST0408"/>
    <x v="14"/>
  </r>
  <r>
    <s v="ST0409"/>
    <x v="14"/>
  </r>
  <r>
    <s v="ST0410"/>
    <x v="8"/>
  </r>
  <r>
    <s v="ST0411"/>
    <x v="12"/>
  </r>
  <r>
    <s v="ST0412"/>
    <x v="1"/>
  </r>
  <r>
    <s v="ST0413"/>
    <x v="9"/>
  </r>
  <r>
    <s v="ST0414"/>
    <x v="17"/>
  </r>
  <r>
    <s v="ST0415"/>
    <x v="7"/>
  </r>
  <r>
    <s v="ST0416"/>
    <x v="11"/>
  </r>
  <r>
    <s v="ST0417"/>
    <x v="11"/>
  </r>
  <r>
    <s v="ST0418"/>
    <x v="5"/>
  </r>
  <r>
    <s v="ST0419"/>
    <x v="3"/>
  </r>
  <r>
    <s v="ST0420"/>
    <x v="15"/>
  </r>
  <r>
    <s v="ST0421"/>
    <x v="9"/>
  </r>
  <r>
    <s v="ST0422"/>
    <x v="7"/>
  </r>
  <r>
    <s v="ST0423"/>
    <x v="11"/>
  </r>
  <r>
    <s v="ST0424"/>
    <x v="11"/>
  </r>
  <r>
    <s v="ST0425"/>
    <x v="4"/>
  </r>
  <r>
    <s v="ST0426"/>
    <x v="13"/>
  </r>
  <r>
    <s v="ST0427"/>
    <x v="3"/>
  </r>
  <r>
    <s v="ST0428"/>
    <x v="9"/>
  </r>
  <r>
    <s v="ST0429"/>
    <x v="19"/>
  </r>
  <r>
    <s v="ST0430"/>
    <x v="9"/>
  </r>
  <r>
    <s v="ST0431"/>
    <x v="18"/>
  </r>
  <r>
    <s v="ST0432"/>
    <x v="8"/>
  </r>
  <r>
    <s v="ST0433"/>
    <x v="5"/>
  </r>
  <r>
    <s v="ST0434"/>
    <x v="17"/>
  </r>
  <r>
    <s v="ST0435"/>
    <x v="7"/>
  </r>
  <r>
    <s v="ST0436"/>
    <x v="12"/>
  </r>
  <r>
    <s v="ST0437"/>
    <x v="4"/>
  </r>
  <r>
    <s v="ST0438"/>
    <x v="13"/>
  </r>
  <r>
    <s v="ST0439"/>
    <x v="8"/>
  </r>
  <r>
    <s v="ST0440"/>
    <x v="5"/>
  </r>
  <r>
    <s v="ST0441"/>
    <x v="16"/>
  </r>
  <r>
    <s v="ST0442"/>
    <x v="0"/>
  </r>
  <r>
    <s v="ST0443"/>
    <x v="6"/>
  </r>
  <r>
    <s v="ST0444"/>
    <x v="17"/>
  </r>
  <r>
    <s v="ST0445"/>
    <x v="19"/>
  </r>
  <r>
    <s v="ST0446"/>
    <x v="3"/>
  </r>
  <r>
    <s v="ST0447"/>
    <x v="6"/>
  </r>
  <r>
    <s v="ST0448"/>
    <x v="6"/>
  </r>
  <r>
    <s v="ST0449"/>
    <x v="13"/>
  </r>
  <r>
    <s v="ST0450"/>
    <x v="15"/>
  </r>
  <r>
    <s v="ST0451"/>
    <x v="16"/>
  </r>
  <r>
    <s v="ST0452"/>
    <x v="7"/>
  </r>
  <r>
    <s v="ST0453"/>
    <x v="12"/>
  </r>
  <r>
    <s v="ST0454"/>
    <x v="7"/>
  </r>
  <r>
    <s v="ST0455"/>
    <x v="14"/>
  </r>
  <r>
    <s v="ST0456"/>
    <x v="6"/>
  </r>
  <r>
    <s v="ST0457"/>
    <x v="17"/>
  </r>
  <r>
    <s v="ST0458"/>
    <x v="12"/>
  </r>
  <r>
    <s v="ST0459"/>
    <x v="0"/>
  </r>
  <r>
    <s v="ST0460"/>
    <x v="15"/>
  </r>
  <r>
    <s v="ST0461"/>
    <x v="9"/>
  </r>
  <r>
    <s v="ST0462"/>
    <x v="12"/>
  </r>
  <r>
    <s v="ST0463"/>
    <x v="19"/>
  </r>
  <r>
    <s v="ST0464"/>
    <x v="7"/>
  </r>
  <r>
    <s v="ST0465"/>
    <x v="16"/>
  </r>
  <r>
    <s v="ST0466"/>
    <x v="12"/>
  </r>
  <r>
    <s v="ST0467"/>
    <x v="12"/>
  </r>
  <r>
    <s v="ST0468"/>
    <x v="1"/>
  </r>
  <r>
    <s v="ST0469"/>
    <x v="14"/>
  </r>
  <r>
    <s v="ST0470"/>
    <x v="19"/>
  </r>
  <r>
    <s v="ST0471"/>
    <x v="5"/>
  </r>
  <r>
    <s v="ST0472"/>
    <x v="12"/>
  </r>
  <r>
    <s v="ST0473"/>
    <x v="6"/>
  </r>
  <r>
    <s v="ST0474"/>
    <x v="9"/>
  </r>
  <r>
    <s v="ST0475"/>
    <x v="16"/>
  </r>
  <r>
    <s v="ST0476"/>
    <x v="5"/>
  </r>
  <r>
    <s v="ST0477"/>
    <x v="9"/>
  </r>
  <r>
    <s v="ST0478"/>
    <x v="16"/>
  </r>
  <r>
    <s v="ST0479"/>
    <x v="0"/>
  </r>
  <r>
    <s v="ST0480"/>
    <x v="18"/>
  </r>
  <r>
    <s v="ST0481"/>
    <x v="1"/>
  </r>
  <r>
    <s v="ST0482"/>
    <x v="5"/>
  </r>
  <r>
    <s v="ST0483"/>
    <x v="2"/>
  </r>
  <r>
    <s v="ST0484"/>
    <x v="14"/>
  </r>
  <r>
    <s v="ST0485"/>
    <x v="15"/>
  </r>
  <r>
    <s v="ST0486"/>
    <x v="7"/>
  </r>
  <r>
    <s v="ST0487"/>
    <x v="9"/>
  </r>
  <r>
    <s v="ST0488"/>
    <x v="1"/>
  </r>
  <r>
    <s v="ST0489"/>
    <x v="6"/>
  </r>
  <r>
    <s v="ST0490"/>
    <x v="14"/>
  </r>
  <r>
    <s v="ST0491"/>
    <x v="0"/>
  </r>
  <r>
    <s v="ST0492"/>
    <x v="19"/>
  </r>
  <r>
    <s v="ST0493"/>
    <x v="13"/>
  </r>
  <r>
    <s v="ST0494"/>
    <x v="0"/>
  </r>
  <r>
    <s v="ST0495"/>
    <x v="18"/>
  </r>
  <r>
    <s v="ST0496"/>
    <x v="15"/>
  </r>
  <r>
    <s v="ST0497"/>
    <x v="7"/>
  </r>
  <r>
    <s v="ST0498"/>
    <x v="3"/>
  </r>
  <r>
    <s v="ST0499"/>
    <x v="3"/>
  </r>
  <r>
    <s v="ST0500"/>
    <x v="17"/>
  </r>
  <r>
    <s v="ST0501"/>
    <x v="2"/>
  </r>
  <r>
    <s v="ST0502"/>
    <x v="9"/>
  </r>
  <r>
    <s v="ST0503"/>
    <x v="16"/>
  </r>
  <r>
    <s v="ST0504"/>
    <x v="13"/>
  </r>
  <r>
    <s v="ST0505"/>
    <x v="9"/>
  </r>
  <r>
    <s v="ST0506"/>
    <x v="12"/>
  </r>
  <r>
    <s v="ST0507"/>
    <x v="10"/>
  </r>
  <r>
    <s v="ST0508"/>
    <x v="0"/>
  </r>
  <r>
    <s v="ST0509"/>
    <x v="18"/>
  </r>
  <r>
    <s v="ST0510"/>
    <x v="19"/>
  </r>
  <r>
    <s v="ST0511"/>
    <x v="4"/>
  </r>
  <r>
    <s v="ST0512"/>
    <x v="13"/>
  </r>
  <r>
    <s v="ST0513"/>
    <x v="16"/>
  </r>
  <r>
    <s v="ST0514"/>
    <x v="17"/>
  </r>
  <r>
    <s v="ST0515"/>
    <x v="8"/>
  </r>
  <r>
    <s v="ST0516"/>
    <x v="15"/>
  </r>
  <r>
    <s v="ST0517"/>
    <x v="15"/>
  </r>
  <r>
    <s v="ST0518"/>
    <x v="10"/>
  </r>
  <r>
    <s v="ST0519"/>
    <x v="5"/>
  </r>
  <r>
    <s v="ST0520"/>
    <x v="4"/>
  </r>
  <r>
    <s v="ST0521"/>
    <x v="14"/>
  </r>
  <r>
    <s v="ST0522"/>
    <x v="19"/>
  </r>
  <r>
    <s v="ST0523"/>
    <x v="11"/>
  </r>
  <r>
    <s v="ST0524"/>
    <x v="1"/>
  </r>
  <r>
    <s v="ST0525"/>
    <x v="12"/>
  </r>
  <r>
    <s v="ST0526"/>
    <x v="0"/>
  </r>
  <r>
    <s v="ST0527"/>
    <x v="19"/>
  </r>
  <r>
    <s v="ST0528"/>
    <x v="6"/>
  </r>
  <r>
    <s v="ST0529"/>
    <x v="6"/>
  </r>
  <r>
    <s v="ST0530"/>
    <x v="10"/>
  </r>
  <r>
    <s v="ST0531"/>
    <x v="5"/>
  </r>
  <r>
    <s v="ST0532"/>
    <x v="9"/>
  </r>
  <r>
    <s v="ST0533"/>
    <x v="0"/>
  </r>
  <r>
    <s v="ST0534"/>
    <x v="13"/>
  </r>
  <r>
    <s v="ST0535"/>
    <x v="5"/>
  </r>
  <r>
    <s v="ST0536"/>
    <x v="0"/>
  </r>
  <r>
    <s v="ST0537"/>
    <x v="7"/>
  </r>
  <r>
    <s v="ST0538"/>
    <x v="19"/>
  </r>
  <r>
    <s v="ST0539"/>
    <x v="19"/>
  </r>
  <r>
    <s v="ST0540"/>
    <x v="17"/>
  </r>
  <r>
    <s v="ST0541"/>
    <x v="1"/>
  </r>
  <r>
    <s v="ST0542"/>
    <x v="4"/>
  </r>
  <r>
    <s v="ST0543"/>
    <x v="16"/>
  </r>
  <r>
    <s v="ST0544"/>
    <x v="0"/>
  </r>
  <r>
    <s v="ST0545"/>
    <x v="11"/>
  </r>
  <r>
    <s v="ST0546"/>
    <x v="7"/>
  </r>
  <r>
    <s v="ST0547"/>
    <x v="19"/>
  </r>
  <r>
    <s v="ST0548"/>
    <x v="12"/>
  </r>
  <r>
    <s v="ST0549"/>
    <x v="11"/>
  </r>
  <r>
    <s v="ST055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4" firstHeaderRow="1" firstDataRow="1" firstDataCol="1"/>
  <pivotFields count="2">
    <pivotField dataField="1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tudent_ID" fld="0" subtotal="count" baseField="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552" totalsRowShown="0">
  <autoFilter ref="A2:B552" xr:uid="{00000000-0009-0000-0100-000002000000}"/>
  <tableColumns count="2">
    <tableColumn id="1" xr3:uid="{00000000-0010-0000-0000-000001000000}" name="Student_ID"/>
    <tableColumn id="2" xr3:uid="{00000000-0010-0000-0000-000002000000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12"/>
  <sheetViews>
    <sheetView tabSelected="1" topLeftCell="A274" workbookViewId="0">
      <selection activeCell="C279" sqref="C279"/>
    </sheetView>
  </sheetViews>
  <sheetFormatPr defaultRowHeight="20.25" x14ac:dyDescent="0.5"/>
  <cols>
    <col min="1" max="1" width="18.125" customWidth="1"/>
    <col min="2" max="2" width="16.375" bestFit="1" customWidth="1"/>
    <col min="3" max="3" width="21" customWidth="1"/>
    <col min="4" max="4" width="20.625" bestFit="1" customWidth="1"/>
    <col min="5" max="5" width="13" bestFit="1" customWidth="1"/>
  </cols>
  <sheetData>
    <row r="2" spans="1:2" x14ac:dyDescent="0.5">
      <c r="A2" s="18" t="s">
        <v>153</v>
      </c>
      <c r="B2" s="18" t="s">
        <v>154</v>
      </c>
    </row>
    <row r="3" spans="1:2" x14ac:dyDescent="0.5">
      <c r="A3" s="19" t="s">
        <v>155</v>
      </c>
      <c r="B3" s="21">
        <v>15900</v>
      </c>
    </row>
    <row r="4" spans="1:2" x14ac:dyDescent="0.5">
      <c r="A4" s="19" t="s">
        <v>156</v>
      </c>
      <c r="B4" s="21">
        <v>25400</v>
      </c>
    </row>
    <row r="5" spans="1:2" x14ac:dyDescent="0.5">
      <c r="A5" s="20" t="s">
        <v>157</v>
      </c>
      <c r="B5" s="22">
        <f>B4+B3</f>
        <v>41300</v>
      </c>
    </row>
    <row r="6" spans="1:2" x14ac:dyDescent="0.5">
      <c r="A6" s="19" t="s">
        <v>158</v>
      </c>
      <c r="B6" s="21">
        <v>-14200</v>
      </c>
    </row>
    <row r="7" spans="1:2" x14ac:dyDescent="0.5">
      <c r="A7" s="19" t="s">
        <v>159</v>
      </c>
      <c r="B7" s="21">
        <v>-950</v>
      </c>
    </row>
    <row r="8" spans="1:2" x14ac:dyDescent="0.5">
      <c r="A8" s="19" t="s">
        <v>160</v>
      </c>
      <c r="B8" s="21">
        <v>-6500</v>
      </c>
    </row>
    <row r="9" spans="1:2" x14ac:dyDescent="0.5">
      <c r="A9" s="19" t="s">
        <v>161</v>
      </c>
      <c r="B9" s="21">
        <v>-1400</v>
      </c>
    </row>
    <row r="10" spans="1:2" x14ac:dyDescent="0.5">
      <c r="A10" s="20" t="s">
        <v>157</v>
      </c>
      <c r="B10" s="22">
        <f>B5+SUM(B6:B9)</f>
        <v>18250</v>
      </c>
    </row>
    <row r="11" spans="1:2" x14ac:dyDescent="0.5">
      <c r="A11" s="19" t="s">
        <v>162</v>
      </c>
      <c r="B11" s="21">
        <v>2600</v>
      </c>
    </row>
    <row r="12" spans="1:2" x14ac:dyDescent="0.5">
      <c r="A12" s="19" t="s">
        <v>163</v>
      </c>
      <c r="B12" s="21">
        <v>460</v>
      </c>
    </row>
    <row r="13" spans="1:2" x14ac:dyDescent="0.5">
      <c r="A13" s="20" t="s">
        <v>39</v>
      </c>
      <c r="B13" s="22">
        <f>B10+SUM(B11:B12)</f>
        <v>21310</v>
      </c>
    </row>
    <row r="15" spans="1:2" s="29" customFormat="1" x14ac:dyDescent="0.5"/>
    <row r="17" spans="1:4" x14ac:dyDescent="0.5">
      <c r="A17" s="28" t="s">
        <v>741</v>
      </c>
      <c r="B17" s="28"/>
      <c r="C17" s="28"/>
      <c r="D17" s="28"/>
    </row>
    <row r="18" spans="1:4" x14ac:dyDescent="0.5">
      <c r="A18" t="s">
        <v>21</v>
      </c>
      <c r="B18" t="s">
        <v>34</v>
      </c>
      <c r="C18" t="s">
        <v>7</v>
      </c>
      <c r="D18" t="s">
        <v>740</v>
      </c>
    </row>
    <row r="19" spans="1:4" x14ac:dyDescent="0.5">
      <c r="A19" t="s">
        <v>22</v>
      </c>
      <c r="B19">
        <v>40</v>
      </c>
      <c r="C19">
        <v>48</v>
      </c>
      <c r="D19">
        <f>C19-B19</f>
        <v>8</v>
      </c>
    </row>
    <row r="20" spans="1:4" x14ac:dyDescent="0.5">
      <c r="A20" t="s">
        <v>23</v>
      </c>
      <c r="B20">
        <v>40</v>
      </c>
      <c r="C20">
        <v>49</v>
      </c>
      <c r="D20">
        <f t="shared" ref="D20:D30" si="0">C20-B20</f>
        <v>9</v>
      </c>
    </row>
    <row r="21" spans="1:4" x14ac:dyDescent="0.5">
      <c r="A21" t="s">
        <v>24</v>
      </c>
      <c r="B21">
        <v>42</v>
      </c>
      <c r="C21">
        <v>53</v>
      </c>
      <c r="D21">
        <f t="shared" si="0"/>
        <v>11</v>
      </c>
    </row>
    <row r="22" spans="1:4" x14ac:dyDescent="0.5">
      <c r="A22" t="s">
        <v>738</v>
      </c>
      <c r="B22">
        <v>45</v>
      </c>
      <c r="C22">
        <v>59</v>
      </c>
      <c r="D22">
        <f t="shared" si="0"/>
        <v>14</v>
      </c>
    </row>
    <row r="23" spans="1:4" x14ac:dyDescent="0.5">
      <c r="A23" t="s">
        <v>26</v>
      </c>
      <c r="B23">
        <v>51</v>
      </c>
      <c r="C23">
        <v>65</v>
      </c>
      <c r="D23">
        <f t="shared" si="0"/>
        <v>14</v>
      </c>
    </row>
    <row r="24" spans="1:4" x14ac:dyDescent="0.5">
      <c r="A24" t="s">
        <v>27</v>
      </c>
      <c r="B24">
        <v>56</v>
      </c>
      <c r="C24">
        <v>70</v>
      </c>
      <c r="D24">
        <f t="shared" si="0"/>
        <v>14</v>
      </c>
    </row>
    <row r="25" spans="1:4" x14ac:dyDescent="0.5">
      <c r="A25" t="s">
        <v>28</v>
      </c>
      <c r="B25">
        <v>59</v>
      </c>
      <c r="C25">
        <v>74</v>
      </c>
      <c r="D25">
        <f t="shared" si="0"/>
        <v>15</v>
      </c>
    </row>
    <row r="26" spans="1:4" x14ac:dyDescent="0.5">
      <c r="A26" t="s">
        <v>29</v>
      </c>
      <c r="B26">
        <v>59</v>
      </c>
      <c r="C26">
        <v>73</v>
      </c>
      <c r="D26">
        <f t="shared" si="0"/>
        <v>14</v>
      </c>
    </row>
    <row r="27" spans="1:4" x14ac:dyDescent="0.5">
      <c r="A27" t="s">
        <v>739</v>
      </c>
      <c r="B27">
        <v>55</v>
      </c>
      <c r="C27">
        <v>67</v>
      </c>
      <c r="D27">
        <f t="shared" si="0"/>
        <v>12</v>
      </c>
    </row>
    <row r="28" spans="1:4" x14ac:dyDescent="0.5">
      <c r="A28" t="s">
        <v>31</v>
      </c>
      <c r="B28">
        <v>50</v>
      </c>
      <c r="C28">
        <v>60</v>
      </c>
      <c r="D28">
        <f t="shared" si="0"/>
        <v>10</v>
      </c>
    </row>
    <row r="29" spans="1:4" x14ac:dyDescent="0.5">
      <c r="A29" t="s">
        <v>32</v>
      </c>
      <c r="B29">
        <v>45</v>
      </c>
      <c r="C29">
        <v>53</v>
      </c>
      <c r="D29">
        <f t="shared" si="0"/>
        <v>8</v>
      </c>
    </row>
    <row r="30" spans="1:4" x14ac:dyDescent="0.5">
      <c r="A30" t="s">
        <v>33</v>
      </c>
      <c r="B30">
        <v>40</v>
      </c>
      <c r="C30">
        <v>48</v>
      </c>
      <c r="D30">
        <f t="shared" si="0"/>
        <v>8</v>
      </c>
    </row>
    <row r="32" spans="1:4" s="29" customFormat="1" x14ac:dyDescent="0.5"/>
    <row r="34" spans="1:4" x14ac:dyDescent="0.5">
      <c r="A34" t="s">
        <v>72</v>
      </c>
      <c r="B34" t="s">
        <v>73</v>
      </c>
    </row>
    <row r="35" spans="1:4" x14ac:dyDescent="0.5">
      <c r="A35" t="s">
        <v>75</v>
      </c>
      <c r="B35">
        <v>34</v>
      </c>
    </row>
    <row r="36" spans="1:4" x14ac:dyDescent="0.5">
      <c r="A36" t="s">
        <v>1</v>
      </c>
      <c r="B36">
        <v>20</v>
      </c>
    </row>
    <row r="37" spans="1:4" x14ac:dyDescent="0.5">
      <c r="A37" t="s">
        <v>76</v>
      </c>
      <c r="B37">
        <v>23</v>
      </c>
    </row>
    <row r="38" spans="1:4" x14ac:dyDescent="0.5">
      <c r="A38" t="s">
        <v>79</v>
      </c>
      <c r="B38">
        <v>31</v>
      </c>
    </row>
    <row r="39" spans="1:4" x14ac:dyDescent="0.5">
      <c r="A39" t="s">
        <v>742</v>
      </c>
      <c r="B39">
        <v>20</v>
      </c>
    </row>
    <row r="40" spans="1:4" x14ac:dyDescent="0.5">
      <c r="A40" t="s">
        <v>78</v>
      </c>
      <c r="B40">
        <v>34</v>
      </c>
    </row>
    <row r="45" spans="1:4" s="29" customFormat="1" x14ac:dyDescent="0.5"/>
    <row r="47" spans="1:4" x14ac:dyDescent="0.5">
      <c r="A47" t="s">
        <v>21</v>
      </c>
      <c r="B47" t="s">
        <v>34</v>
      </c>
      <c r="C47" t="s">
        <v>7</v>
      </c>
      <c r="D47" t="s">
        <v>743</v>
      </c>
    </row>
    <row r="48" spans="1:4" x14ac:dyDescent="0.5">
      <c r="A48" t="s">
        <v>22</v>
      </c>
      <c r="B48">
        <v>40</v>
      </c>
      <c r="C48">
        <v>48</v>
      </c>
      <c r="D48">
        <f>C48-B48</f>
        <v>8</v>
      </c>
    </row>
    <row r="49" spans="1:6" x14ac:dyDescent="0.5">
      <c r="A49" t="s">
        <v>23</v>
      </c>
      <c r="B49">
        <v>40</v>
      </c>
      <c r="C49">
        <v>49</v>
      </c>
      <c r="D49">
        <f t="shared" ref="D49:D59" si="1">C49-B49</f>
        <v>9</v>
      </c>
    </row>
    <row r="50" spans="1:6" x14ac:dyDescent="0.5">
      <c r="A50" t="s">
        <v>24</v>
      </c>
      <c r="B50">
        <v>42</v>
      </c>
      <c r="C50">
        <v>53</v>
      </c>
      <c r="D50">
        <f t="shared" si="1"/>
        <v>11</v>
      </c>
    </row>
    <row r="51" spans="1:6" x14ac:dyDescent="0.5">
      <c r="A51" t="s">
        <v>738</v>
      </c>
      <c r="B51">
        <v>45</v>
      </c>
      <c r="C51">
        <v>59</v>
      </c>
      <c r="D51">
        <f t="shared" si="1"/>
        <v>14</v>
      </c>
    </row>
    <row r="52" spans="1:6" x14ac:dyDescent="0.5">
      <c r="A52" t="s">
        <v>26</v>
      </c>
      <c r="B52">
        <v>51</v>
      </c>
      <c r="C52">
        <v>65</v>
      </c>
      <c r="D52">
        <f t="shared" si="1"/>
        <v>14</v>
      </c>
    </row>
    <row r="53" spans="1:6" x14ac:dyDescent="0.5">
      <c r="A53" t="s">
        <v>27</v>
      </c>
      <c r="B53">
        <v>56</v>
      </c>
      <c r="C53">
        <v>70</v>
      </c>
      <c r="D53">
        <f t="shared" si="1"/>
        <v>14</v>
      </c>
    </row>
    <row r="54" spans="1:6" x14ac:dyDescent="0.5">
      <c r="A54" t="s">
        <v>28</v>
      </c>
      <c r="B54">
        <v>59</v>
      </c>
      <c r="C54">
        <v>74</v>
      </c>
      <c r="D54">
        <f t="shared" si="1"/>
        <v>15</v>
      </c>
    </row>
    <row r="55" spans="1:6" x14ac:dyDescent="0.5">
      <c r="A55" t="s">
        <v>29</v>
      </c>
      <c r="B55">
        <v>59</v>
      </c>
      <c r="C55">
        <v>73</v>
      </c>
      <c r="D55">
        <f t="shared" si="1"/>
        <v>14</v>
      </c>
    </row>
    <row r="56" spans="1:6" x14ac:dyDescent="0.5">
      <c r="A56" t="s">
        <v>739</v>
      </c>
      <c r="B56">
        <v>55</v>
      </c>
      <c r="C56">
        <v>67</v>
      </c>
      <c r="D56">
        <f t="shared" si="1"/>
        <v>12</v>
      </c>
    </row>
    <row r="57" spans="1:6" x14ac:dyDescent="0.5">
      <c r="A57" t="s">
        <v>31</v>
      </c>
      <c r="B57">
        <v>50</v>
      </c>
      <c r="C57">
        <v>60</v>
      </c>
      <c r="D57">
        <f t="shared" si="1"/>
        <v>10</v>
      </c>
    </row>
    <row r="58" spans="1:6" x14ac:dyDescent="0.5">
      <c r="A58" t="s">
        <v>32</v>
      </c>
      <c r="B58">
        <v>45</v>
      </c>
      <c r="C58">
        <v>53</v>
      </c>
      <c r="D58">
        <f t="shared" si="1"/>
        <v>8</v>
      </c>
    </row>
    <row r="59" spans="1:6" x14ac:dyDescent="0.5">
      <c r="A59" t="s">
        <v>33</v>
      </c>
      <c r="B59">
        <v>40</v>
      </c>
      <c r="C59">
        <v>48</v>
      </c>
      <c r="D59">
        <f t="shared" si="1"/>
        <v>8</v>
      </c>
    </row>
    <row r="61" spans="1:6" s="29" customFormat="1" x14ac:dyDescent="0.5"/>
    <row r="63" spans="1:6" x14ac:dyDescent="0.5">
      <c r="B63" t="s">
        <v>744</v>
      </c>
    </row>
    <row r="64" spans="1:6" x14ac:dyDescent="0.5">
      <c r="B64">
        <v>2010</v>
      </c>
      <c r="C64">
        <v>2011</v>
      </c>
      <c r="D64" t="s">
        <v>746</v>
      </c>
      <c r="E64" t="s">
        <v>745</v>
      </c>
      <c r="F64" t="s">
        <v>747</v>
      </c>
    </row>
    <row r="65" spans="1:6" x14ac:dyDescent="0.5">
      <c r="A65" t="s">
        <v>22</v>
      </c>
      <c r="B65">
        <v>760</v>
      </c>
      <c r="C65">
        <v>750</v>
      </c>
      <c r="D65">
        <f>800-B65</f>
        <v>40</v>
      </c>
      <c r="E65">
        <f>800-C65</f>
        <v>50</v>
      </c>
      <c r="F65">
        <v>200</v>
      </c>
    </row>
    <row r="66" spans="1:6" x14ac:dyDescent="0.5">
      <c r="A66" t="s">
        <v>23</v>
      </c>
      <c r="B66">
        <v>610</v>
      </c>
      <c r="C66">
        <v>620</v>
      </c>
      <c r="D66">
        <f t="shared" ref="D66:D75" si="2">800-B66</f>
        <v>190</v>
      </c>
      <c r="E66">
        <f t="shared" ref="E66:E75" si="3">800-C66</f>
        <v>180</v>
      </c>
      <c r="F66">
        <v>200</v>
      </c>
    </row>
    <row r="67" spans="1:6" x14ac:dyDescent="0.5">
      <c r="A67" t="s">
        <v>24</v>
      </c>
      <c r="B67">
        <v>530</v>
      </c>
      <c r="C67">
        <v>500</v>
      </c>
      <c r="D67">
        <f t="shared" si="2"/>
        <v>270</v>
      </c>
      <c r="E67">
        <f t="shared" si="3"/>
        <v>300</v>
      </c>
      <c r="F67">
        <v>200</v>
      </c>
    </row>
    <row r="68" spans="1:6" x14ac:dyDescent="0.5">
      <c r="A68" t="s">
        <v>25</v>
      </c>
      <c r="B68">
        <v>400</v>
      </c>
      <c r="C68">
        <v>390</v>
      </c>
      <c r="D68">
        <f t="shared" si="2"/>
        <v>400</v>
      </c>
      <c r="E68">
        <f t="shared" si="3"/>
        <v>410</v>
      </c>
      <c r="F68">
        <v>200</v>
      </c>
    </row>
    <row r="69" spans="1:6" x14ac:dyDescent="0.5">
      <c r="A69" t="s">
        <v>26</v>
      </c>
      <c r="B69">
        <v>330</v>
      </c>
      <c r="C69">
        <v>350</v>
      </c>
      <c r="D69">
        <f t="shared" si="2"/>
        <v>470</v>
      </c>
      <c r="E69">
        <f t="shared" si="3"/>
        <v>450</v>
      </c>
      <c r="F69">
        <v>200</v>
      </c>
    </row>
    <row r="70" spans="1:6" x14ac:dyDescent="0.5">
      <c r="A70" t="s">
        <v>27</v>
      </c>
      <c r="B70">
        <v>300</v>
      </c>
      <c r="C70">
        <v>270</v>
      </c>
      <c r="D70">
        <f t="shared" si="2"/>
        <v>500</v>
      </c>
      <c r="E70">
        <f t="shared" si="3"/>
        <v>530</v>
      </c>
      <c r="F70">
        <v>200</v>
      </c>
    </row>
    <row r="71" spans="1:6" x14ac:dyDescent="0.5">
      <c r="A71" t="s">
        <v>28</v>
      </c>
      <c r="B71">
        <v>350</v>
      </c>
      <c r="C71">
        <v>370</v>
      </c>
      <c r="D71">
        <f t="shared" si="2"/>
        <v>450</v>
      </c>
      <c r="E71">
        <f t="shared" si="3"/>
        <v>430</v>
      </c>
      <c r="F71">
        <v>200</v>
      </c>
    </row>
    <row r="72" spans="1:6" x14ac:dyDescent="0.5">
      <c r="A72" t="s">
        <v>29</v>
      </c>
      <c r="B72">
        <v>420</v>
      </c>
      <c r="C72">
        <v>400</v>
      </c>
      <c r="D72">
        <f t="shared" si="2"/>
        <v>380</v>
      </c>
      <c r="E72">
        <f t="shared" si="3"/>
        <v>400</v>
      </c>
      <c r="F72">
        <v>200</v>
      </c>
    </row>
    <row r="73" spans="1:6" x14ac:dyDescent="0.5">
      <c r="A73" t="s">
        <v>30</v>
      </c>
      <c r="B73">
        <v>550</v>
      </c>
      <c r="C73">
        <v>540</v>
      </c>
      <c r="D73">
        <f t="shared" si="2"/>
        <v>250</v>
      </c>
      <c r="E73">
        <f t="shared" si="3"/>
        <v>260</v>
      </c>
      <c r="F73">
        <v>200</v>
      </c>
    </row>
    <row r="74" spans="1:6" x14ac:dyDescent="0.5">
      <c r="A74" t="s">
        <v>31</v>
      </c>
      <c r="B74">
        <v>670</v>
      </c>
      <c r="C74">
        <v>650</v>
      </c>
      <c r="D74">
        <f t="shared" si="2"/>
        <v>130</v>
      </c>
      <c r="E74">
        <f t="shared" si="3"/>
        <v>150</v>
      </c>
      <c r="F74">
        <v>200</v>
      </c>
    </row>
    <row r="75" spans="1:6" x14ac:dyDescent="0.5">
      <c r="A75" t="s">
        <v>32</v>
      </c>
      <c r="B75">
        <v>740</v>
      </c>
      <c r="C75">
        <v>750</v>
      </c>
      <c r="D75">
        <f t="shared" si="2"/>
        <v>60</v>
      </c>
      <c r="E75">
        <f t="shared" si="3"/>
        <v>50</v>
      </c>
      <c r="F75">
        <v>200</v>
      </c>
    </row>
    <row r="77" spans="1:6" s="29" customFormat="1" x14ac:dyDescent="0.5"/>
    <row r="79" spans="1:6" x14ac:dyDescent="0.5">
      <c r="A79" s="30" t="s">
        <v>748</v>
      </c>
      <c r="B79" s="31"/>
      <c r="C79" s="11"/>
    </row>
    <row r="80" spans="1:6" x14ac:dyDescent="0.5">
      <c r="B80" t="s">
        <v>749</v>
      </c>
    </row>
    <row r="81" spans="1:2" x14ac:dyDescent="0.5">
      <c r="A81" t="s">
        <v>750</v>
      </c>
      <c r="B81">
        <v>8000</v>
      </c>
    </row>
    <row r="82" spans="1:2" x14ac:dyDescent="0.5">
      <c r="A82" t="s">
        <v>22</v>
      </c>
      <c r="B82">
        <v>-1100</v>
      </c>
    </row>
    <row r="83" spans="1:2" x14ac:dyDescent="0.5">
      <c r="A83" t="s">
        <v>23</v>
      </c>
      <c r="B83">
        <v>-900</v>
      </c>
    </row>
    <row r="84" spans="1:2" x14ac:dyDescent="0.5">
      <c r="A84" t="s">
        <v>24</v>
      </c>
      <c r="B84">
        <v>2500</v>
      </c>
    </row>
    <row r="85" spans="1:2" x14ac:dyDescent="0.5">
      <c r="A85" t="s">
        <v>25</v>
      </c>
      <c r="B85">
        <v>1500</v>
      </c>
    </row>
    <row r="86" spans="1:2" x14ac:dyDescent="0.5">
      <c r="A86" t="s">
        <v>26</v>
      </c>
      <c r="B86">
        <v>-1000</v>
      </c>
    </row>
    <row r="87" spans="1:2" x14ac:dyDescent="0.5">
      <c r="A87" t="s">
        <v>27</v>
      </c>
      <c r="B87">
        <v>2500</v>
      </c>
    </row>
    <row r="88" spans="1:2" x14ac:dyDescent="0.5">
      <c r="A88" t="s">
        <v>28</v>
      </c>
      <c r="B88">
        <v>-1000</v>
      </c>
    </row>
    <row r="89" spans="1:2" x14ac:dyDescent="0.5">
      <c r="A89" t="s">
        <v>29</v>
      </c>
      <c r="B89">
        <v>3500</v>
      </c>
    </row>
    <row r="90" spans="1:2" x14ac:dyDescent="0.5">
      <c r="A90" t="s">
        <v>30</v>
      </c>
      <c r="B90">
        <v>900</v>
      </c>
    </row>
    <row r="91" spans="1:2" x14ac:dyDescent="0.5">
      <c r="A91" t="s">
        <v>31</v>
      </c>
      <c r="B91">
        <v>-2000</v>
      </c>
    </row>
    <row r="92" spans="1:2" x14ac:dyDescent="0.5">
      <c r="A92" t="s">
        <v>32</v>
      </c>
      <c r="B92">
        <v>-3000</v>
      </c>
    </row>
    <row r="93" spans="1:2" x14ac:dyDescent="0.5">
      <c r="A93" t="s">
        <v>33</v>
      </c>
      <c r="B93">
        <v>4500</v>
      </c>
    </row>
    <row r="94" spans="1:2" x14ac:dyDescent="0.5">
      <c r="A94" t="s">
        <v>751</v>
      </c>
      <c r="B94">
        <v>14400</v>
      </c>
    </row>
    <row r="96" spans="1:2" s="29" customFormat="1" x14ac:dyDescent="0.5"/>
    <row r="98" spans="1:6" x14ac:dyDescent="0.5">
      <c r="A98" s="15" t="s">
        <v>110</v>
      </c>
      <c r="B98" s="15" t="s">
        <v>72</v>
      </c>
      <c r="C98" s="15" t="s">
        <v>111</v>
      </c>
      <c r="D98" s="15" t="s">
        <v>112</v>
      </c>
      <c r="E98" s="15" t="s">
        <v>113</v>
      </c>
      <c r="F98" s="15" t="s">
        <v>114</v>
      </c>
    </row>
    <row r="99" spans="1:6" x14ac:dyDescent="0.5">
      <c r="A99" s="16" t="s">
        <v>115</v>
      </c>
      <c r="B99" s="16" t="s">
        <v>79</v>
      </c>
      <c r="C99" s="16" t="s">
        <v>116</v>
      </c>
      <c r="D99" s="16"/>
      <c r="E99" s="16"/>
      <c r="F99" s="16">
        <v>1</v>
      </c>
    </row>
    <row r="100" spans="1:6" x14ac:dyDescent="0.5">
      <c r="A100" s="16" t="s">
        <v>115</v>
      </c>
      <c r="B100" s="16" t="s">
        <v>1</v>
      </c>
      <c r="C100" s="16" t="s">
        <v>117</v>
      </c>
      <c r="D100" s="16" t="s">
        <v>118</v>
      </c>
      <c r="E100" s="16"/>
      <c r="F100" s="16">
        <v>1</v>
      </c>
    </row>
    <row r="101" spans="1:6" x14ac:dyDescent="0.5">
      <c r="A101" s="16" t="s">
        <v>115</v>
      </c>
      <c r="B101" s="16" t="s">
        <v>75</v>
      </c>
      <c r="C101" s="16" t="s">
        <v>119</v>
      </c>
      <c r="D101" s="16"/>
      <c r="E101" s="16"/>
      <c r="F101" s="16">
        <v>1</v>
      </c>
    </row>
    <row r="102" spans="1:6" x14ac:dyDescent="0.5">
      <c r="A102" s="16" t="s">
        <v>115</v>
      </c>
      <c r="B102" s="16" t="s">
        <v>75</v>
      </c>
      <c r="C102" s="16" t="s">
        <v>120</v>
      </c>
      <c r="D102" s="16" t="s">
        <v>121</v>
      </c>
      <c r="E102" s="16" t="s">
        <v>122</v>
      </c>
      <c r="F102" s="16">
        <v>1</v>
      </c>
    </row>
    <row r="103" spans="1:6" x14ac:dyDescent="0.5">
      <c r="A103" s="16" t="s">
        <v>123</v>
      </c>
      <c r="B103" s="16" t="s">
        <v>79</v>
      </c>
      <c r="C103" s="16" t="s">
        <v>124</v>
      </c>
      <c r="D103" s="16" t="s">
        <v>125</v>
      </c>
      <c r="E103" s="16"/>
      <c r="F103" s="16">
        <v>1</v>
      </c>
    </row>
    <row r="104" spans="1:6" x14ac:dyDescent="0.5">
      <c r="A104" s="16" t="s">
        <v>123</v>
      </c>
      <c r="B104" s="16" t="s">
        <v>1</v>
      </c>
      <c r="C104" s="16" t="s">
        <v>126</v>
      </c>
      <c r="D104" s="16" t="s">
        <v>127</v>
      </c>
      <c r="E104" s="16" t="s">
        <v>128</v>
      </c>
      <c r="F104" s="16">
        <v>1</v>
      </c>
    </row>
    <row r="105" spans="1:6" x14ac:dyDescent="0.5">
      <c r="A105" s="16" t="s">
        <v>123</v>
      </c>
      <c r="B105" s="16" t="s">
        <v>1</v>
      </c>
      <c r="C105" s="16" t="s">
        <v>126</v>
      </c>
      <c r="D105" s="16" t="s">
        <v>129</v>
      </c>
      <c r="E105" s="16"/>
      <c r="F105" s="16">
        <v>1</v>
      </c>
    </row>
    <row r="106" spans="1:6" x14ac:dyDescent="0.5">
      <c r="A106" s="16" t="s">
        <v>123</v>
      </c>
      <c r="B106" s="16" t="s">
        <v>75</v>
      </c>
      <c r="C106" s="16" t="s">
        <v>130</v>
      </c>
      <c r="D106" s="16"/>
      <c r="E106" s="16"/>
      <c r="F106" s="16">
        <v>1</v>
      </c>
    </row>
    <row r="107" spans="1:6" x14ac:dyDescent="0.5">
      <c r="A107" s="16" t="s">
        <v>131</v>
      </c>
      <c r="B107" s="16" t="s">
        <v>79</v>
      </c>
      <c r="C107" s="16" t="s">
        <v>132</v>
      </c>
      <c r="D107" s="16"/>
      <c r="E107" s="16"/>
      <c r="F107" s="16">
        <v>1</v>
      </c>
    </row>
    <row r="108" spans="1:6" x14ac:dyDescent="0.5">
      <c r="A108" s="16" t="s">
        <v>131</v>
      </c>
      <c r="B108" s="16" t="s">
        <v>1</v>
      </c>
      <c r="C108" s="16" t="s">
        <v>133</v>
      </c>
      <c r="D108" s="16"/>
      <c r="E108" s="16"/>
      <c r="F108" s="16">
        <v>1</v>
      </c>
    </row>
    <row r="114" spans="1:4" s="29" customFormat="1" x14ac:dyDescent="0.5"/>
    <row r="116" spans="1:4" x14ac:dyDescent="0.5">
      <c r="A116" s="15" t="s">
        <v>86</v>
      </c>
      <c r="B116" s="15" t="s">
        <v>87</v>
      </c>
      <c r="C116" s="15" t="s">
        <v>88</v>
      </c>
      <c r="D116" s="15" t="s">
        <v>89</v>
      </c>
    </row>
    <row r="117" spans="1:4" x14ac:dyDescent="0.5">
      <c r="A117" s="16" t="s">
        <v>90</v>
      </c>
      <c r="B117" s="16" t="s">
        <v>91</v>
      </c>
      <c r="C117" s="16" t="s">
        <v>92</v>
      </c>
      <c r="D117" s="17">
        <v>4645</v>
      </c>
    </row>
    <row r="118" spans="1:4" x14ac:dyDescent="0.5">
      <c r="A118" s="16" t="s">
        <v>90</v>
      </c>
      <c r="B118" s="16" t="s">
        <v>93</v>
      </c>
      <c r="C118" s="16" t="s">
        <v>94</v>
      </c>
      <c r="D118" s="17">
        <v>9490</v>
      </c>
    </row>
    <row r="119" spans="1:4" x14ac:dyDescent="0.5">
      <c r="A119" s="16" t="s">
        <v>90</v>
      </c>
      <c r="B119" s="16" t="s">
        <v>95</v>
      </c>
      <c r="C119" s="16" t="s">
        <v>96</v>
      </c>
      <c r="D119" s="17">
        <v>2535</v>
      </c>
    </row>
    <row r="120" spans="1:4" x14ac:dyDescent="0.5">
      <c r="A120" s="16" t="s">
        <v>90</v>
      </c>
      <c r="B120" s="16" t="s">
        <v>93</v>
      </c>
      <c r="C120" s="16" t="s">
        <v>97</v>
      </c>
      <c r="D120" s="17">
        <v>6699</v>
      </c>
    </row>
    <row r="121" spans="1:4" x14ac:dyDescent="0.5">
      <c r="A121" s="16" t="s">
        <v>98</v>
      </c>
      <c r="B121" s="16" t="s">
        <v>91</v>
      </c>
      <c r="C121" s="16" t="s">
        <v>99</v>
      </c>
      <c r="D121" s="17">
        <v>7840</v>
      </c>
    </row>
    <row r="122" spans="1:4" x14ac:dyDescent="0.5">
      <c r="A122" s="16" t="s">
        <v>98</v>
      </c>
      <c r="B122" s="16" t="s">
        <v>91</v>
      </c>
      <c r="C122" s="16" t="s">
        <v>100</v>
      </c>
      <c r="D122" s="17">
        <v>4391</v>
      </c>
    </row>
    <row r="123" spans="1:4" x14ac:dyDescent="0.5">
      <c r="A123" s="16" t="s">
        <v>98</v>
      </c>
      <c r="B123" s="16" t="s">
        <v>93</v>
      </c>
      <c r="C123" s="16" t="s">
        <v>101</v>
      </c>
      <c r="D123" s="17">
        <v>2120</v>
      </c>
    </row>
    <row r="124" spans="1:4" x14ac:dyDescent="0.5">
      <c r="A124" s="16" t="s">
        <v>102</v>
      </c>
      <c r="B124" s="16" t="s">
        <v>91</v>
      </c>
      <c r="C124" s="16" t="s">
        <v>103</v>
      </c>
      <c r="D124" s="17">
        <v>7600</v>
      </c>
    </row>
    <row r="125" spans="1:4" x14ac:dyDescent="0.5">
      <c r="A125" s="16" t="s">
        <v>102</v>
      </c>
      <c r="B125" s="16" t="s">
        <v>91</v>
      </c>
      <c r="C125" s="16" t="s">
        <v>104</v>
      </c>
      <c r="D125" s="17">
        <v>3281</v>
      </c>
    </row>
    <row r="126" spans="1:4" x14ac:dyDescent="0.5">
      <c r="A126" s="16" t="s">
        <v>102</v>
      </c>
      <c r="B126" s="16" t="s">
        <v>91</v>
      </c>
      <c r="C126" s="16" t="s">
        <v>105</v>
      </c>
      <c r="D126" s="17">
        <v>4500</v>
      </c>
    </row>
    <row r="127" spans="1:4" x14ac:dyDescent="0.5">
      <c r="A127" s="16" t="s">
        <v>102</v>
      </c>
      <c r="B127" s="16" t="s">
        <v>93</v>
      </c>
      <c r="C127" s="16" t="s">
        <v>106</v>
      </c>
      <c r="D127" s="17">
        <v>14920</v>
      </c>
    </row>
    <row r="128" spans="1:4" x14ac:dyDescent="0.5">
      <c r="A128" s="16" t="s">
        <v>102</v>
      </c>
      <c r="B128" s="16" t="s">
        <v>93</v>
      </c>
      <c r="C128" s="16" t="s">
        <v>107</v>
      </c>
      <c r="D128" s="17">
        <v>9447</v>
      </c>
    </row>
    <row r="129" spans="1:6" x14ac:dyDescent="0.5">
      <c r="A129" s="16" t="s">
        <v>108</v>
      </c>
      <c r="B129" s="16" t="s">
        <v>91</v>
      </c>
      <c r="C129" s="16" t="s">
        <v>109</v>
      </c>
      <c r="D129" s="17">
        <v>5590</v>
      </c>
    </row>
    <row r="131" spans="1:6" s="29" customFormat="1" x14ac:dyDescent="0.5"/>
    <row r="133" spans="1:6" x14ac:dyDescent="0.5">
      <c r="C133" t="s">
        <v>134</v>
      </c>
      <c r="D133" t="s">
        <v>135</v>
      </c>
      <c r="E133" t="s">
        <v>0</v>
      </c>
      <c r="F133" t="s">
        <v>1</v>
      </c>
    </row>
    <row r="134" spans="1:6" x14ac:dyDescent="0.5">
      <c r="C134" t="s">
        <v>136</v>
      </c>
      <c r="D134" t="s">
        <v>137</v>
      </c>
      <c r="E134" t="s">
        <v>2</v>
      </c>
      <c r="F134">
        <v>20000</v>
      </c>
    </row>
    <row r="135" spans="1:6" x14ac:dyDescent="0.5">
      <c r="C135" t="s">
        <v>136</v>
      </c>
      <c r="D135" t="s">
        <v>137</v>
      </c>
      <c r="E135" t="s">
        <v>3</v>
      </c>
      <c r="F135">
        <v>15000</v>
      </c>
    </row>
    <row r="136" spans="1:6" x14ac:dyDescent="0.5">
      <c r="C136" t="s">
        <v>136</v>
      </c>
      <c r="D136" t="s">
        <v>138</v>
      </c>
      <c r="E136" t="s">
        <v>4</v>
      </c>
      <c r="F136">
        <v>12000</v>
      </c>
    </row>
    <row r="137" spans="1:6" x14ac:dyDescent="0.5">
      <c r="C137" t="s">
        <v>136</v>
      </c>
      <c r="D137" t="s">
        <v>138</v>
      </c>
      <c r="E137" t="s">
        <v>5</v>
      </c>
      <c r="F137">
        <v>18000</v>
      </c>
    </row>
    <row r="138" spans="1:6" x14ac:dyDescent="0.5">
      <c r="C138" t="s">
        <v>139</v>
      </c>
      <c r="D138" t="s">
        <v>140</v>
      </c>
      <c r="E138" t="s">
        <v>6</v>
      </c>
      <c r="F138">
        <v>22000</v>
      </c>
    </row>
    <row r="139" spans="1:6" x14ac:dyDescent="0.5">
      <c r="C139" t="s">
        <v>139</v>
      </c>
      <c r="D139" t="s">
        <v>140</v>
      </c>
      <c r="E139" t="s">
        <v>141</v>
      </c>
      <c r="F139">
        <v>17000</v>
      </c>
    </row>
    <row r="140" spans="1:6" x14ac:dyDescent="0.5">
      <c r="C140" t="s">
        <v>139</v>
      </c>
      <c r="D140" t="s">
        <v>142</v>
      </c>
      <c r="E140" t="s">
        <v>143</v>
      </c>
      <c r="F140">
        <v>25000</v>
      </c>
    </row>
    <row r="141" spans="1:6" x14ac:dyDescent="0.5">
      <c r="C141" t="s">
        <v>139</v>
      </c>
      <c r="D141" t="s">
        <v>142</v>
      </c>
      <c r="E141" t="s">
        <v>144</v>
      </c>
      <c r="F141">
        <v>21000</v>
      </c>
    </row>
    <row r="142" spans="1:6" x14ac:dyDescent="0.5">
      <c r="C142" t="s">
        <v>145</v>
      </c>
      <c r="D142" t="s">
        <v>146</v>
      </c>
      <c r="E142" t="s">
        <v>147</v>
      </c>
      <c r="F142">
        <v>14000</v>
      </c>
    </row>
    <row r="143" spans="1:6" x14ac:dyDescent="0.5">
      <c r="C143" t="s">
        <v>145</v>
      </c>
      <c r="D143" t="s">
        <v>146</v>
      </c>
      <c r="E143" t="s">
        <v>148</v>
      </c>
      <c r="F143">
        <v>19000</v>
      </c>
    </row>
    <row r="144" spans="1:6" x14ac:dyDescent="0.5">
      <c r="C144" t="s">
        <v>149</v>
      </c>
      <c r="D144" t="s">
        <v>150</v>
      </c>
      <c r="E144" t="s">
        <v>151</v>
      </c>
      <c r="F144">
        <v>16000</v>
      </c>
    </row>
    <row r="145" spans="1:6" x14ac:dyDescent="0.5">
      <c r="C145" t="s">
        <v>149</v>
      </c>
      <c r="D145" t="s">
        <v>150</v>
      </c>
      <c r="E145" t="s">
        <v>152</v>
      </c>
      <c r="F145">
        <v>23000</v>
      </c>
    </row>
    <row r="148" spans="1:6" s="29" customFormat="1" x14ac:dyDescent="0.5"/>
    <row r="150" spans="1:6" x14ac:dyDescent="0.5">
      <c r="A150" s="48" t="s">
        <v>85</v>
      </c>
      <c r="B150" s="48"/>
      <c r="C150" s="48"/>
      <c r="D150" s="48"/>
      <c r="E150" s="48"/>
      <c r="F150" s="48"/>
    </row>
    <row r="151" spans="1:6" x14ac:dyDescent="0.5">
      <c r="A151" s="14" t="s">
        <v>80</v>
      </c>
      <c r="B151" s="14">
        <v>2012</v>
      </c>
      <c r="C151" s="14">
        <v>2013</v>
      </c>
      <c r="D151" s="14">
        <v>2014</v>
      </c>
      <c r="E151" s="14">
        <v>2015</v>
      </c>
      <c r="F151" s="14">
        <v>2016</v>
      </c>
    </row>
    <row r="152" spans="1:6" x14ac:dyDescent="0.5">
      <c r="A152" s="2" t="s">
        <v>81</v>
      </c>
      <c r="B152" s="2">
        <v>180</v>
      </c>
      <c r="C152" s="2">
        <v>265</v>
      </c>
      <c r="D152" s="2">
        <v>300</v>
      </c>
      <c r="E152" s="2">
        <v>230</v>
      </c>
      <c r="F152" s="2">
        <v>235</v>
      </c>
    </row>
    <row r="153" spans="1:6" x14ac:dyDescent="0.5">
      <c r="A153" s="2" t="s">
        <v>82</v>
      </c>
      <c r="B153" s="2">
        <v>160</v>
      </c>
      <c r="C153" s="2">
        <v>195</v>
      </c>
      <c r="D153" s="2">
        <v>265</v>
      </c>
      <c r="E153" s="2">
        <v>225</v>
      </c>
      <c r="F153" s="2">
        <v>245</v>
      </c>
    </row>
    <row r="154" spans="1:6" x14ac:dyDescent="0.5">
      <c r="A154" s="2" t="s">
        <v>83</v>
      </c>
      <c r="B154" s="2">
        <v>175</v>
      </c>
      <c r="C154" s="2">
        <v>220</v>
      </c>
      <c r="D154" s="2">
        <v>230</v>
      </c>
      <c r="E154" s="2">
        <v>245</v>
      </c>
      <c r="F154" s="2">
        <v>265</v>
      </c>
    </row>
    <row r="155" spans="1:6" x14ac:dyDescent="0.5">
      <c r="A155" s="2" t="s">
        <v>84</v>
      </c>
      <c r="B155" s="2">
        <v>150</v>
      </c>
      <c r="C155" s="2">
        <v>205</v>
      </c>
      <c r="D155" s="2">
        <v>220</v>
      </c>
      <c r="E155" s="2">
        <v>230</v>
      </c>
      <c r="F155" s="2">
        <v>250</v>
      </c>
    </row>
    <row r="156" spans="1:6" x14ac:dyDescent="0.5">
      <c r="A156" s="14" t="s">
        <v>39</v>
      </c>
      <c r="B156" s="14">
        <f>SUM(B152:B155)</f>
        <v>665</v>
      </c>
      <c r="C156" s="14">
        <f>SUM(C152:C155)</f>
        <v>885</v>
      </c>
      <c r="D156" s="14">
        <f>SUM(D152:D155)</f>
        <v>1015</v>
      </c>
      <c r="E156" s="14">
        <f>SUM(E152:E155)</f>
        <v>930</v>
      </c>
      <c r="F156" s="14">
        <f>SUM(F152:F155)</f>
        <v>995</v>
      </c>
    </row>
    <row r="161" spans="1:7" s="29" customFormat="1" x14ac:dyDescent="0.5"/>
    <row r="163" spans="1:7" x14ac:dyDescent="0.5">
      <c r="C163" t="s">
        <v>44</v>
      </c>
      <c r="D163" t="s">
        <v>45</v>
      </c>
      <c r="E163" t="s">
        <v>46</v>
      </c>
      <c r="F163" t="s">
        <v>47</v>
      </c>
      <c r="G163" t="s">
        <v>48</v>
      </c>
    </row>
    <row r="164" spans="1:7" x14ac:dyDescent="0.5">
      <c r="B164" t="s">
        <v>49</v>
      </c>
      <c r="C164">
        <v>52</v>
      </c>
      <c r="D164">
        <v>94</v>
      </c>
      <c r="E164">
        <v>63</v>
      </c>
      <c r="F164">
        <v>95</v>
      </c>
      <c r="G164">
        <v>75</v>
      </c>
    </row>
    <row r="165" spans="1:7" x14ac:dyDescent="0.5">
      <c r="B165" t="s">
        <v>50</v>
      </c>
      <c r="C165">
        <v>74</v>
      </c>
      <c r="D165">
        <v>63</v>
      </c>
      <c r="E165">
        <v>73</v>
      </c>
      <c r="F165">
        <v>89</v>
      </c>
      <c r="G165">
        <v>71</v>
      </c>
    </row>
    <row r="166" spans="1:7" x14ac:dyDescent="0.5">
      <c r="B166" t="s">
        <v>51</v>
      </c>
      <c r="C166">
        <v>85</v>
      </c>
      <c r="D166">
        <v>74</v>
      </c>
      <c r="E166">
        <v>51</v>
      </c>
      <c r="F166">
        <v>71</v>
      </c>
      <c r="G166">
        <v>49</v>
      </c>
    </row>
    <row r="167" spans="1:7" x14ac:dyDescent="0.5">
      <c r="B167" t="s">
        <v>52</v>
      </c>
      <c r="C167">
        <v>93</v>
      </c>
      <c r="D167">
        <v>69</v>
      </c>
      <c r="E167">
        <v>93</v>
      </c>
      <c r="F167">
        <v>63</v>
      </c>
      <c r="G167">
        <v>89</v>
      </c>
    </row>
    <row r="174" spans="1:7" s="29" customFormat="1" x14ac:dyDescent="0.5"/>
    <row r="176" spans="1:7" x14ac:dyDescent="0.5">
      <c r="A176" s="11"/>
      <c r="B176" s="11" t="s">
        <v>61</v>
      </c>
      <c r="C176" s="11"/>
      <c r="D176" s="11"/>
    </row>
    <row r="177" spans="1:5" x14ac:dyDescent="0.5">
      <c r="B177" t="s">
        <v>53</v>
      </c>
      <c r="C177" t="s">
        <v>54</v>
      </c>
      <c r="D177" t="s">
        <v>55</v>
      </c>
    </row>
    <row r="178" spans="1:5" x14ac:dyDescent="0.5">
      <c r="A178" t="s">
        <v>56</v>
      </c>
      <c r="B178">
        <v>3</v>
      </c>
      <c r="C178">
        <v>4</v>
      </c>
      <c r="D178">
        <v>5</v>
      </c>
    </row>
    <row r="179" spans="1:5" x14ac:dyDescent="0.5">
      <c r="A179" t="s">
        <v>57</v>
      </c>
      <c r="B179">
        <v>3</v>
      </c>
      <c r="C179">
        <v>4</v>
      </c>
      <c r="D179">
        <v>4</v>
      </c>
    </row>
    <row r="180" spans="1:5" x14ac:dyDescent="0.5">
      <c r="A180" t="s">
        <v>58</v>
      </c>
      <c r="B180">
        <v>4</v>
      </c>
      <c r="C180">
        <v>5</v>
      </c>
      <c r="D180">
        <v>3</v>
      </c>
    </row>
    <row r="181" spans="1:5" x14ac:dyDescent="0.5">
      <c r="A181" t="s">
        <v>59</v>
      </c>
      <c r="B181">
        <v>3</v>
      </c>
      <c r="C181">
        <v>3</v>
      </c>
      <c r="D181">
        <v>4</v>
      </c>
    </row>
    <row r="182" spans="1:5" x14ac:dyDescent="0.5">
      <c r="A182" t="s">
        <v>60</v>
      </c>
      <c r="B182">
        <v>5</v>
      </c>
      <c r="C182">
        <v>4</v>
      </c>
      <c r="D182">
        <v>3</v>
      </c>
    </row>
    <row r="187" spans="1:5" s="29" customFormat="1" x14ac:dyDescent="0.5"/>
    <row r="189" spans="1:5" x14ac:dyDescent="0.5">
      <c r="A189" s="12"/>
      <c r="B189" s="12" t="s">
        <v>62</v>
      </c>
      <c r="C189" s="12"/>
      <c r="D189" s="12"/>
      <c r="E189" s="12"/>
    </row>
    <row r="190" spans="1:5" x14ac:dyDescent="0.5">
      <c r="B190" t="s">
        <v>63</v>
      </c>
      <c r="C190" t="s">
        <v>64</v>
      </c>
      <c r="D190" t="s">
        <v>65</v>
      </c>
      <c r="E190" t="s">
        <v>66</v>
      </c>
    </row>
    <row r="191" spans="1:5" x14ac:dyDescent="0.5">
      <c r="A191" t="s">
        <v>67</v>
      </c>
      <c r="B191">
        <v>2</v>
      </c>
      <c r="C191">
        <v>4</v>
      </c>
      <c r="D191">
        <v>5</v>
      </c>
      <c r="E191">
        <v>8</v>
      </c>
    </row>
    <row r="192" spans="1:5" x14ac:dyDescent="0.5">
      <c r="A192" t="s">
        <v>68</v>
      </c>
      <c r="B192">
        <v>3</v>
      </c>
      <c r="C192">
        <v>5</v>
      </c>
      <c r="D192">
        <v>6</v>
      </c>
      <c r="E192">
        <v>10</v>
      </c>
    </row>
    <row r="193" spans="1:7" x14ac:dyDescent="0.5">
      <c r="A193" t="s">
        <v>69</v>
      </c>
      <c r="B193">
        <v>2</v>
      </c>
      <c r="C193">
        <v>6</v>
      </c>
      <c r="D193">
        <v>8</v>
      </c>
      <c r="E193">
        <v>10</v>
      </c>
    </row>
    <row r="194" spans="1:7" x14ac:dyDescent="0.5">
      <c r="A194" t="s">
        <v>70</v>
      </c>
      <c r="B194">
        <v>1</v>
      </c>
      <c r="C194">
        <v>4</v>
      </c>
      <c r="D194">
        <v>3</v>
      </c>
      <c r="E194">
        <v>8</v>
      </c>
    </row>
    <row r="195" spans="1:7" x14ac:dyDescent="0.5">
      <c r="A195" t="s">
        <v>71</v>
      </c>
      <c r="B195">
        <v>4</v>
      </c>
      <c r="C195">
        <v>5</v>
      </c>
      <c r="D195">
        <v>8</v>
      </c>
      <c r="E195">
        <v>10</v>
      </c>
    </row>
    <row r="197" spans="1:7" x14ac:dyDescent="0.5">
      <c r="A197" s="13" t="s">
        <v>63</v>
      </c>
      <c r="B197" s="13" t="s">
        <v>64</v>
      </c>
    </row>
    <row r="198" spans="1:7" x14ac:dyDescent="0.5">
      <c r="A198">
        <f>INDEX(B191:E195,1,MATCH(A197,B190:E190,0))</f>
        <v>2</v>
      </c>
      <c r="B198">
        <f>INDEX(B191:E195,1,MATCH(B197,B190:E190,0))</f>
        <v>4</v>
      </c>
    </row>
    <row r="199" spans="1:7" x14ac:dyDescent="0.5">
      <c r="A199">
        <f>INDEX(B192:E195,1,MATCH(A198,B191:E191,0))</f>
        <v>3</v>
      </c>
      <c r="B199">
        <f>INDEX(B192:E195,1,MATCH(B198,B191:E191,0))</f>
        <v>5</v>
      </c>
    </row>
    <row r="200" spans="1:7" x14ac:dyDescent="0.5">
      <c r="A200">
        <f>INDEX(B193:E195,1,MATCH(A199,B192:E192,0))</f>
        <v>2</v>
      </c>
      <c r="B200">
        <f>INDEX(B193:E195,1,MATCH(B199,B192:E192,0))</f>
        <v>6</v>
      </c>
    </row>
    <row r="201" spans="1:7" x14ac:dyDescent="0.5">
      <c r="A201">
        <f>INDEX(B194:E195,1,MATCH(A200,B193:E193,0))</f>
        <v>1</v>
      </c>
      <c r="B201">
        <f>INDEX(B194:E195,1,MATCH(B200,B193:E193,0))</f>
        <v>4</v>
      </c>
    </row>
    <row r="202" spans="1:7" x14ac:dyDescent="0.5">
      <c r="A202">
        <f>INDEX(B195:E195,1,MATCH(A201,B194:E194,0))</f>
        <v>4</v>
      </c>
      <c r="B202">
        <f>INDEX(B195:E195,1,MATCH(B201,B194:E194,0))</f>
        <v>5</v>
      </c>
    </row>
    <row r="204" spans="1:7" s="29" customFormat="1" x14ac:dyDescent="0.5"/>
    <row r="206" spans="1:7" x14ac:dyDescent="0.5">
      <c r="B206" s="23" t="s">
        <v>35</v>
      </c>
      <c r="C206" s="23"/>
      <c r="D206" s="23"/>
      <c r="E206" s="23"/>
    </row>
    <row r="207" spans="1:7" x14ac:dyDescent="0.5">
      <c r="B207" s="24">
        <v>2014</v>
      </c>
      <c r="C207" s="24">
        <v>2015</v>
      </c>
      <c r="D207" s="24">
        <v>2016</v>
      </c>
      <c r="E207" s="24">
        <v>2017</v>
      </c>
      <c r="F207" t="s">
        <v>787</v>
      </c>
      <c r="G207" t="s">
        <v>788</v>
      </c>
    </row>
    <row r="208" spans="1:7" x14ac:dyDescent="0.5">
      <c r="A208" t="s">
        <v>36</v>
      </c>
      <c r="B208" s="5">
        <v>1600</v>
      </c>
      <c r="C208" s="5">
        <v>1300</v>
      </c>
      <c r="D208" s="5">
        <v>1000</v>
      </c>
      <c r="E208" s="5">
        <v>900</v>
      </c>
      <c r="F208">
        <f>COUNTA(B207:E207)+0.15</f>
        <v>4.1500000000000004</v>
      </c>
      <c r="G208" s="6">
        <f>SUM($E$208:E208)-E208/2</f>
        <v>450</v>
      </c>
    </row>
    <row r="209" spans="1:7" x14ac:dyDescent="0.5">
      <c r="A209" t="s">
        <v>37</v>
      </c>
      <c r="B209" s="5">
        <v>410</v>
      </c>
      <c r="C209" s="5">
        <v>300</v>
      </c>
      <c r="D209" s="5">
        <v>500</v>
      </c>
      <c r="E209" s="5">
        <v>500</v>
      </c>
      <c r="F209">
        <f>F208</f>
        <v>4.1500000000000004</v>
      </c>
      <c r="G209" s="6">
        <f>SUM($E$208:E209)-E209/2</f>
        <v>1150</v>
      </c>
    </row>
    <row r="210" spans="1:7" x14ac:dyDescent="0.5">
      <c r="A210" t="s">
        <v>38</v>
      </c>
      <c r="B210" s="5">
        <v>150</v>
      </c>
      <c r="C210" s="5">
        <v>170</v>
      </c>
      <c r="D210" s="5">
        <v>200</v>
      </c>
      <c r="E210" s="5">
        <v>210</v>
      </c>
      <c r="F210">
        <f>F209</f>
        <v>4.1500000000000004</v>
      </c>
      <c r="G210" s="6">
        <f>SUM($E$208:E210)-E210/2</f>
        <v>1505</v>
      </c>
    </row>
    <row r="211" spans="1:7" x14ac:dyDescent="0.5">
      <c r="A211" t="s">
        <v>39</v>
      </c>
      <c r="B211" s="5">
        <f>SUM(B208:B210)</f>
        <v>2160</v>
      </c>
      <c r="C211" s="5">
        <f>SUM(C208:C210)</f>
        <v>1770</v>
      </c>
      <c r="D211" s="5">
        <f>SUM(D208:D210)</f>
        <v>1700</v>
      </c>
      <c r="E211" s="5">
        <f>SUM(E208:E210)</f>
        <v>1610</v>
      </c>
    </row>
    <row r="217" spans="1:7" s="29" customFormat="1" x14ac:dyDescent="0.5"/>
    <row r="219" spans="1:7" x14ac:dyDescent="0.5">
      <c r="A219" s="8" t="s">
        <v>40</v>
      </c>
      <c r="B219" s="10">
        <v>0.82</v>
      </c>
    </row>
    <row r="221" spans="1:7" x14ac:dyDescent="0.5">
      <c r="A221" s="7" t="s">
        <v>41</v>
      </c>
      <c r="B221" s="7"/>
    </row>
    <row r="222" spans="1:7" x14ac:dyDescent="0.5">
      <c r="A222" t="s">
        <v>42</v>
      </c>
      <c r="B222" s="9">
        <f>100%-B219</f>
        <v>0.18000000000000005</v>
      </c>
    </row>
    <row r="223" spans="1:7" x14ac:dyDescent="0.5">
      <c r="A223" t="s">
        <v>43</v>
      </c>
      <c r="B223" s="9">
        <f>B219</f>
        <v>0.82</v>
      </c>
    </row>
    <row r="230" spans="1:3" s="29" customFormat="1" x14ac:dyDescent="0.5"/>
    <row r="232" spans="1:3" x14ac:dyDescent="0.5">
      <c r="A232" t="s">
        <v>9</v>
      </c>
      <c r="B232" t="s">
        <v>1</v>
      </c>
      <c r="C232" t="s">
        <v>20</v>
      </c>
    </row>
    <row r="233" spans="1:3" x14ac:dyDescent="0.5">
      <c r="A233" t="s">
        <v>10</v>
      </c>
      <c r="B233" s="5">
        <v>82102</v>
      </c>
      <c r="C233" s="6">
        <f t="shared" ref="C233:C242" si="4">AVERAGE($B$233:$B$242)</f>
        <v>64715.5</v>
      </c>
    </row>
    <row r="234" spans="1:3" x14ac:dyDescent="0.5">
      <c r="A234" t="s">
        <v>11</v>
      </c>
      <c r="B234" s="5">
        <v>52724</v>
      </c>
      <c r="C234" s="6">
        <f t="shared" si="4"/>
        <v>64715.5</v>
      </c>
    </row>
    <row r="235" spans="1:3" x14ac:dyDescent="0.5">
      <c r="A235" t="s">
        <v>12</v>
      </c>
      <c r="B235" s="5">
        <v>62475</v>
      </c>
      <c r="C235" s="6">
        <f t="shared" si="4"/>
        <v>64715.5</v>
      </c>
    </row>
    <row r="236" spans="1:3" x14ac:dyDescent="0.5">
      <c r="A236" t="s">
        <v>13</v>
      </c>
      <c r="B236" s="5">
        <v>86044</v>
      </c>
      <c r="C236" s="6">
        <f t="shared" si="4"/>
        <v>64715.5</v>
      </c>
    </row>
    <row r="237" spans="1:3" x14ac:dyDescent="0.5">
      <c r="A237" t="s">
        <v>14</v>
      </c>
      <c r="B237" s="5">
        <v>73451</v>
      </c>
      <c r="C237" s="6">
        <f t="shared" si="4"/>
        <v>64715.5</v>
      </c>
    </row>
    <row r="238" spans="1:3" x14ac:dyDescent="0.5">
      <c r="A238" t="s">
        <v>15</v>
      </c>
      <c r="B238" s="5">
        <v>98406</v>
      </c>
      <c r="C238" s="6">
        <f t="shared" si="4"/>
        <v>64715.5</v>
      </c>
    </row>
    <row r="239" spans="1:3" x14ac:dyDescent="0.5">
      <c r="A239" t="s">
        <v>16</v>
      </c>
      <c r="B239" s="5">
        <v>44135</v>
      </c>
      <c r="C239" s="6">
        <f t="shared" si="4"/>
        <v>64715.5</v>
      </c>
    </row>
    <row r="240" spans="1:3" x14ac:dyDescent="0.5">
      <c r="A240" t="s">
        <v>17</v>
      </c>
      <c r="B240" s="5">
        <v>32676</v>
      </c>
      <c r="C240" s="6">
        <f t="shared" si="4"/>
        <v>64715.5</v>
      </c>
    </row>
    <row r="241" spans="1:4" x14ac:dyDescent="0.5">
      <c r="A241" t="s">
        <v>18</v>
      </c>
      <c r="B241" s="5">
        <v>36840</v>
      </c>
      <c r="C241" s="6">
        <f t="shared" si="4"/>
        <v>64715.5</v>
      </c>
    </row>
    <row r="242" spans="1:4" x14ac:dyDescent="0.5">
      <c r="A242" t="s">
        <v>19</v>
      </c>
      <c r="B242" s="5">
        <v>78302</v>
      </c>
      <c r="C242" s="6">
        <f t="shared" si="4"/>
        <v>64715.5</v>
      </c>
    </row>
    <row r="245" spans="1:4" s="29" customFormat="1" x14ac:dyDescent="0.5"/>
    <row r="247" spans="1:4" x14ac:dyDescent="0.5">
      <c r="A247" t="s">
        <v>21</v>
      </c>
      <c r="B247" t="s">
        <v>1</v>
      </c>
      <c r="C247" t="s">
        <v>34</v>
      </c>
      <c r="D247" t="s">
        <v>7</v>
      </c>
    </row>
    <row r="248" spans="1:4" x14ac:dyDescent="0.5">
      <c r="A248" t="s">
        <v>22</v>
      </c>
      <c r="B248">
        <v>220</v>
      </c>
      <c r="C248" t="e">
        <f t="shared" ref="C248:C259" si="5">IF(B248=MIN($B$248:$B$259),B248,NA())</f>
        <v>#N/A</v>
      </c>
      <c r="D248" t="e">
        <f t="shared" ref="D248:D259" si="6">IF(B248=MAX($B$248:$B$259),B248,NA())</f>
        <v>#N/A</v>
      </c>
    </row>
    <row r="249" spans="1:4" x14ac:dyDescent="0.5">
      <c r="A249" t="s">
        <v>23</v>
      </c>
      <c r="B249">
        <v>210</v>
      </c>
      <c r="C249" t="e">
        <f t="shared" si="5"/>
        <v>#N/A</v>
      </c>
      <c r="D249" t="e">
        <f t="shared" si="6"/>
        <v>#N/A</v>
      </c>
    </row>
    <row r="250" spans="1:4" x14ac:dyDescent="0.5">
      <c r="A250" t="s">
        <v>24</v>
      </c>
      <c r="B250">
        <v>300</v>
      </c>
      <c r="C250" t="e">
        <f t="shared" si="5"/>
        <v>#N/A</v>
      </c>
      <c r="D250">
        <f t="shared" si="6"/>
        <v>300</v>
      </c>
    </row>
    <row r="251" spans="1:4" x14ac:dyDescent="0.5">
      <c r="A251" t="s">
        <v>25</v>
      </c>
      <c r="B251">
        <v>230</v>
      </c>
      <c r="C251" t="e">
        <f t="shared" si="5"/>
        <v>#N/A</v>
      </c>
      <c r="D251" t="e">
        <f t="shared" si="6"/>
        <v>#N/A</v>
      </c>
    </row>
    <row r="252" spans="1:4" x14ac:dyDescent="0.5">
      <c r="A252" t="s">
        <v>26</v>
      </c>
      <c r="B252">
        <v>190</v>
      </c>
      <c r="C252" t="e">
        <f t="shared" si="5"/>
        <v>#N/A</v>
      </c>
      <c r="D252" t="e">
        <f t="shared" si="6"/>
        <v>#N/A</v>
      </c>
    </row>
    <row r="253" spans="1:4" x14ac:dyDescent="0.5">
      <c r="A253" t="s">
        <v>27</v>
      </c>
      <c r="B253">
        <v>180</v>
      </c>
      <c r="C253" t="e">
        <f t="shared" si="5"/>
        <v>#N/A</v>
      </c>
      <c r="D253" t="e">
        <f t="shared" si="6"/>
        <v>#N/A</v>
      </c>
    </row>
    <row r="254" spans="1:4" x14ac:dyDescent="0.5">
      <c r="A254" t="s">
        <v>28</v>
      </c>
      <c r="B254">
        <v>220</v>
      </c>
      <c r="C254" t="e">
        <f t="shared" si="5"/>
        <v>#N/A</v>
      </c>
      <c r="D254" t="e">
        <f t="shared" si="6"/>
        <v>#N/A</v>
      </c>
    </row>
    <row r="255" spans="1:4" x14ac:dyDescent="0.5">
      <c r="A255" t="s">
        <v>29</v>
      </c>
      <c r="B255">
        <v>150</v>
      </c>
      <c r="C255">
        <f t="shared" si="5"/>
        <v>150</v>
      </c>
      <c r="D255" t="e">
        <f t="shared" si="6"/>
        <v>#N/A</v>
      </c>
    </row>
    <row r="256" spans="1:4" x14ac:dyDescent="0.5">
      <c r="A256" t="s">
        <v>30</v>
      </c>
      <c r="B256">
        <v>286</v>
      </c>
      <c r="C256" t="e">
        <f t="shared" si="5"/>
        <v>#N/A</v>
      </c>
      <c r="D256" t="e">
        <f t="shared" si="6"/>
        <v>#N/A</v>
      </c>
    </row>
    <row r="257" spans="1:4" x14ac:dyDescent="0.5">
      <c r="A257" t="s">
        <v>31</v>
      </c>
      <c r="B257">
        <v>259</v>
      </c>
      <c r="C257" t="e">
        <f t="shared" si="5"/>
        <v>#N/A</v>
      </c>
      <c r="D257" t="e">
        <f t="shared" si="6"/>
        <v>#N/A</v>
      </c>
    </row>
    <row r="258" spans="1:4" x14ac:dyDescent="0.5">
      <c r="A258" t="s">
        <v>32</v>
      </c>
      <c r="B258">
        <v>230</v>
      </c>
      <c r="C258" t="e">
        <f t="shared" si="5"/>
        <v>#N/A</v>
      </c>
      <c r="D258" t="e">
        <f t="shared" si="6"/>
        <v>#N/A</v>
      </c>
    </row>
    <row r="259" spans="1:4" x14ac:dyDescent="0.5">
      <c r="A259" t="s">
        <v>33</v>
      </c>
      <c r="B259">
        <v>200</v>
      </c>
      <c r="C259" t="e">
        <f t="shared" si="5"/>
        <v>#N/A</v>
      </c>
      <c r="D259" t="e">
        <f t="shared" si="6"/>
        <v>#N/A</v>
      </c>
    </row>
    <row r="261" spans="1:4" s="29" customFormat="1" x14ac:dyDescent="0.5"/>
    <row r="263" spans="1:4" x14ac:dyDescent="0.5">
      <c r="A263" s="35" t="s">
        <v>72</v>
      </c>
      <c r="B263" s="36" t="s">
        <v>164</v>
      </c>
      <c r="C263" s="37" t="s">
        <v>74</v>
      </c>
    </row>
    <row r="264" spans="1:4" x14ac:dyDescent="0.5">
      <c r="A264" s="38" t="s">
        <v>75</v>
      </c>
      <c r="B264" s="39">
        <v>20</v>
      </c>
      <c r="C264" s="40">
        <v>25</v>
      </c>
    </row>
    <row r="265" spans="1:4" x14ac:dyDescent="0.5">
      <c r="A265" s="41" t="s">
        <v>1</v>
      </c>
      <c r="B265" s="42">
        <v>25</v>
      </c>
      <c r="C265" s="43">
        <v>27</v>
      </c>
    </row>
    <row r="266" spans="1:4" x14ac:dyDescent="0.5">
      <c r="A266" s="38" t="s">
        <v>76</v>
      </c>
      <c r="B266" s="39">
        <v>30</v>
      </c>
      <c r="C266" s="40">
        <v>23</v>
      </c>
    </row>
    <row r="267" spans="1:4" x14ac:dyDescent="0.5">
      <c r="A267" s="41" t="s">
        <v>79</v>
      </c>
      <c r="B267" s="42">
        <v>20</v>
      </c>
      <c r="C267" s="43">
        <v>26</v>
      </c>
    </row>
    <row r="268" spans="1:4" x14ac:dyDescent="0.5">
      <c r="A268" s="38" t="s">
        <v>77</v>
      </c>
      <c r="B268" s="39">
        <v>15</v>
      </c>
      <c r="C268" s="40">
        <v>20</v>
      </c>
    </row>
    <row r="269" spans="1:4" x14ac:dyDescent="0.5">
      <c r="A269" s="32" t="s">
        <v>78</v>
      </c>
      <c r="B269" s="34">
        <v>20</v>
      </c>
      <c r="C269" s="33">
        <v>22</v>
      </c>
    </row>
    <row r="275" spans="1:4" s="29" customFormat="1" x14ac:dyDescent="0.5"/>
    <row r="277" spans="1:4" x14ac:dyDescent="0.5">
      <c r="A277" t="s">
        <v>165</v>
      </c>
      <c r="B277" t="s">
        <v>114</v>
      </c>
      <c r="C277" t="s">
        <v>171</v>
      </c>
      <c r="D277" t="s">
        <v>172</v>
      </c>
    </row>
    <row r="278" spans="1:4" x14ac:dyDescent="0.5">
      <c r="A278" t="s">
        <v>166</v>
      </c>
      <c r="B278">
        <v>900</v>
      </c>
      <c r="C278">
        <f>($B$278-B278)/2</f>
        <v>0</v>
      </c>
      <c r="D278">
        <f>C278</f>
        <v>0</v>
      </c>
    </row>
    <row r="279" spans="1:4" x14ac:dyDescent="0.5">
      <c r="A279" t="s">
        <v>167</v>
      </c>
      <c r="B279">
        <v>350</v>
      </c>
      <c r="C279">
        <f>($B$278-B279)/2</f>
        <v>275</v>
      </c>
      <c r="D279">
        <f>C279</f>
        <v>275</v>
      </c>
    </row>
    <row r="280" spans="1:4" x14ac:dyDescent="0.5">
      <c r="A280" t="s">
        <v>168</v>
      </c>
      <c r="B280">
        <v>200</v>
      </c>
      <c r="C280">
        <f>($B$278-B280)/2</f>
        <v>350</v>
      </c>
      <c r="D280">
        <f>C280</f>
        <v>350</v>
      </c>
    </row>
    <row r="281" spans="1:4" x14ac:dyDescent="0.5">
      <c r="A281" t="s">
        <v>169</v>
      </c>
      <c r="B281">
        <v>120</v>
      </c>
      <c r="C281">
        <f>($B$278-B281)/2</f>
        <v>390</v>
      </c>
      <c r="D281">
        <f>C281</f>
        <v>390</v>
      </c>
    </row>
    <row r="282" spans="1:4" x14ac:dyDescent="0.5">
      <c r="A282" t="s">
        <v>170</v>
      </c>
      <c r="B282">
        <v>80</v>
      </c>
      <c r="C282">
        <f>($B$278-B282)/2</f>
        <v>410</v>
      </c>
      <c r="D282">
        <f>C282</f>
        <v>410</v>
      </c>
    </row>
    <row r="289" spans="1:3" s="29" customFormat="1" x14ac:dyDescent="0.5"/>
    <row r="293" spans="1:3" x14ac:dyDescent="0.5">
      <c r="A293" s="1" t="s">
        <v>0</v>
      </c>
      <c r="B293" s="1" t="s">
        <v>1</v>
      </c>
      <c r="C293" s="1" t="s">
        <v>7</v>
      </c>
    </row>
    <row r="294" spans="1:3" x14ac:dyDescent="0.5">
      <c r="A294" s="2" t="s">
        <v>2</v>
      </c>
      <c r="B294" s="3">
        <v>455</v>
      </c>
      <c r="C294" s="2" t="str">
        <f>IF(MAX($B$294:$B$298)=B294,MAX($B$294:$B$298),"")</f>
        <v/>
      </c>
    </row>
    <row r="295" spans="1:3" x14ac:dyDescent="0.5">
      <c r="A295" s="2" t="s">
        <v>3</v>
      </c>
      <c r="B295" s="3">
        <v>520</v>
      </c>
      <c r="C295" s="2" t="str">
        <f>IF(MAX($B$294:$B$298)=B295,MAX($B$294:$B$298),"")</f>
        <v/>
      </c>
    </row>
    <row r="296" spans="1:3" x14ac:dyDescent="0.5">
      <c r="A296" s="2" t="s">
        <v>4</v>
      </c>
      <c r="B296" s="3">
        <v>575</v>
      </c>
      <c r="C296" s="2">
        <f>IF(MAX($B$294:$B$298)=B296,MAX($B$294:$B$298),"")</f>
        <v>575</v>
      </c>
    </row>
    <row r="297" spans="1:3" x14ac:dyDescent="0.5">
      <c r="A297" s="2" t="s">
        <v>5</v>
      </c>
      <c r="B297" s="3">
        <v>460</v>
      </c>
      <c r="C297" s="2" t="str">
        <f>IF(MAX($B$294:$B$298)=B297,MAX($B$294:$B$298),"")</f>
        <v/>
      </c>
    </row>
    <row r="298" spans="1:3" x14ac:dyDescent="0.5">
      <c r="A298" s="2" t="s">
        <v>6</v>
      </c>
      <c r="B298" s="3">
        <v>350</v>
      </c>
      <c r="C298" s="2" t="str">
        <f>IF(MAX($B$294:$B$298)=B298,MAX($B$294:$B$298),"")</f>
        <v/>
      </c>
    </row>
    <row r="303" spans="1:3" s="29" customFormat="1" x14ac:dyDescent="0.5"/>
    <row r="307" spans="1:3" x14ac:dyDescent="0.5">
      <c r="A307" s="4" t="s">
        <v>0</v>
      </c>
      <c r="B307" s="4" t="s">
        <v>1</v>
      </c>
      <c r="C307" s="4" t="s">
        <v>8</v>
      </c>
    </row>
    <row r="308" spans="1:3" x14ac:dyDescent="0.5">
      <c r="A308" s="2" t="s">
        <v>2</v>
      </c>
      <c r="B308" s="3">
        <v>455</v>
      </c>
      <c r="C308" s="2" t="str">
        <f>IF($B308&gt;=LARGE($B$308:$B$312,2),$B308,"")</f>
        <v/>
      </c>
    </row>
    <row r="309" spans="1:3" x14ac:dyDescent="0.5">
      <c r="A309" s="2" t="s">
        <v>3</v>
      </c>
      <c r="B309" s="3">
        <v>520</v>
      </c>
      <c r="C309" s="2">
        <f>IF($B309&gt;=LARGE($B$308:$B$312,2),$B309,"")</f>
        <v>520</v>
      </c>
    </row>
    <row r="310" spans="1:3" x14ac:dyDescent="0.5">
      <c r="A310" s="2" t="s">
        <v>4</v>
      </c>
      <c r="B310" s="3">
        <v>575</v>
      </c>
      <c r="C310" s="2">
        <f>IF($B310&gt;=LARGE($B$308:$B$312,2),$B310,"")</f>
        <v>575</v>
      </c>
    </row>
    <row r="311" spans="1:3" x14ac:dyDescent="0.5">
      <c r="A311" s="2" t="s">
        <v>5</v>
      </c>
      <c r="B311" s="3">
        <v>460</v>
      </c>
      <c r="C311" s="2" t="str">
        <f>IF($B311&gt;=LARGE($B$308:$B$312,2),$B311,"")</f>
        <v/>
      </c>
    </row>
    <row r="312" spans="1:3" x14ac:dyDescent="0.5">
      <c r="A312" s="2" t="s">
        <v>6</v>
      </c>
      <c r="B312" s="3">
        <v>350</v>
      </c>
      <c r="C312" s="2" t="str">
        <f>IF($B312&gt;=LARGE($B$308:$B$312,2),$B312,"")</f>
        <v/>
      </c>
    </row>
    <row r="316" spans="1:3" s="29" customFormat="1" x14ac:dyDescent="0.5"/>
    <row r="318" spans="1:3" x14ac:dyDescent="0.5">
      <c r="A318" t="s">
        <v>753</v>
      </c>
      <c r="B318" t="s">
        <v>754</v>
      </c>
    </row>
    <row r="319" spans="1:3" x14ac:dyDescent="0.5">
      <c r="A319" t="s">
        <v>752</v>
      </c>
      <c r="B319">
        <v>66</v>
      </c>
    </row>
    <row r="320" spans="1:3" x14ac:dyDescent="0.5">
      <c r="A320" t="s">
        <v>755</v>
      </c>
      <c r="B320">
        <v>79</v>
      </c>
    </row>
    <row r="321" spans="1:6" x14ac:dyDescent="0.5">
      <c r="A321" t="s">
        <v>756</v>
      </c>
      <c r="B321">
        <v>66</v>
      </c>
    </row>
    <row r="322" spans="1:6" x14ac:dyDescent="0.5">
      <c r="A322" t="s">
        <v>757</v>
      </c>
      <c r="B322">
        <v>82</v>
      </c>
    </row>
    <row r="323" spans="1:6" x14ac:dyDescent="0.5">
      <c r="A323" t="s">
        <v>758</v>
      </c>
      <c r="B323">
        <v>80</v>
      </c>
    </row>
    <row r="324" spans="1:6" x14ac:dyDescent="0.5">
      <c r="A324" t="s">
        <v>759</v>
      </c>
      <c r="B324">
        <v>79</v>
      </c>
    </row>
    <row r="329" spans="1:6" s="29" customFormat="1" x14ac:dyDescent="0.5"/>
    <row r="331" spans="1:6" x14ac:dyDescent="0.5">
      <c r="A331" t="s">
        <v>0</v>
      </c>
      <c r="B331" t="s">
        <v>73</v>
      </c>
      <c r="C331" t="s">
        <v>74</v>
      </c>
      <c r="D331" t="s">
        <v>760</v>
      </c>
      <c r="E331" t="s">
        <v>20</v>
      </c>
      <c r="F331" t="s">
        <v>761</v>
      </c>
    </row>
    <row r="332" spans="1:6" x14ac:dyDescent="0.5">
      <c r="A332" t="s">
        <v>762</v>
      </c>
      <c r="B332">
        <v>18</v>
      </c>
      <c r="C332">
        <v>30</v>
      </c>
      <c r="D332">
        <v>20</v>
      </c>
      <c r="E332">
        <v>25</v>
      </c>
      <c r="F332">
        <v>30</v>
      </c>
    </row>
    <row r="333" spans="1:6" x14ac:dyDescent="0.5">
      <c r="A333" t="s">
        <v>763</v>
      </c>
      <c r="B333">
        <v>30</v>
      </c>
      <c r="C333">
        <v>35</v>
      </c>
      <c r="D333">
        <v>25</v>
      </c>
      <c r="E333">
        <v>30</v>
      </c>
      <c r="F333">
        <v>35</v>
      </c>
    </row>
    <row r="334" spans="1:6" x14ac:dyDescent="0.5">
      <c r="A334" t="s">
        <v>764</v>
      </c>
      <c r="B334">
        <v>40</v>
      </c>
      <c r="C334">
        <v>35</v>
      </c>
      <c r="D334">
        <v>30</v>
      </c>
      <c r="E334">
        <v>35</v>
      </c>
      <c r="F334">
        <v>40</v>
      </c>
    </row>
    <row r="335" spans="1:6" x14ac:dyDescent="0.5">
      <c r="A335" t="s">
        <v>765</v>
      </c>
      <c r="B335">
        <v>22</v>
      </c>
      <c r="C335">
        <v>30</v>
      </c>
      <c r="D335">
        <v>20</v>
      </c>
      <c r="E335">
        <v>25</v>
      </c>
      <c r="F335">
        <v>30</v>
      </c>
    </row>
    <row r="336" spans="1:6" x14ac:dyDescent="0.5">
      <c r="A336" t="s">
        <v>766</v>
      </c>
      <c r="B336">
        <v>30</v>
      </c>
      <c r="C336">
        <v>35</v>
      </c>
      <c r="D336">
        <v>25</v>
      </c>
      <c r="E336">
        <v>30</v>
      </c>
      <c r="F336">
        <v>35</v>
      </c>
    </row>
    <row r="337" spans="1:6" x14ac:dyDescent="0.5">
      <c r="A337" t="s">
        <v>767</v>
      </c>
      <c r="B337">
        <v>40</v>
      </c>
      <c r="C337">
        <v>36</v>
      </c>
      <c r="D337">
        <v>30</v>
      </c>
      <c r="E337">
        <v>35</v>
      </c>
      <c r="F337">
        <v>40</v>
      </c>
    </row>
    <row r="342" spans="1:6" s="29" customFormat="1" x14ac:dyDescent="0.5"/>
    <row r="344" spans="1:6" x14ac:dyDescent="0.5">
      <c r="A344" t="s">
        <v>768</v>
      </c>
      <c r="B344" t="s">
        <v>769</v>
      </c>
      <c r="C344" t="s">
        <v>781</v>
      </c>
      <c r="D344" t="s">
        <v>782</v>
      </c>
      <c r="E344" t="s">
        <v>780</v>
      </c>
    </row>
    <row r="345" spans="1:6" x14ac:dyDescent="0.5">
      <c r="A345" t="s">
        <v>770</v>
      </c>
      <c r="B345">
        <v>45</v>
      </c>
      <c r="C345" s="45">
        <v>45</v>
      </c>
      <c r="D345" s="44">
        <f>C345/SUM($B$345:$B$354)</f>
        <v>0.33088235294117646</v>
      </c>
      <c r="E345" s="44">
        <v>0.6</v>
      </c>
    </row>
    <row r="346" spans="1:6" x14ac:dyDescent="0.5">
      <c r="A346" t="s">
        <v>771</v>
      </c>
      <c r="B346">
        <v>30</v>
      </c>
      <c r="C346" s="45">
        <f>SUM(C345,B346)</f>
        <v>75</v>
      </c>
      <c r="D346" s="44">
        <f t="shared" ref="D346:D354" si="7">C346/SUM($B$345:$B$354)</f>
        <v>0.55147058823529416</v>
      </c>
      <c r="E346" s="44">
        <v>0.6</v>
      </c>
    </row>
    <row r="347" spans="1:6" x14ac:dyDescent="0.5">
      <c r="A347" t="s">
        <v>772</v>
      </c>
      <c r="B347">
        <v>20</v>
      </c>
      <c r="C347" s="45">
        <f>SUM(C346,B347)</f>
        <v>95</v>
      </c>
      <c r="D347" s="44">
        <f t="shared" si="7"/>
        <v>0.69852941176470584</v>
      </c>
      <c r="E347" s="44">
        <v>0.6</v>
      </c>
    </row>
    <row r="348" spans="1:6" x14ac:dyDescent="0.5">
      <c r="A348" t="s">
        <v>773</v>
      </c>
      <c r="B348">
        <v>15</v>
      </c>
      <c r="C348" s="45">
        <f t="shared" ref="C348:C354" si="8">SUM(C347,B348)</f>
        <v>110</v>
      </c>
      <c r="D348" s="44">
        <f t="shared" si="7"/>
        <v>0.80882352941176472</v>
      </c>
      <c r="E348" s="44">
        <v>0.6</v>
      </c>
    </row>
    <row r="349" spans="1:6" x14ac:dyDescent="0.5">
      <c r="A349" t="s">
        <v>775</v>
      </c>
      <c r="B349">
        <v>10</v>
      </c>
      <c r="C349" s="45">
        <f t="shared" si="8"/>
        <v>120</v>
      </c>
      <c r="D349" s="44">
        <f t="shared" si="7"/>
        <v>0.88235294117647056</v>
      </c>
      <c r="E349" s="44">
        <v>0.6</v>
      </c>
    </row>
    <row r="350" spans="1:6" x14ac:dyDescent="0.5">
      <c r="A350" t="s">
        <v>774</v>
      </c>
      <c r="B350">
        <v>5</v>
      </c>
      <c r="C350" s="45">
        <f t="shared" si="8"/>
        <v>125</v>
      </c>
      <c r="D350" s="44">
        <f t="shared" si="7"/>
        <v>0.91911764705882348</v>
      </c>
      <c r="E350" s="44">
        <v>0.6</v>
      </c>
    </row>
    <row r="351" spans="1:6" x14ac:dyDescent="0.5">
      <c r="A351" t="s">
        <v>776</v>
      </c>
      <c r="B351">
        <v>4</v>
      </c>
      <c r="C351" s="45">
        <f t="shared" si="8"/>
        <v>129</v>
      </c>
      <c r="D351" s="44">
        <f t="shared" si="7"/>
        <v>0.94852941176470584</v>
      </c>
      <c r="E351" s="44">
        <v>0.6</v>
      </c>
    </row>
    <row r="352" spans="1:6" x14ac:dyDescent="0.5">
      <c r="A352" t="s">
        <v>777</v>
      </c>
      <c r="B352">
        <v>3</v>
      </c>
      <c r="C352" s="45">
        <f t="shared" si="8"/>
        <v>132</v>
      </c>
      <c r="D352" s="44">
        <f t="shared" si="7"/>
        <v>0.97058823529411764</v>
      </c>
      <c r="E352" s="44">
        <v>0.6</v>
      </c>
    </row>
    <row r="353" spans="1:5" x14ac:dyDescent="0.5">
      <c r="A353" t="s">
        <v>778</v>
      </c>
      <c r="B353">
        <v>2</v>
      </c>
      <c r="C353" s="45">
        <f t="shared" si="8"/>
        <v>134</v>
      </c>
      <c r="D353" s="44">
        <f t="shared" si="7"/>
        <v>0.98529411764705888</v>
      </c>
      <c r="E353" s="44">
        <v>0.6</v>
      </c>
    </row>
    <row r="354" spans="1:5" x14ac:dyDescent="0.5">
      <c r="A354" t="s">
        <v>779</v>
      </c>
      <c r="B354">
        <v>2</v>
      </c>
      <c r="C354" s="45">
        <f t="shared" si="8"/>
        <v>136</v>
      </c>
      <c r="D354" s="44">
        <f t="shared" si="7"/>
        <v>1</v>
      </c>
      <c r="E354" s="44">
        <v>0.6</v>
      </c>
    </row>
    <row r="355" spans="1:5" x14ac:dyDescent="0.5">
      <c r="C355" s="9"/>
    </row>
    <row r="356" spans="1:5" s="29" customFormat="1" x14ac:dyDescent="0.5"/>
    <row r="357" spans="1:5" x14ac:dyDescent="0.5">
      <c r="A357" t="s">
        <v>796</v>
      </c>
    </row>
    <row r="358" spans="1:5" x14ac:dyDescent="0.5">
      <c r="A358" t="s">
        <v>21</v>
      </c>
      <c r="B358" t="s">
        <v>797</v>
      </c>
      <c r="C358" t="s">
        <v>798</v>
      </c>
      <c r="D358" t="s">
        <v>73</v>
      </c>
      <c r="E358" t="s">
        <v>799</v>
      </c>
    </row>
    <row r="359" spans="1:5" x14ac:dyDescent="0.5">
      <c r="A359" t="s">
        <v>22</v>
      </c>
      <c r="B359">
        <v>220</v>
      </c>
      <c r="C359" s="47">
        <v>246</v>
      </c>
      <c r="D359" s="27" t="e">
        <f>IF(B359=MAX($B$359:$B$366),MAX($B$359:$B$366),NA())</f>
        <v>#N/A</v>
      </c>
      <c r="E359" s="27" t="e">
        <f>IF(C359=MAX($C$359:$C$370),MAX($C$359:$C$370),NA())</f>
        <v>#N/A</v>
      </c>
    </row>
    <row r="360" spans="1:5" x14ac:dyDescent="0.5">
      <c r="A360" t="s">
        <v>23</v>
      </c>
      <c r="B360">
        <v>430</v>
      </c>
      <c r="C360" s="47">
        <v>481</v>
      </c>
      <c r="D360" s="27" t="e">
        <f t="shared" ref="D360:D370" si="9">IF(B360=MAX($B$359:$B$366),MAX($B$359:$B$366),NA())</f>
        <v>#N/A</v>
      </c>
      <c r="E360" s="27" t="e">
        <f t="shared" ref="E360:E370" si="10">IF(C360=MAX($C$359:$C$370),MAX($C$359:$C$370),NA())</f>
        <v>#N/A</v>
      </c>
    </row>
    <row r="361" spans="1:5" x14ac:dyDescent="0.5">
      <c r="A361" t="s">
        <v>24</v>
      </c>
      <c r="B361">
        <v>600</v>
      </c>
      <c r="C361" s="47">
        <v>726</v>
      </c>
      <c r="D361" s="27" t="e">
        <f t="shared" si="9"/>
        <v>#N/A</v>
      </c>
      <c r="E361" s="27" t="e">
        <f t="shared" si="10"/>
        <v>#N/A</v>
      </c>
    </row>
    <row r="362" spans="1:5" x14ac:dyDescent="0.5">
      <c r="A362" t="s">
        <v>25</v>
      </c>
      <c r="B362">
        <v>830</v>
      </c>
      <c r="C362" s="47">
        <v>984</v>
      </c>
      <c r="D362" s="27" t="e">
        <f t="shared" si="9"/>
        <v>#N/A</v>
      </c>
      <c r="E362" s="27" t="e">
        <f t="shared" si="10"/>
        <v>#N/A</v>
      </c>
    </row>
    <row r="363" spans="1:5" x14ac:dyDescent="0.5">
      <c r="A363" t="s">
        <v>26</v>
      </c>
      <c r="B363">
        <v>1020</v>
      </c>
      <c r="C363" s="47">
        <v>1197</v>
      </c>
      <c r="D363" s="27" t="e">
        <f t="shared" si="9"/>
        <v>#N/A</v>
      </c>
      <c r="E363" s="27" t="e">
        <f t="shared" si="10"/>
        <v>#N/A</v>
      </c>
    </row>
    <row r="364" spans="1:5" x14ac:dyDescent="0.5">
      <c r="A364" t="s">
        <v>27</v>
      </c>
      <c r="B364">
        <v>1200</v>
      </c>
      <c r="C364" s="47">
        <v>1399</v>
      </c>
      <c r="D364" s="27" t="e">
        <f t="shared" si="9"/>
        <v>#N/A</v>
      </c>
      <c r="E364" s="27" t="e">
        <f t="shared" si="10"/>
        <v>#N/A</v>
      </c>
    </row>
    <row r="365" spans="1:5" x14ac:dyDescent="0.5">
      <c r="A365" t="s">
        <v>28</v>
      </c>
      <c r="B365">
        <v>1300</v>
      </c>
      <c r="C365" s="47">
        <v>1621</v>
      </c>
      <c r="D365" s="27" t="e">
        <f t="shared" si="9"/>
        <v>#N/A</v>
      </c>
      <c r="E365" s="27" t="e">
        <f t="shared" si="10"/>
        <v>#N/A</v>
      </c>
    </row>
    <row r="366" spans="1:5" x14ac:dyDescent="0.5">
      <c r="A366" t="s">
        <v>29</v>
      </c>
      <c r="B366">
        <v>1400</v>
      </c>
      <c r="C366" s="47">
        <v>1864</v>
      </c>
      <c r="D366" s="27">
        <f t="shared" si="9"/>
        <v>1400</v>
      </c>
      <c r="E366" s="27" t="e">
        <f t="shared" si="10"/>
        <v>#N/A</v>
      </c>
    </row>
    <row r="367" spans="1:5" x14ac:dyDescent="0.5">
      <c r="A367" t="s">
        <v>30</v>
      </c>
      <c r="C367" s="47">
        <v>2131</v>
      </c>
      <c r="D367" s="27" t="e">
        <f t="shared" si="9"/>
        <v>#N/A</v>
      </c>
      <c r="E367" s="27" t="e">
        <f t="shared" si="10"/>
        <v>#N/A</v>
      </c>
    </row>
    <row r="368" spans="1:5" x14ac:dyDescent="0.5">
      <c r="A368" t="s">
        <v>31</v>
      </c>
      <c r="C368" s="47">
        <v>2471</v>
      </c>
      <c r="D368" s="27" t="e">
        <f t="shared" si="9"/>
        <v>#N/A</v>
      </c>
      <c r="E368" s="27" t="e">
        <f t="shared" si="10"/>
        <v>#N/A</v>
      </c>
    </row>
    <row r="369" spans="1:5" x14ac:dyDescent="0.5">
      <c r="A369" t="s">
        <v>32</v>
      </c>
      <c r="C369" s="47">
        <v>2841</v>
      </c>
      <c r="D369" s="27" t="e">
        <f t="shared" si="9"/>
        <v>#N/A</v>
      </c>
      <c r="E369" s="27" t="e">
        <f t="shared" si="10"/>
        <v>#N/A</v>
      </c>
    </row>
    <row r="370" spans="1:5" x14ac:dyDescent="0.5">
      <c r="A370" t="s">
        <v>33</v>
      </c>
      <c r="C370" s="47">
        <v>3241</v>
      </c>
      <c r="D370" s="27" t="e">
        <f t="shared" si="9"/>
        <v>#N/A</v>
      </c>
      <c r="E370" s="27">
        <f t="shared" si="10"/>
        <v>3241</v>
      </c>
    </row>
    <row r="375" spans="1:5" x14ac:dyDescent="0.5">
      <c r="B375" t="s">
        <v>802</v>
      </c>
    </row>
    <row r="376" spans="1:5" x14ac:dyDescent="0.5">
      <c r="B376" t="s">
        <v>73</v>
      </c>
      <c r="C376" t="s">
        <v>799</v>
      </c>
      <c r="D376" t="s">
        <v>806</v>
      </c>
      <c r="E376" t="s">
        <v>7</v>
      </c>
    </row>
    <row r="377" spans="1:5" x14ac:dyDescent="0.5">
      <c r="A377" t="s">
        <v>800</v>
      </c>
      <c r="B377">
        <v>580</v>
      </c>
      <c r="C377">
        <v>600</v>
      </c>
      <c r="D377">
        <f>B377-C377</f>
        <v>-20</v>
      </c>
      <c r="E377" t="str">
        <f>IF(B377=MAX($B$377:$B$381),MAX($B$377:$B$381),"")</f>
        <v/>
      </c>
    </row>
    <row r="378" spans="1:5" x14ac:dyDescent="0.5">
      <c r="A378" t="s">
        <v>801</v>
      </c>
      <c r="B378">
        <v>1250</v>
      </c>
      <c r="C378">
        <v>1260</v>
      </c>
      <c r="D378">
        <f t="shared" ref="D378:D381" si="11">B378-C378</f>
        <v>-10</v>
      </c>
      <c r="E378" t="str">
        <f t="shared" ref="E378:E381" si="12">IF(B378=MAX($B$377:$B$381),MAX($B$377:$B$381),"")</f>
        <v/>
      </c>
    </row>
    <row r="379" spans="1:5" x14ac:dyDescent="0.5">
      <c r="A379" t="s">
        <v>803</v>
      </c>
      <c r="B379">
        <v>950</v>
      </c>
      <c r="C379">
        <v>940</v>
      </c>
      <c r="D379">
        <f t="shared" si="11"/>
        <v>10</v>
      </c>
      <c r="E379" t="str">
        <f t="shared" si="12"/>
        <v/>
      </c>
    </row>
    <row r="380" spans="1:5" x14ac:dyDescent="0.5">
      <c r="A380" t="s">
        <v>804</v>
      </c>
      <c r="B380">
        <v>150</v>
      </c>
      <c r="C380">
        <v>183</v>
      </c>
      <c r="D380">
        <f t="shared" si="11"/>
        <v>-33</v>
      </c>
      <c r="E380" t="str">
        <f t="shared" si="12"/>
        <v/>
      </c>
    </row>
    <row r="381" spans="1:5" x14ac:dyDescent="0.5">
      <c r="A381" t="s">
        <v>805</v>
      </c>
      <c r="B381">
        <v>1350</v>
      </c>
      <c r="C381">
        <v>1300</v>
      </c>
      <c r="D381">
        <f t="shared" si="11"/>
        <v>50</v>
      </c>
      <c r="E381">
        <f t="shared" si="12"/>
        <v>1350</v>
      </c>
    </row>
    <row r="387" spans="1:9" s="29" customFormat="1" x14ac:dyDescent="0.5"/>
    <row r="388" spans="1:9" x14ac:dyDescent="0.5">
      <c r="F388" t="s">
        <v>808</v>
      </c>
    </row>
    <row r="389" spans="1:9" x14ac:dyDescent="0.5">
      <c r="B389" s="50">
        <v>2014</v>
      </c>
      <c r="C389" s="50">
        <v>2015</v>
      </c>
      <c r="D389" s="50">
        <v>2016</v>
      </c>
      <c r="E389" s="50">
        <v>2017</v>
      </c>
      <c r="F389" s="49">
        <v>2014</v>
      </c>
      <c r="G389" s="49">
        <v>2015</v>
      </c>
      <c r="H389" s="49">
        <v>2016</v>
      </c>
      <c r="I389" s="49">
        <v>2017</v>
      </c>
    </row>
    <row r="390" spans="1:9" x14ac:dyDescent="0.5">
      <c r="A390" s="8" t="s">
        <v>36</v>
      </c>
      <c r="B390">
        <v>1600</v>
      </c>
      <c r="C390">
        <v>1300</v>
      </c>
      <c r="D390">
        <v>1000</v>
      </c>
      <c r="E390">
        <v>900</v>
      </c>
      <c r="F390" s="9">
        <f>B390/$B$393</f>
        <v>0.7407407407407407</v>
      </c>
      <c r="G390" s="9">
        <f>C390/$C$393</f>
        <v>0.7344632768361582</v>
      </c>
      <c r="H390" s="9">
        <f>D390/$D$393</f>
        <v>0.58823529411764708</v>
      </c>
      <c r="I390" s="9">
        <f>E390/$E$393</f>
        <v>0.42654028436018959</v>
      </c>
    </row>
    <row r="391" spans="1:9" x14ac:dyDescent="0.5">
      <c r="A391" s="8" t="s">
        <v>807</v>
      </c>
      <c r="B391">
        <v>410</v>
      </c>
      <c r="C391">
        <v>300</v>
      </c>
      <c r="D391">
        <v>500</v>
      </c>
      <c r="E391">
        <v>1000</v>
      </c>
      <c r="F391" s="9">
        <f t="shared" ref="F391:F392" si="13">B391/$B$393</f>
        <v>0.18981481481481483</v>
      </c>
      <c r="G391" s="9">
        <f t="shared" ref="G391:G393" si="14">C391/$C$393</f>
        <v>0.16949152542372881</v>
      </c>
      <c r="H391" s="9">
        <f t="shared" ref="H391:H393" si="15">D391/$D$393</f>
        <v>0.29411764705882354</v>
      </c>
      <c r="I391" s="9">
        <f t="shared" ref="I391:I393" si="16">E391/$E$393</f>
        <v>0.47393364928909953</v>
      </c>
    </row>
    <row r="392" spans="1:9" x14ac:dyDescent="0.5">
      <c r="A392" s="8" t="s">
        <v>38</v>
      </c>
      <c r="B392">
        <v>150</v>
      </c>
      <c r="C392">
        <v>170</v>
      </c>
      <c r="D392">
        <v>200</v>
      </c>
      <c r="E392">
        <v>210</v>
      </c>
      <c r="F392" s="9">
        <f t="shared" si="13"/>
        <v>6.9444444444444448E-2</v>
      </c>
      <c r="G392" s="9">
        <f t="shared" si="14"/>
        <v>9.6045197740112997E-2</v>
      </c>
      <c r="H392" s="9">
        <f t="shared" si="15"/>
        <v>0.11764705882352941</v>
      </c>
      <c r="I392" s="9">
        <f t="shared" si="16"/>
        <v>9.9526066350710901E-2</v>
      </c>
    </row>
    <row r="393" spans="1:9" x14ac:dyDescent="0.5">
      <c r="A393" s="8" t="s">
        <v>39</v>
      </c>
      <c r="B393">
        <f>SUM(B390:B392)</f>
        <v>2160</v>
      </c>
      <c r="C393">
        <f t="shared" ref="C393:D393" si="17">SUM(C390:C392)</f>
        <v>1770</v>
      </c>
      <c r="D393">
        <f t="shared" si="17"/>
        <v>1700</v>
      </c>
      <c r="E393">
        <f>SUM(E390:E392)</f>
        <v>2110</v>
      </c>
      <c r="F393" s="9">
        <f>B393/$B$393</f>
        <v>1</v>
      </c>
      <c r="G393" s="9">
        <f t="shared" si="14"/>
        <v>1</v>
      </c>
      <c r="H393" s="9">
        <f t="shared" si="15"/>
        <v>1</v>
      </c>
      <c r="I393" s="9">
        <f t="shared" si="16"/>
        <v>1</v>
      </c>
    </row>
    <row r="406" spans="1:13" s="29" customFormat="1" x14ac:dyDescent="0.5"/>
    <row r="408" spans="1:13" x14ac:dyDescent="0.5">
      <c r="B408" t="s">
        <v>22</v>
      </c>
      <c r="C408" t="s">
        <v>23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 t="s">
        <v>30</v>
      </c>
      <c r="K408" t="s">
        <v>31</v>
      </c>
      <c r="L408" t="s">
        <v>32</v>
      </c>
      <c r="M408" t="s">
        <v>33</v>
      </c>
    </row>
    <row r="409" spans="1:13" x14ac:dyDescent="0.5">
      <c r="A409" t="s">
        <v>36</v>
      </c>
    </row>
    <row r="410" spans="1:13" x14ac:dyDescent="0.5">
      <c r="A410" t="s">
        <v>38</v>
      </c>
    </row>
    <row r="411" spans="1:13" x14ac:dyDescent="0.5">
      <c r="A411" t="s">
        <v>807</v>
      </c>
    </row>
    <row r="412" spans="1:13" x14ac:dyDescent="0.5">
      <c r="A412" t="s">
        <v>809</v>
      </c>
    </row>
  </sheetData>
  <mergeCells count="1">
    <mergeCell ref="A150:F150"/>
  </mergeCells>
  <dataValidations count="1">
    <dataValidation type="list" allowBlank="1" showInputMessage="1" showErrorMessage="1" sqref="A197:B197" xr:uid="{00000000-0002-0000-0000-000000000000}">
      <formula1>$B$33:$E$33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52"/>
  <sheetViews>
    <sheetView workbookViewId="0">
      <selection activeCell="C12" sqref="C12"/>
    </sheetView>
  </sheetViews>
  <sheetFormatPr defaultRowHeight="20.25" x14ac:dyDescent="0.5"/>
  <cols>
    <col min="1" max="1" width="12.25" customWidth="1"/>
    <col min="4" max="4" width="12.5" customWidth="1"/>
    <col min="5" max="5" width="18.5" customWidth="1"/>
    <col min="8" max="8" width="10.5" bestFit="1" customWidth="1"/>
    <col min="9" max="9" width="18.5" bestFit="1" customWidth="1"/>
  </cols>
  <sheetData>
    <row r="2" spans="1:9" x14ac:dyDescent="0.5">
      <c r="A2" t="s">
        <v>724</v>
      </c>
      <c r="B2" t="s">
        <v>173</v>
      </c>
    </row>
    <row r="3" spans="1:9" x14ac:dyDescent="0.5">
      <c r="A3" t="s">
        <v>723</v>
      </c>
      <c r="B3">
        <v>16</v>
      </c>
      <c r="D3" s="25" t="s">
        <v>725</v>
      </c>
      <c r="E3" t="s">
        <v>727</v>
      </c>
      <c r="H3" t="s">
        <v>725</v>
      </c>
      <c r="I3" t="s">
        <v>727</v>
      </c>
    </row>
    <row r="4" spans="1:9" x14ac:dyDescent="0.5">
      <c r="A4" t="s">
        <v>722</v>
      </c>
      <c r="B4">
        <v>29</v>
      </c>
      <c r="D4" s="26" t="s">
        <v>728</v>
      </c>
      <c r="E4" s="27">
        <v>64</v>
      </c>
      <c r="H4" t="s">
        <v>728</v>
      </c>
      <c r="I4">
        <v>64</v>
      </c>
    </row>
    <row r="5" spans="1:9" x14ac:dyDescent="0.5">
      <c r="A5" t="s">
        <v>721</v>
      </c>
      <c r="B5">
        <v>24</v>
      </c>
      <c r="D5" s="26" t="s">
        <v>729</v>
      </c>
      <c r="E5" s="27">
        <v>65</v>
      </c>
      <c r="H5" t="s">
        <v>729</v>
      </c>
      <c r="I5">
        <v>65</v>
      </c>
    </row>
    <row r="6" spans="1:9" x14ac:dyDescent="0.5">
      <c r="A6" t="s">
        <v>720</v>
      </c>
      <c r="B6">
        <v>20</v>
      </c>
      <c r="D6" s="26" t="s">
        <v>730</v>
      </c>
      <c r="E6" s="27">
        <v>49</v>
      </c>
      <c r="H6" t="s">
        <v>730</v>
      </c>
      <c r="I6">
        <v>49</v>
      </c>
    </row>
    <row r="7" spans="1:9" x14ac:dyDescent="0.5">
      <c r="A7" t="s">
        <v>719</v>
      </c>
      <c r="B7">
        <v>17</v>
      </c>
      <c r="D7" s="26" t="s">
        <v>731</v>
      </c>
      <c r="E7" s="27">
        <v>62</v>
      </c>
      <c r="H7" t="s">
        <v>731</v>
      </c>
      <c r="I7">
        <v>62</v>
      </c>
    </row>
    <row r="8" spans="1:9" x14ac:dyDescent="0.5">
      <c r="A8" t="s">
        <v>718</v>
      </c>
      <c r="B8">
        <v>16</v>
      </c>
      <c r="D8" s="26" t="s">
        <v>732</v>
      </c>
      <c r="E8" s="27">
        <v>48</v>
      </c>
      <c r="H8" t="s">
        <v>732</v>
      </c>
      <c r="I8">
        <v>48</v>
      </c>
    </row>
    <row r="9" spans="1:9" x14ac:dyDescent="0.5">
      <c r="A9" t="s">
        <v>717</v>
      </c>
      <c r="B9">
        <v>28</v>
      </c>
      <c r="D9" s="26" t="s">
        <v>733</v>
      </c>
      <c r="E9" s="27">
        <v>51</v>
      </c>
      <c r="H9" t="s">
        <v>733</v>
      </c>
      <c r="I9">
        <v>51</v>
      </c>
    </row>
    <row r="10" spans="1:9" x14ac:dyDescent="0.5">
      <c r="A10" t="s">
        <v>716</v>
      </c>
      <c r="B10">
        <v>20</v>
      </c>
      <c r="D10" s="26" t="s">
        <v>734</v>
      </c>
      <c r="E10" s="27">
        <v>46</v>
      </c>
      <c r="H10" t="s">
        <v>734</v>
      </c>
      <c r="I10">
        <v>46</v>
      </c>
    </row>
    <row r="11" spans="1:9" x14ac:dyDescent="0.5">
      <c r="A11" t="s">
        <v>715</v>
      </c>
      <c r="B11">
        <v>20</v>
      </c>
      <c r="D11" s="26" t="s">
        <v>735</v>
      </c>
      <c r="E11" s="27">
        <v>54</v>
      </c>
      <c r="H11" t="s">
        <v>735</v>
      </c>
      <c r="I11">
        <v>54</v>
      </c>
    </row>
    <row r="12" spans="1:9" x14ac:dyDescent="0.5">
      <c r="A12" t="s">
        <v>714</v>
      </c>
      <c r="B12">
        <v>13</v>
      </c>
      <c r="D12" s="26" t="s">
        <v>736</v>
      </c>
      <c r="E12" s="27">
        <v>52</v>
      </c>
      <c r="H12" t="s">
        <v>736</v>
      </c>
      <c r="I12">
        <v>52</v>
      </c>
    </row>
    <row r="13" spans="1:9" x14ac:dyDescent="0.5">
      <c r="A13" t="s">
        <v>713</v>
      </c>
      <c r="B13">
        <v>17</v>
      </c>
      <c r="D13" s="26" t="s">
        <v>737</v>
      </c>
      <c r="E13" s="27">
        <v>59</v>
      </c>
      <c r="H13" t="s">
        <v>737</v>
      </c>
      <c r="I13">
        <v>59</v>
      </c>
    </row>
    <row r="14" spans="1:9" x14ac:dyDescent="0.5">
      <c r="A14" t="s">
        <v>712</v>
      </c>
      <c r="B14">
        <v>12</v>
      </c>
      <c r="D14" s="26" t="s">
        <v>726</v>
      </c>
      <c r="E14" s="27">
        <v>550</v>
      </c>
    </row>
    <row r="15" spans="1:9" x14ac:dyDescent="0.5">
      <c r="A15" t="s">
        <v>711</v>
      </c>
      <c r="B15">
        <v>11</v>
      </c>
    </row>
    <row r="16" spans="1:9" x14ac:dyDescent="0.5">
      <c r="A16" t="s">
        <v>710</v>
      </c>
      <c r="B16">
        <v>21</v>
      </c>
    </row>
    <row r="17" spans="1:2" x14ac:dyDescent="0.5">
      <c r="A17" t="s">
        <v>709</v>
      </c>
      <c r="B17">
        <v>15</v>
      </c>
    </row>
    <row r="18" spans="1:2" x14ac:dyDescent="0.5">
      <c r="A18" t="s">
        <v>708</v>
      </c>
      <c r="B18">
        <v>11</v>
      </c>
    </row>
    <row r="19" spans="1:2" x14ac:dyDescent="0.5">
      <c r="A19" t="s">
        <v>707</v>
      </c>
      <c r="B19">
        <v>10</v>
      </c>
    </row>
    <row r="20" spans="1:2" x14ac:dyDescent="0.5">
      <c r="A20" t="s">
        <v>706</v>
      </c>
      <c r="B20">
        <v>21</v>
      </c>
    </row>
    <row r="21" spans="1:2" x14ac:dyDescent="0.5">
      <c r="A21" t="s">
        <v>705</v>
      </c>
      <c r="B21">
        <v>21</v>
      </c>
    </row>
    <row r="22" spans="1:2" x14ac:dyDescent="0.5">
      <c r="A22" t="s">
        <v>704</v>
      </c>
      <c r="B22">
        <v>26</v>
      </c>
    </row>
    <row r="23" spans="1:2" x14ac:dyDescent="0.5">
      <c r="A23" t="s">
        <v>703</v>
      </c>
      <c r="B23">
        <v>19</v>
      </c>
    </row>
    <row r="24" spans="1:2" x14ac:dyDescent="0.5">
      <c r="A24" t="s">
        <v>702</v>
      </c>
      <c r="B24">
        <v>25</v>
      </c>
    </row>
    <row r="25" spans="1:2" x14ac:dyDescent="0.5">
      <c r="A25" t="s">
        <v>701</v>
      </c>
      <c r="B25">
        <v>24</v>
      </c>
    </row>
    <row r="26" spans="1:2" x14ac:dyDescent="0.5">
      <c r="A26" t="s">
        <v>700</v>
      </c>
      <c r="B26">
        <v>24</v>
      </c>
    </row>
    <row r="27" spans="1:2" x14ac:dyDescent="0.5">
      <c r="A27" t="s">
        <v>699</v>
      </c>
      <c r="B27">
        <v>28</v>
      </c>
    </row>
    <row r="28" spans="1:2" x14ac:dyDescent="0.5">
      <c r="A28" t="s">
        <v>698</v>
      </c>
      <c r="B28">
        <v>21</v>
      </c>
    </row>
    <row r="29" spans="1:2" x14ac:dyDescent="0.5">
      <c r="A29" t="s">
        <v>697</v>
      </c>
      <c r="B29">
        <v>29</v>
      </c>
    </row>
    <row r="30" spans="1:2" x14ac:dyDescent="0.5">
      <c r="A30" t="s">
        <v>696</v>
      </c>
      <c r="B30">
        <v>12</v>
      </c>
    </row>
    <row r="31" spans="1:2" x14ac:dyDescent="0.5">
      <c r="A31" t="s">
        <v>695</v>
      </c>
      <c r="B31">
        <v>14</v>
      </c>
    </row>
    <row r="32" spans="1:2" x14ac:dyDescent="0.5">
      <c r="A32" t="s">
        <v>694</v>
      </c>
      <c r="B32">
        <v>28</v>
      </c>
    </row>
    <row r="33" spans="1:2" x14ac:dyDescent="0.5">
      <c r="A33" t="s">
        <v>693</v>
      </c>
      <c r="B33">
        <v>16</v>
      </c>
    </row>
    <row r="34" spans="1:2" x14ac:dyDescent="0.5">
      <c r="A34" t="s">
        <v>692</v>
      </c>
      <c r="B34">
        <v>18</v>
      </c>
    </row>
    <row r="35" spans="1:2" x14ac:dyDescent="0.5">
      <c r="A35" t="s">
        <v>691</v>
      </c>
      <c r="B35">
        <v>16</v>
      </c>
    </row>
    <row r="36" spans="1:2" x14ac:dyDescent="0.5">
      <c r="A36" t="s">
        <v>690</v>
      </c>
      <c r="B36">
        <v>27</v>
      </c>
    </row>
    <row r="37" spans="1:2" x14ac:dyDescent="0.5">
      <c r="A37" t="s">
        <v>689</v>
      </c>
      <c r="B37">
        <v>13</v>
      </c>
    </row>
    <row r="38" spans="1:2" x14ac:dyDescent="0.5">
      <c r="A38" t="s">
        <v>688</v>
      </c>
      <c r="B38">
        <v>23</v>
      </c>
    </row>
    <row r="39" spans="1:2" x14ac:dyDescent="0.5">
      <c r="A39" t="s">
        <v>687</v>
      </c>
      <c r="B39">
        <v>27</v>
      </c>
    </row>
    <row r="40" spans="1:2" x14ac:dyDescent="0.5">
      <c r="A40" t="s">
        <v>686</v>
      </c>
      <c r="B40">
        <v>18</v>
      </c>
    </row>
    <row r="41" spans="1:2" x14ac:dyDescent="0.5">
      <c r="A41" t="s">
        <v>685</v>
      </c>
      <c r="B41">
        <v>11</v>
      </c>
    </row>
    <row r="42" spans="1:2" x14ac:dyDescent="0.5">
      <c r="A42" t="s">
        <v>684</v>
      </c>
      <c r="B42">
        <v>29</v>
      </c>
    </row>
    <row r="43" spans="1:2" x14ac:dyDescent="0.5">
      <c r="A43" t="s">
        <v>683</v>
      </c>
      <c r="B43">
        <v>24</v>
      </c>
    </row>
    <row r="44" spans="1:2" x14ac:dyDescent="0.5">
      <c r="A44" t="s">
        <v>682</v>
      </c>
      <c r="B44">
        <v>16</v>
      </c>
    </row>
    <row r="45" spans="1:2" x14ac:dyDescent="0.5">
      <c r="A45" t="s">
        <v>681</v>
      </c>
      <c r="B45">
        <v>21</v>
      </c>
    </row>
    <row r="46" spans="1:2" x14ac:dyDescent="0.5">
      <c r="A46" t="s">
        <v>680</v>
      </c>
      <c r="B46">
        <v>17</v>
      </c>
    </row>
    <row r="47" spans="1:2" x14ac:dyDescent="0.5">
      <c r="A47" t="s">
        <v>679</v>
      </c>
      <c r="B47">
        <v>24</v>
      </c>
    </row>
    <row r="48" spans="1:2" x14ac:dyDescent="0.5">
      <c r="A48" t="s">
        <v>678</v>
      </c>
      <c r="B48">
        <v>12</v>
      </c>
    </row>
    <row r="49" spans="1:2" x14ac:dyDescent="0.5">
      <c r="A49" t="s">
        <v>677</v>
      </c>
      <c r="B49">
        <v>23</v>
      </c>
    </row>
    <row r="50" spans="1:2" x14ac:dyDescent="0.5">
      <c r="A50" t="s">
        <v>676</v>
      </c>
      <c r="B50">
        <v>26</v>
      </c>
    </row>
    <row r="51" spans="1:2" x14ac:dyDescent="0.5">
      <c r="A51" t="s">
        <v>675</v>
      </c>
      <c r="B51">
        <v>13</v>
      </c>
    </row>
    <row r="52" spans="1:2" x14ac:dyDescent="0.5">
      <c r="A52" t="s">
        <v>674</v>
      </c>
      <c r="B52">
        <v>27</v>
      </c>
    </row>
    <row r="53" spans="1:2" x14ac:dyDescent="0.5">
      <c r="A53" t="s">
        <v>673</v>
      </c>
      <c r="B53">
        <v>17</v>
      </c>
    </row>
    <row r="54" spans="1:2" x14ac:dyDescent="0.5">
      <c r="A54" t="s">
        <v>672</v>
      </c>
      <c r="B54">
        <v>13</v>
      </c>
    </row>
    <row r="55" spans="1:2" x14ac:dyDescent="0.5">
      <c r="A55" t="s">
        <v>671</v>
      </c>
      <c r="B55">
        <v>11</v>
      </c>
    </row>
    <row r="56" spans="1:2" x14ac:dyDescent="0.5">
      <c r="A56" t="s">
        <v>670</v>
      </c>
      <c r="B56">
        <v>15</v>
      </c>
    </row>
    <row r="57" spans="1:2" x14ac:dyDescent="0.5">
      <c r="A57" t="s">
        <v>669</v>
      </c>
      <c r="B57">
        <v>19</v>
      </c>
    </row>
    <row r="58" spans="1:2" x14ac:dyDescent="0.5">
      <c r="A58" t="s">
        <v>668</v>
      </c>
      <c r="B58">
        <v>13</v>
      </c>
    </row>
    <row r="59" spans="1:2" x14ac:dyDescent="0.5">
      <c r="A59" t="s">
        <v>667</v>
      </c>
      <c r="B59">
        <v>27</v>
      </c>
    </row>
    <row r="60" spans="1:2" x14ac:dyDescent="0.5">
      <c r="A60" t="s">
        <v>666</v>
      </c>
      <c r="B60">
        <v>21</v>
      </c>
    </row>
    <row r="61" spans="1:2" x14ac:dyDescent="0.5">
      <c r="A61" t="s">
        <v>665</v>
      </c>
      <c r="B61">
        <v>11</v>
      </c>
    </row>
    <row r="62" spans="1:2" x14ac:dyDescent="0.5">
      <c r="A62" t="s">
        <v>664</v>
      </c>
      <c r="B62">
        <v>19</v>
      </c>
    </row>
    <row r="63" spans="1:2" x14ac:dyDescent="0.5">
      <c r="A63" t="s">
        <v>663</v>
      </c>
      <c r="B63">
        <v>13</v>
      </c>
    </row>
    <row r="64" spans="1:2" x14ac:dyDescent="0.5">
      <c r="A64" t="s">
        <v>662</v>
      </c>
      <c r="B64">
        <v>23</v>
      </c>
    </row>
    <row r="65" spans="1:2" x14ac:dyDescent="0.5">
      <c r="A65" t="s">
        <v>661</v>
      </c>
      <c r="B65">
        <v>25</v>
      </c>
    </row>
    <row r="66" spans="1:2" x14ac:dyDescent="0.5">
      <c r="A66" t="s">
        <v>660</v>
      </c>
      <c r="B66">
        <v>24</v>
      </c>
    </row>
    <row r="67" spans="1:2" x14ac:dyDescent="0.5">
      <c r="A67" t="s">
        <v>659</v>
      </c>
      <c r="B67">
        <v>17</v>
      </c>
    </row>
    <row r="68" spans="1:2" x14ac:dyDescent="0.5">
      <c r="A68" t="s">
        <v>658</v>
      </c>
      <c r="B68">
        <v>23</v>
      </c>
    </row>
    <row r="69" spans="1:2" x14ac:dyDescent="0.5">
      <c r="A69" t="s">
        <v>657</v>
      </c>
      <c r="B69">
        <v>17</v>
      </c>
    </row>
    <row r="70" spans="1:2" x14ac:dyDescent="0.5">
      <c r="A70" t="s">
        <v>656</v>
      </c>
      <c r="B70">
        <v>25</v>
      </c>
    </row>
    <row r="71" spans="1:2" x14ac:dyDescent="0.5">
      <c r="A71" t="s">
        <v>655</v>
      </c>
      <c r="B71">
        <v>22</v>
      </c>
    </row>
    <row r="72" spans="1:2" x14ac:dyDescent="0.5">
      <c r="A72" t="s">
        <v>654</v>
      </c>
      <c r="B72">
        <v>27</v>
      </c>
    </row>
    <row r="73" spans="1:2" x14ac:dyDescent="0.5">
      <c r="A73" t="s">
        <v>653</v>
      </c>
      <c r="B73">
        <v>24</v>
      </c>
    </row>
    <row r="74" spans="1:2" x14ac:dyDescent="0.5">
      <c r="A74" t="s">
        <v>652</v>
      </c>
      <c r="B74">
        <v>22</v>
      </c>
    </row>
    <row r="75" spans="1:2" x14ac:dyDescent="0.5">
      <c r="A75" t="s">
        <v>651</v>
      </c>
      <c r="B75">
        <v>18</v>
      </c>
    </row>
    <row r="76" spans="1:2" x14ac:dyDescent="0.5">
      <c r="A76" t="s">
        <v>650</v>
      </c>
      <c r="B76">
        <v>24</v>
      </c>
    </row>
    <row r="77" spans="1:2" x14ac:dyDescent="0.5">
      <c r="A77" t="s">
        <v>649</v>
      </c>
      <c r="B77">
        <v>22</v>
      </c>
    </row>
    <row r="78" spans="1:2" x14ac:dyDescent="0.5">
      <c r="A78" t="s">
        <v>648</v>
      </c>
      <c r="B78">
        <v>10</v>
      </c>
    </row>
    <row r="79" spans="1:2" x14ac:dyDescent="0.5">
      <c r="A79" t="s">
        <v>647</v>
      </c>
      <c r="B79">
        <v>16</v>
      </c>
    </row>
    <row r="80" spans="1:2" x14ac:dyDescent="0.5">
      <c r="A80" t="s">
        <v>646</v>
      </c>
      <c r="B80">
        <v>18</v>
      </c>
    </row>
    <row r="81" spans="1:2" x14ac:dyDescent="0.5">
      <c r="A81" t="s">
        <v>645</v>
      </c>
      <c r="B81">
        <v>10</v>
      </c>
    </row>
    <row r="82" spans="1:2" x14ac:dyDescent="0.5">
      <c r="A82" t="s">
        <v>644</v>
      </c>
      <c r="B82">
        <v>21</v>
      </c>
    </row>
    <row r="83" spans="1:2" x14ac:dyDescent="0.5">
      <c r="A83" t="s">
        <v>643</v>
      </c>
      <c r="B83">
        <v>17</v>
      </c>
    </row>
    <row r="84" spans="1:2" x14ac:dyDescent="0.5">
      <c r="A84" t="s">
        <v>642</v>
      </c>
      <c r="B84">
        <v>20</v>
      </c>
    </row>
    <row r="85" spans="1:2" x14ac:dyDescent="0.5">
      <c r="A85" t="s">
        <v>641</v>
      </c>
      <c r="B85">
        <v>28</v>
      </c>
    </row>
    <row r="86" spans="1:2" x14ac:dyDescent="0.5">
      <c r="A86" t="s">
        <v>640</v>
      </c>
      <c r="B86">
        <v>26</v>
      </c>
    </row>
    <row r="87" spans="1:2" x14ac:dyDescent="0.5">
      <c r="A87" t="s">
        <v>639</v>
      </c>
      <c r="B87">
        <v>17</v>
      </c>
    </row>
    <row r="88" spans="1:2" x14ac:dyDescent="0.5">
      <c r="A88" t="s">
        <v>638</v>
      </c>
      <c r="B88">
        <v>12</v>
      </c>
    </row>
    <row r="89" spans="1:2" x14ac:dyDescent="0.5">
      <c r="A89" t="s">
        <v>637</v>
      </c>
      <c r="B89">
        <v>12</v>
      </c>
    </row>
    <row r="90" spans="1:2" x14ac:dyDescent="0.5">
      <c r="A90" t="s">
        <v>636</v>
      </c>
      <c r="B90">
        <v>10</v>
      </c>
    </row>
    <row r="91" spans="1:2" x14ac:dyDescent="0.5">
      <c r="A91" t="s">
        <v>635</v>
      </c>
      <c r="B91">
        <v>14</v>
      </c>
    </row>
    <row r="92" spans="1:2" x14ac:dyDescent="0.5">
      <c r="A92" t="s">
        <v>634</v>
      </c>
      <c r="B92">
        <v>19</v>
      </c>
    </row>
    <row r="93" spans="1:2" x14ac:dyDescent="0.5">
      <c r="A93" t="s">
        <v>633</v>
      </c>
      <c r="B93">
        <v>16</v>
      </c>
    </row>
    <row r="94" spans="1:2" x14ac:dyDescent="0.5">
      <c r="A94" t="s">
        <v>632</v>
      </c>
      <c r="B94">
        <v>18</v>
      </c>
    </row>
    <row r="95" spans="1:2" x14ac:dyDescent="0.5">
      <c r="A95" t="s">
        <v>631</v>
      </c>
      <c r="B95">
        <v>16</v>
      </c>
    </row>
    <row r="96" spans="1:2" x14ac:dyDescent="0.5">
      <c r="A96" t="s">
        <v>630</v>
      </c>
      <c r="B96">
        <v>18</v>
      </c>
    </row>
    <row r="97" spans="1:2" x14ac:dyDescent="0.5">
      <c r="A97" t="s">
        <v>629</v>
      </c>
      <c r="B97">
        <v>17</v>
      </c>
    </row>
    <row r="98" spans="1:2" x14ac:dyDescent="0.5">
      <c r="A98" t="s">
        <v>628</v>
      </c>
      <c r="B98">
        <v>21</v>
      </c>
    </row>
    <row r="99" spans="1:2" x14ac:dyDescent="0.5">
      <c r="A99" t="s">
        <v>627</v>
      </c>
      <c r="B99">
        <v>11</v>
      </c>
    </row>
    <row r="100" spans="1:2" x14ac:dyDescent="0.5">
      <c r="A100" t="s">
        <v>626</v>
      </c>
      <c r="B100">
        <v>10</v>
      </c>
    </row>
    <row r="101" spans="1:2" x14ac:dyDescent="0.5">
      <c r="A101" t="s">
        <v>625</v>
      </c>
      <c r="B101">
        <v>25</v>
      </c>
    </row>
    <row r="102" spans="1:2" x14ac:dyDescent="0.5">
      <c r="A102" t="s">
        <v>624</v>
      </c>
      <c r="B102">
        <v>14</v>
      </c>
    </row>
    <row r="103" spans="1:2" x14ac:dyDescent="0.5">
      <c r="A103" t="s">
        <v>623</v>
      </c>
      <c r="B103">
        <v>12</v>
      </c>
    </row>
    <row r="104" spans="1:2" x14ac:dyDescent="0.5">
      <c r="A104" t="s">
        <v>622</v>
      </c>
      <c r="B104">
        <v>21</v>
      </c>
    </row>
    <row r="105" spans="1:2" x14ac:dyDescent="0.5">
      <c r="A105" t="s">
        <v>621</v>
      </c>
      <c r="B105">
        <v>17</v>
      </c>
    </row>
    <row r="106" spans="1:2" x14ac:dyDescent="0.5">
      <c r="A106" t="s">
        <v>620</v>
      </c>
      <c r="B106">
        <v>12</v>
      </c>
    </row>
    <row r="107" spans="1:2" x14ac:dyDescent="0.5">
      <c r="A107" t="s">
        <v>619</v>
      </c>
      <c r="B107">
        <v>10</v>
      </c>
    </row>
    <row r="108" spans="1:2" x14ac:dyDescent="0.5">
      <c r="A108" t="s">
        <v>618</v>
      </c>
      <c r="B108">
        <v>12</v>
      </c>
    </row>
    <row r="109" spans="1:2" x14ac:dyDescent="0.5">
      <c r="A109" t="s">
        <v>617</v>
      </c>
      <c r="B109">
        <v>14</v>
      </c>
    </row>
    <row r="110" spans="1:2" x14ac:dyDescent="0.5">
      <c r="A110" t="s">
        <v>616</v>
      </c>
      <c r="B110">
        <v>24</v>
      </c>
    </row>
    <row r="111" spans="1:2" x14ac:dyDescent="0.5">
      <c r="A111" t="s">
        <v>615</v>
      </c>
      <c r="B111">
        <v>23</v>
      </c>
    </row>
    <row r="112" spans="1:2" x14ac:dyDescent="0.5">
      <c r="A112" t="s">
        <v>614</v>
      </c>
      <c r="B112">
        <v>12</v>
      </c>
    </row>
    <row r="113" spans="1:2" x14ac:dyDescent="0.5">
      <c r="A113" t="s">
        <v>613</v>
      </c>
      <c r="B113">
        <v>10</v>
      </c>
    </row>
    <row r="114" spans="1:2" x14ac:dyDescent="0.5">
      <c r="A114" t="s">
        <v>612</v>
      </c>
      <c r="B114">
        <v>14</v>
      </c>
    </row>
    <row r="115" spans="1:2" x14ac:dyDescent="0.5">
      <c r="A115" t="s">
        <v>611</v>
      </c>
      <c r="B115">
        <v>23</v>
      </c>
    </row>
    <row r="116" spans="1:2" x14ac:dyDescent="0.5">
      <c r="A116" t="s">
        <v>610</v>
      </c>
      <c r="B116">
        <v>16</v>
      </c>
    </row>
    <row r="117" spans="1:2" x14ac:dyDescent="0.5">
      <c r="A117" t="s">
        <v>609</v>
      </c>
      <c r="B117">
        <v>18</v>
      </c>
    </row>
    <row r="118" spans="1:2" x14ac:dyDescent="0.5">
      <c r="A118" t="s">
        <v>608</v>
      </c>
      <c r="B118">
        <v>24</v>
      </c>
    </row>
    <row r="119" spans="1:2" x14ac:dyDescent="0.5">
      <c r="A119" t="s">
        <v>607</v>
      </c>
      <c r="B119">
        <v>24</v>
      </c>
    </row>
    <row r="120" spans="1:2" x14ac:dyDescent="0.5">
      <c r="A120" t="s">
        <v>606</v>
      </c>
      <c r="B120">
        <v>19</v>
      </c>
    </row>
    <row r="121" spans="1:2" x14ac:dyDescent="0.5">
      <c r="A121" t="s">
        <v>605</v>
      </c>
      <c r="B121">
        <v>22</v>
      </c>
    </row>
    <row r="122" spans="1:2" x14ac:dyDescent="0.5">
      <c r="A122" t="s">
        <v>604</v>
      </c>
      <c r="B122">
        <v>28</v>
      </c>
    </row>
    <row r="123" spans="1:2" x14ac:dyDescent="0.5">
      <c r="A123" t="s">
        <v>603</v>
      </c>
      <c r="B123">
        <v>16</v>
      </c>
    </row>
    <row r="124" spans="1:2" x14ac:dyDescent="0.5">
      <c r="A124" t="s">
        <v>602</v>
      </c>
      <c r="B124">
        <v>26</v>
      </c>
    </row>
    <row r="125" spans="1:2" x14ac:dyDescent="0.5">
      <c r="A125" t="s">
        <v>601</v>
      </c>
      <c r="B125">
        <v>29</v>
      </c>
    </row>
    <row r="126" spans="1:2" x14ac:dyDescent="0.5">
      <c r="A126" t="s">
        <v>600</v>
      </c>
      <c r="B126">
        <v>13</v>
      </c>
    </row>
    <row r="127" spans="1:2" x14ac:dyDescent="0.5">
      <c r="A127" t="s">
        <v>599</v>
      </c>
      <c r="B127">
        <v>14</v>
      </c>
    </row>
    <row r="128" spans="1:2" x14ac:dyDescent="0.5">
      <c r="A128" t="s">
        <v>598</v>
      </c>
      <c r="B128">
        <v>16</v>
      </c>
    </row>
    <row r="129" spans="1:2" x14ac:dyDescent="0.5">
      <c r="A129" t="s">
        <v>597</v>
      </c>
      <c r="B129">
        <v>22</v>
      </c>
    </row>
    <row r="130" spans="1:2" x14ac:dyDescent="0.5">
      <c r="A130" t="s">
        <v>596</v>
      </c>
      <c r="B130">
        <v>24</v>
      </c>
    </row>
    <row r="131" spans="1:2" x14ac:dyDescent="0.5">
      <c r="A131" t="s">
        <v>595</v>
      </c>
      <c r="B131">
        <v>20</v>
      </c>
    </row>
    <row r="132" spans="1:2" x14ac:dyDescent="0.5">
      <c r="A132" t="s">
        <v>594</v>
      </c>
      <c r="B132">
        <v>13</v>
      </c>
    </row>
    <row r="133" spans="1:2" x14ac:dyDescent="0.5">
      <c r="A133" t="s">
        <v>593</v>
      </c>
      <c r="B133">
        <v>22</v>
      </c>
    </row>
    <row r="134" spans="1:2" x14ac:dyDescent="0.5">
      <c r="A134" t="s">
        <v>592</v>
      </c>
      <c r="B134">
        <v>16</v>
      </c>
    </row>
    <row r="135" spans="1:2" x14ac:dyDescent="0.5">
      <c r="A135" t="s">
        <v>591</v>
      </c>
      <c r="B135">
        <v>28</v>
      </c>
    </row>
    <row r="136" spans="1:2" x14ac:dyDescent="0.5">
      <c r="A136" t="s">
        <v>590</v>
      </c>
      <c r="B136">
        <v>11</v>
      </c>
    </row>
    <row r="137" spans="1:2" x14ac:dyDescent="0.5">
      <c r="A137" t="s">
        <v>589</v>
      </c>
      <c r="B137">
        <v>19</v>
      </c>
    </row>
    <row r="138" spans="1:2" x14ac:dyDescent="0.5">
      <c r="A138" t="s">
        <v>588</v>
      </c>
      <c r="B138">
        <v>22</v>
      </c>
    </row>
    <row r="139" spans="1:2" x14ac:dyDescent="0.5">
      <c r="A139" t="s">
        <v>587</v>
      </c>
      <c r="B139">
        <v>15</v>
      </c>
    </row>
    <row r="140" spans="1:2" x14ac:dyDescent="0.5">
      <c r="A140" t="s">
        <v>586</v>
      </c>
      <c r="B140">
        <v>21</v>
      </c>
    </row>
    <row r="141" spans="1:2" x14ac:dyDescent="0.5">
      <c r="A141" t="s">
        <v>585</v>
      </c>
      <c r="B141">
        <v>21</v>
      </c>
    </row>
    <row r="142" spans="1:2" x14ac:dyDescent="0.5">
      <c r="A142" t="s">
        <v>584</v>
      </c>
      <c r="B142">
        <v>29</v>
      </c>
    </row>
    <row r="143" spans="1:2" x14ac:dyDescent="0.5">
      <c r="A143" t="s">
        <v>583</v>
      </c>
      <c r="B143">
        <v>20</v>
      </c>
    </row>
    <row r="144" spans="1:2" x14ac:dyDescent="0.5">
      <c r="A144" t="s">
        <v>582</v>
      </c>
      <c r="B144">
        <v>16</v>
      </c>
    </row>
    <row r="145" spans="1:2" x14ac:dyDescent="0.5">
      <c r="A145" t="s">
        <v>581</v>
      </c>
      <c r="B145">
        <v>10</v>
      </c>
    </row>
    <row r="146" spans="1:2" x14ac:dyDescent="0.5">
      <c r="A146" t="s">
        <v>580</v>
      </c>
      <c r="B146">
        <v>10</v>
      </c>
    </row>
    <row r="147" spans="1:2" x14ac:dyDescent="0.5">
      <c r="A147" t="s">
        <v>579</v>
      </c>
      <c r="B147">
        <v>29</v>
      </c>
    </row>
    <row r="148" spans="1:2" x14ac:dyDescent="0.5">
      <c r="A148" t="s">
        <v>578</v>
      </c>
      <c r="B148">
        <v>22</v>
      </c>
    </row>
    <row r="149" spans="1:2" x14ac:dyDescent="0.5">
      <c r="A149" t="s">
        <v>577</v>
      </c>
      <c r="B149">
        <v>18</v>
      </c>
    </row>
    <row r="150" spans="1:2" x14ac:dyDescent="0.5">
      <c r="A150" t="s">
        <v>576</v>
      </c>
      <c r="B150">
        <v>12</v>
      </c>
    </row>
    <row r="151" spans="1:2" x14ac:dyDescent="0.5">
      <c r="A151" t="s">
        <v>575</v>
      </c>
      <c r="B151">
        <v>16</v>
      </c>
    </row>
    <row r="152" spans="1:2" x14ac:dyDescent="0.5">
      <c r="A152" t="s">
        <v>574</v>
      </c>
      <c r="B152">
        <v>15</v>
      </c>
    </row>
    <row r="153" spans="1:2" x14ac:dyDescent="0.5">
      <c r="A153" t="s">
        <v>573</v>
      </c>
      <c r="B153">
        <v>17</v>
      </c>
    </row>
    <row r="154" spans="1:2" x14ac:dyDescent="0.5">
      <c r="A154" t="s">
        <v>572</v>
      </c>
      <c r="B154">
        <v>18</v>
      </c>
    </row>
    <row r="155" spans="1:2" x14ac:dyDescent="0.5">
      <c r="A155" t="s">
        <v>571</v>
      </c>
      <c r="B155">
        <v>14</v>
      </c>
    </row>
    <row r="156" spans="1:2" x14ac:dyDescent="0.5">
      <c r="A156" t="s">
        <v>570</v>
      </c>
      <c r="B156">
        <v>10</v>
      </c>
    </row>
    <row r="157" spans="1:2" x14ac:dyDescent="0.5">
      <c r="A157" t="s">
        <v>569</v>
      </c>
      <c r="B157">
        <v>28</v>
      </c>
    </row>
    <row r="158" spans="1:2" x14ac:dyDescent="0.5">
      <c r="A158" t="s">
        <v>568</v>
      </c>
      <c r="B158">
        <v>19</v>
      </c>
    </row>
    <row r="159" spans="1:2" x14ac:dyDescent="0.5">
      <c r="A159" t="s">
        <v>567</v>
      </c>
      <c r="B159">
        <v>21</v>
      </c>
    </row>
    <row r="160" spans="1:2" x14ac:dyDescent="0.5">
      <c r="A160" t="s">
        <v>566</v>
      </c>
      <c r="B160">
        <v>24</v>
      </c>
    </row>
    <row r="161" spans="1:2" x14ac:dyDescent="0.5">
      <c r="A161" t="s">
        <v>565</v>
      </c>
      <c r="B161">
        <v>18</v>
      </c>
    </row>
    <row r="162" spans="1:2" x14ac:dyDescent="0.5">
      <c r="A162" t="s">
        <v>564</v>
      </c>
      <c r="B162">
        <v>29</v>
      </c>
    </row>
    <row r="163" spans="1:2" x14ac:dyDescent="0.5">
      <c r="A163" t="s">
        <v>563</v>
      </c>
      <c r="B163">
        <v>26</v>
      </c>
    </row>
    <row r="164" spans="1:2" x14ac:dyDescent="0.5">
      <c r="A164" t="s">
        <v>562</v>
      </c>
      <c r="B164">
        <v>26</v>
      </c>
    </row>
    <row r="165" spans="1:2" x14ac:dyDescent="0.5">
      <c r="A165" t="s">
        <v>561</v>
      </c>
      <c r="B165">
        <v>29</v>
      </c>
    </row>
    <row r="166" spans="1:2" x14ac:dyDescent="0.5">
      <c r="A166" t="s">
        <v>560</v>
      </c>
      <c r="B166">
        <v>21</v>
      </c>
    </row>
    <row r="167" spans="1:2" x14ac:dyDescent="0.5">
      <c r="A167" t="s">
        <v>559</v>
      </c>
      <c r="B167">
        <v>16</v>
      </c>
    </row>
    <row r="168" spans="1:2" x14ac:dyDescent="0.5">
      <c r="A168" t="s">
        <v>558</v>
      </c>
      <c r="B168">
        <v>11</v>
      </c>
    </row>
    <row r="169" spans="1:2" x14ac:dyDescent="0.5">
      <c r="A169" t="s">
        <v>557</v>
      </c>
      <c r="B169">
        <v>12</v>
      </c>
    </row>
    <row r="170" spans="1:2" x14ac:dyDescent="0.5">
      <c r="A170" t="s">
        <v>556</v>
      </c>
      <c r="B170">
        <v>26</v>
      </c>
    </row>
    <row r="171" spans="1:2" x14ac:dyDescent="0.5">
      <c r="A171" t="s">
        <v>555</v>
      </c>
      <c r="B171">
        <v>14</v>
      </c>
    </row>
    <row r="172" spans="1:2" x14ac:dyDescent="0.5">
      <c r="A172" t="s">
        <v>554</v>
      </c>
      <c r="B172">
        <v>26</v>
      </c>
    </row>
    <row r="173" spans="1:2" x14ac:dyDescent="0.5">
      <c r="A173" t="s">
        <v>553</v>
      </c>
      <c r="B173">
        <v>26</v>
      </c>
    </row>
    <row r="174" spans="1:2" x14ac:dyDescent="0.5">
      <c r="A174" t="s">
        <v>552</v>
      </c>
      <c r="B174">
        <v>26</v>
      </c>
    </row>
    <row r="175" spans="1:2" x14ac:dyDescent="0.5">
      <c r="A175" t="s">
        <v>551</v>
      </c>
      <c r="B175">
        <v>11</v>
      </c>
    </row>
    <row r="176" spans="1:2" x14ac:dyDescent="0.5">
      <c r="A176" t="s">
        <v>550</v>
      </c>
      <c r="B176">
        <v>11</v>
      </c>
    </row>
    <row r="177" spans="1:2" x14ac:dyDescent="0.5">
      <c r="A177" t="s">
        <v>549</v>
      </c>
      <c r="B177">
        <v>14</v>
      </c>
    </row>
    <row r="178" spans="1:2" x14ac:dyDescent="0.5">
      <c r="A178" t="s">
        <v>548</v>
      </c>
      <c r="B178">
        <v>10</v>
      </c>
    </row>
    <row r="179" spans="1:2" x14ac:dyDescent="0.5">
      <c r="A179" t="s">
        <v>547</v>
      </c>
      <c r="B179">
        <v>10</v>
      </c>
    </row>
    <row r="180" spans="1:2" x14ac:dyDescent="0.5">
      <c r="A180" t="s">
        <v>546</v>
      </c>
      <c r="B180">
        <v>28</v>
      </c>
    </row>
    <row r="181" spans="1:2" x14ac:dyDescent="0.5">
      <c r="A181" t="s">
        <v>545</v>
      </c>
      <c r="B181">
        <v>11</v>
      </c>
    </row>
    <row r="182" spans="1:2" x14ac:dyDescent="0.5">
      <c r="A182" t="s">
        <v>544</v>
      </c>
      <c r="B182">
        <v>21</v>
      </c>
    </row>
    <row r="183" spans="1:2" x14ac:dyDescent="0.5">
      <c r="A183" t="s">
        <v>543</v>
      </c>
      <c r="B183">
        <v>15</v>
      </c>
    </row>
    <row r="184" spans="1:2" x14ac:dyDescent="0.5">
      <c r="A184" t="s">
        <v>542</v>
      </c>
      <c r="B184">
        <v>13</v>
      </c>
    </row>
    <row r="185" spans="1:2" x14ac:dyDescent="0.5">
      <c r="A185" t="s">
        <v>541</v>
      </c>
      <c r="B185">
        <v>20</v>
      </c>
    </row>
    <row r="186" spans="1:2" x14ac:dyDescent="0.5">
      <c r="A186" t="s">
        <v>540</v>
      </c>
      <c r="B186">
        <v>26</v>
      </c>
    </row>
    <row r="187" spans="1:2" x14ac:dyDescent="0.5">
      <c r="A187" t="s">
        <v>539</v>
      </c>
      <c r="B187">
        <v>15</v>
      </c>
    </row>
    <row r="188" spans="1:2" x14ac:dyDescent="0.5">
      <c r="A188" t="s">
        <v>538</v>
      </c>
      <c r="B188">
        <v>14</v>
      </c>
    </row>
    <row r="189" spans="1:2" x14ac:dyDescent="0.5">
      <c r="A189" t="s">
        <v>537</v>
      </c>
      <c r="B189">
        <v>29</v>
      </c>
    </row>
    <row r="190" spans="1:2" x14ac:dyDescent="0.5">
      <c r="A190" t="s">
        <v>536</v>
      </c>
      <c r="B190">
        <v>11</v>
      </c>
    </row>
    <row r="191" spans="1:2" x14ac:dyDescent="0.5">
      <c r="A191" t="s">
        <v>535</v>
      </c>
      <c r="B191">
        <v>15</v>
      </c>
    </row>
    <row r="192" spans="1:2" x14ac:dyDescent="0.5">
      <c r="A192" t="s">
        <v>534</v>
      </c>
      <c r="B192">
        <v>20</v>
      </c>
    </row>
    <row r="193" spans="1:2" x14ac:dyDescent="0.5">
      <c r="A193" t="s">
        <v>533</v>
      </c>
      <c r="B193">
        <v>25</v>
      </c>
    </row>
    <row r="194" spans="1:2" x14ac:dyDescent="0.5">
      <c r="A194" t="s">
        <v>532</v>
      </c>
      <c r="B194">
        <v>25</v>
      </c>
    </row>
    <row r="195" spans="1:2" x14ac:dyDescent="0.5">
      <c r="A195" t="s">
        <v>531</v>
      </c>
      <c r="B195">
        <v>10</v>
      </c>
    </row>
    <row r="196" spans="1:2" x14ac:dyDescent="0.5">
      <c r="A196" t="s">
        <v>530</v>
      </c>
      <c r="B196">
        <v>18</v>
      </c>
    </row>
    <row r="197" spans="1:2" x14ac:dyDescent="0.5">
      <c r="A197" t="s">
        <v>529</v>
      </c>
      <c r="B197">
        <v>15</v>
      </c>
    </row>
    <row r="198" spans="1:2" x14ac:dyDescent="0.5">
      <c r="A198" t="s">
        <v>528</v>
      </c>
      <c r="B198">
        <v>25</v>
      </c>
    </row>
    <row r="199" spans="1:2" x14ac:dyDescent="0.5">
      <c r="A199" t="s">
        <v>527</v>
      </c>
      <c r="B199">
        <v>12</v>
      </c>
    </row>
    <row r="200" spans="1:2" x14ac:dyDescent="0.5">
      <c r="A200" t="s">
        <v>526</v>
      </c>
      <c r="B200">
        <v>29</v>
      </c>
    </row>
    <row r="201" spans="1:2" x14ac:dyDescent="0.5">
      <c r="A201" t="s">
        <v>525</v>
      </c>
      <c r="B201">
        <v>13</v>
      </c>
    </row>
    <row r="202" spans="1:2" x14ac:dyDescent="0.5">
      <c r="A202" t="s">
        <v>524</v>
      </c>
      <c r="B202">
        <v>28</v>
      </c>
    </row>
    <row r="203" spans="1:2" x14ac:dyDescent="0.5">
      <c r="A203" t="s">
        <v>523</v>
      </c>
      <c r="B203">
        <v>12</v>
      </c>
    </row>
    <row r="204" spans="1:2" x14ac:dyDescent="0.5">
      <c r="A204" t="s">
        <v>522</v>
      </c>
      <c r="B204">
        <v>28</v>
      </c>
    </row>
    <row r="205" spans="1:2" x14ac:dyDescent="0.5">
      <c r="A205" t="s">
        <v>521</v>
      </c>
      <c r="B205">
        <v>29</v>
      </c>
    </row>
    <row r="206" spans="1:2" x14ac:dyDescent="0.5">
      <c r="A206" t="s">
        <v>520</v>
      </c>
      <c r="B206">
        <v>16</v>
      </c>
    </row>
    <row r="207" spans="1:2" x14ac:dyDescent="0.5">
      <c r="A207" t="s">
        <v>519</v>
      </c>
      <c r="B207">
        <v>29</v>
      </c>
    </row>
    <row r="208" spans="1:2" x14ac:dyDescent="0.5">
      <c r="A208" t="s">
        <v>518</v>
      </c>
      <c r="B208">
        <v>18</v>
      </c>
    </row>
    <row r="209" spans="1:2" x14ac:dyDescent="0.5">
      <c r="A209" t="s">
        <v>517</v>
      </c>
      <c r="B209">
        <v>10</v>
      </c>
    </row>
    <row r="210" spans="1:2" x14ac:dyDescent="0.5">
      <c r="A210" t="s">
        <v>516</v>
      </c>
      <c r="B210">
        <v>17</v>
      </c>
    </row>
    <row r="211" spans="1:2" x14ac:dyDescent="0.5">
      <c r="A211" t="s">
        <v>515</v>
      </c>
      <c r="B211">
        <v>16</v>
      </c>
    </row>
    <row r="212" spans="1:2" x14ac:dyDescent="0.5">
      <c r="A212" t="s">
        <v>514</v>
      </c>
      <c r="B212">
        <v>27</v>
      </c>
    </row>
    <row r="213" spans="1:2" x14ac:dyDescent="0.5">
      <c r="A213" t="s">
        <v>513</v>
      </c>
      <c r="B213">
        <v>17</v>
      </c>
    </row>
    <row r="214" spans="1:2" x14ac:dyDescent="0.5">
      <c r="A214" t="s">
        <v>512</v>
      </c>
      <c r="B214">
        <v>10</v>
      </c>
    </row>
    <row r="215" spans="1:2" x14ac:dyDescent="0.5">
      <c r="A215" t="s">
        <v>511</v>
      </c>
      <c r="B215">
        <v>20</v>
      </c>
    </row>
    <row r="216" spans="1:2" x14ac:dyDescent="0.5">
      <c r="A216" t="s">
        <v>510</v>
      </c>
      <c r="B216">
        <v>27</v>
      </c>
    </row>
    <row r="217" spans="1:2" x14ac:dyDescent="0.5">
      <c r="A217" t="s">
        <v>509</v>
      </c>
      <c r="B217">
        <v>19</v>
      </c>
    </row>
    <row r="218" spans="1:2" x14ac:dyDescent="0.5">
      <c r="A218" t="s">
        <v>508</v>
      </c>
      <c r="B218">
        <v>12</v>
      </c>
    </row>
    <row r="219" spans="1:2" x14ac:dyDescent="0.5">
      <c r="A219" t="s">
        <v>507</v>
      </c>
      <c r="B219">
        <v>16</v>
      </c>
    </row>
    <row r="220" spans="1:2" x14ac:dyDescent="0.5">
      <c r="A220" t="s">
        <v>506</v>
      </c>
      <c r="B220">
        <v>25</v>
      </c>
    </row>
    <row r="221" spans="1:2" x14ac:dyDescent="0.5">
      <c r="A221" t="s">
        <v>505</v>
      </c>
      <c r="B221">
        <v>25</v>
      </c>
    </row>
    <row r="222" spans="1:2" x14ac:dyDescent="0.5">
      <c r="A222" t="s">
        <v>504</v>
      </c>
      <c r="B222">
        <v>29</v>
      </c>
    </row>
    <row r="223" spans="1:2" x14ac:dyDescent="0.5">
      <c r="A223" t="s">
        <v>503</v>
      </c>
      <c r="B223">
        <v>26</v>
      </c>
    </row>
    <row r="224" spans="1:2" x14ac:dyDescent="0.5">
      <c r="A224" t="s">
        <v>502</v>
      </c>
      <c r="B224">
        <v>11</v>
      </c>
    </row>
    <row r="225" spans="1:2" x14ac:dyDescent="0.5">
      <c r="A225" t="s">
        <v>501</v>
      </c>
      <c r="B225">
        <v>10</v>
      </c>
    </row>
    <row r="226" spans="1:2" x14ac:dyDescent="0.5">
      <c r="A226" t="s">
        <v>500</v>
      </c>
      <c r="B226">
        <v>25</v>
      </c>
    </row>
    <row r="227" spans="1:2" x14ac:dyDescent="0.5">
      <c r="A227" t="s">
        <v>499</v>
      </c>
      <c r="B227">
        <v>21</v>
      </c>
    </row>
    <row r="228" spans="1:2" x14ac:dyDescent="0.5">
      <c r="A228" t="s">
        <v>498</v>
      </c>
      <c r="B228">
        <v>14</v>
      </c>
    </row>
    <row r="229" spans="1:2" x14ac:dyDescent="0.5">
      <c r="A229" t="s">
        <v>497</v>
      </c>
      <c r="B229">
        <v>14</v>
      </c>
    </row>
    <row r="230" spans="1:2" x14ac:dyDescent="0.5">
      <c r="A230" t="s">
        <v>496</v>
      </c>
      <c r="B230">
        <v>18</v>
      </c>
    </row>
    <row r="231" spans="1:2" x14ac:dyDescent="0.5">
      <c r="A231" t="s">
        <v>495</v>
      </c>
      <c r="B231">
        <v>18</v>
      </c>
    </row>
    <row r="232" spans="1:2" x14ac:dyDescent="0.5">
      <c r="A232" t="s">
        <v>494</v>
      </c>
      <c r="B232">
        <v>12</v>
      </c>
    </row>
    <row r="233" spans="1:2" x14ac:dyDescent="0.5">
      <c r="A233" t="s">
        <v>493</v>
      </c>
      <c r="B233">
        <v>28</v>
      </c>
    </row>
    <row r="234" spans="1:2" x14ac:dyDescent="0.5">
      <c r="A234" t="s">
        <v>492</v>
      </c>
      <c r="B234">
        <v>25</v>
      </c>
    </row>
    <row r="235" spans="1:2" x14ac:dyDescent="0.5">
      <c r="A235" t="s">
        <v>491</v>
      </c>
      <c r="B235">
        <v>25</v>
      </c>
    </row>
    <row r="236" spans="1:2" x14ac:dyDescent="0.5">
      <c r="A236" t="s">
        <v>490</v>
      </c>
      <c r="B236">
        <v>12</v>
      </c>
    </row>
    <row r="237" spans="1:2" x14ac:dyDescent="0.5">
      <c r="A237" t="s">
        <v>489</v>
      </c>
      <c r="B237">
        <v>29</v>
      </c>
    </row>
    <row r="238" spans="1:2" x14ac:dyDescent="0.5">
      <c r="A238" t="s">
        <v>488</v>
      </c>
      <c r="B238">
        <v>10</v>
      </c>
    </row>
    <row r="239" spans="1:2" x14ac:dyDescent="0.5">
      <c r="A239" t="s">
        <v>487</v>
      </c>
      <c r="B239">
        <v>29</v>
      </c>
    </row>
    <row r="240" spans="1:2" x14ac:dyDescent="0.5">
      <c r="A240" t="s">
        <v>486</v>
      </c>
      <c r="B240">
        <v>20</v>
      </c>
    </row>
    <row r="241" spans="1:2" x14ac:dyDescent="0.5">
      <c r="A241" t="s">
        <v>485</v>
      </c>
      <c r="B241">
        <v>26</v>
      </c>
    </row>
    <row r="242" spans="1:2" x14ac:dyDescent="0.5">
      <c r="A242" t="s">
        <v>484</v>
      </c>
      <c r="B242">
        <v>17</v>
      </c>
    </row>
    <row r="243" spans="1:2" x14ac:dyDescent="0.5">
      <c r="A243" t="s">
        <v>483</v>
      </c>
      <c r="B243">
        <v>13</v>
      </c>
    </row>
    <row r="244" spans="1:2" x14ac:dyDescent="0.5">
      <c r="A244" t="s">
        <v>482</v>
      </c>
      <c r="B244">
        <v>15</v>
      </c>
    </row>
    <row r="245" spans="1:2" x14ac:dyDescent="0.5">
      <c r="A245" t="s">
        <v>481</v>
      </c>
      <c r="B245">
        <v>17</v>
      </c>
    </row>
    <row r="246" spans="1:2" x14ac:dyDescent="0.5">
      <c r="A246" t="s">
        <v>480</v>
      </c>
      <c r="B246">
        <v>29</v>
      </c>
    </row>
    <row r="247" spans="1:2" x14ac:dyDescent="0.5">
      <c r="A247" t="s">
        <v>479</v>
      </c>
      <c r="B247">
        <v>12</v>
      </c>
    </row>
    <row r="248" spans="1:2" x14ac:dyDescent="0.5">
      <c r="A248" t="s">
        <v>478</v>
      </c>
      <c r="B248">
        <v>25</v>
      </c>
    </row>
    <row r="249" spans="1:2" x14ac:dyDescent="0.5">
      <c r="A249" t="s">
        <v>477</v>
      </c>
      <c r="B249">
        <v>12</v>
      </c>
    </row>
    <row r="250" spans="1:2" x14ac:dyDescent="0.5">
      <c r="A250" t="s">
        <v>476</v>
      </c>
      <c r="B250">
        <v>27</v>
      </c>
    </row>
    <row r="251" spans="1:2" x14ac:dyDescent="0.5">
      <c r="A251" t="s">
        <v>475</v>
      </c>
      <c r="B251">
        <v>23</v>
      </c>
    </row>
    <row r="252" spans="1:2" x14ac:dyDescent="0.5">
      <c r="A252" t="s">
        <v>474</v>
      </c>
      <c r="B252">
        <v>27</v>
      </c>
    </row>
    <row r="253" spans="1:2" x14ac:dyDescent="0.5">
      <c r="A253" t="s">
        <v>473</v>
      </c>
      <c r="B253">
        <v>11</v>
      </c>
    </row>
    <row r="254" spans="1:2" x14ac:dyDescent="0.5">
      <c r="A254" t="s">
        <v>472</v>
      </c>
      <c r="B254">
        <v>12</v>
      </c>
    </row>
    <row r="255" spans="1:2" x14ac:dyDescent="0.5">
      <c r="A255" t="s">
        <v>471</v>
      </c>
      <c r="B255">
        <v>25</v>
      </c>
    </row>
    <row r="256" spans="1:2" x14ac:dyDescent="0.5">
      <c r="A256" t="s">
        <v>470</v>
      </c>
      <c r="B256">
        <v>18</v>
      </c>
    </row>
    <row r="257" spans="1:2" x14ac:dyDescent="0.5">
      <c r="A257" t="s">
        <v>469</v>
      </c>
      <c r="B257">
        <v>13</v>
      </c>
    </row>
    <row r="258" spans="1:2" x14ac:dyDescent="0.5">
      <c r="A258" t="s">
        <v>468</v>
      </c>
      <c r="B258">
        <v>10</v>
      </c>
    </row>
    <row r="259" spans="1:2" x14ac:dyDescent="0.5">
      <c r="A259" t="s">
        <v>467</v>
      </c>
      <c r="B259">
        <v>13</v>
      </c>
    </row>
    <row r="260" spans="1:2" x14ac:dyDescent="0.5">
      <c r="A260" t="s">
        <v>466</v>
      </c>
      <c r="B260">
        <v>10</v>
      </c>
    </row>
    <row r="261" spans="1:2" x14ac:dyDescent="0.5">
      <c r="A261" t="s">
        <v>465</v>
      </c>
      <c r="B261">
        <v>23</v>
      </c>
    </row>
    <row r="262" spans="1:2" x14ac:dyDescent="0.5">
      <c r="A262" t="s">
        <v>464</v>
      </c>
      <c r="B262">
        <v>25</v>
      </c>
    </row>
    <row r="263" spans="1:2" x14ac:dyDescent="0.5">
      <c r="A263" t="s">
        <v>463</v>
      </c>
      <c r="B263">
        <v>29</v>
      </c>
    </row>
    <row r="264" spans="1:2" x14ac:dyDescent="0.5">
      <c r="A264" t="s">
        <v>462</v>
      </c>
      <c r="B264">
        <v>17</v>
      </c>
    </row>
    <row r="265" spans="1:2" x14ac:dyDescent="0.5">
      <c r="A265" t="s">
        <v>461</v>
      </c>
      <c r="B265">
        <v>16</v>
      </c>
    </row>
    <row r="266" spans="1:2" x14ac:dyDescent="0.5">
      <c r="A266" t="s">
        <v>460</v>
      </c>
      <c r="B266">
        <v>12</v>
      </c>
    </row>
    <row r="267" spans="1:2" x14ac:dyDescent="0.5">
      <c r="A267" t="s">
        <v>459</v>
      </c>
      <c r="B267">
        <v>26</v>
      </c>
    </row>
    <row r="268" spans="1:2" x14ac:dyDescent="0.5">
      <c r="A268" t="s">
        <v>458</v>
      </c>
      <c r="B268">
        <v>10</v>
      </c>
    </row>
    <row r="269" spans="1:2" x14ac:dyDescent="0.5">
      <c r="A269" t="s">
        <v>457</v>
      </c>
      <c r="B269">
        <v>25</v>
      </c>
    </row>
    <row r="270" spans="1:2" x14ac:dyDescent="0.5">
      <c r="A270" t="s">
        <v>456</v>
      </c>
      <c r="B270">
        <v>21</v>
      </c>
    </row>
    <row r="271" spans="1:2" x14ac:dyDescent="0.5">
      <c r="A271" t="s">
        <v>455</v>
      </c>
      <c r="B271">
        <v>28</v>
      </c>
    </row>
    <row r="272" spans="1:2" x14ac:dyDescent="0.5">
      <c r="A272" t="s">
        <v>454</v>
      </c>
      <c r="B272">
        <v>23</v>
      </c>
    </row>
    <row r="273" spans="1:2" x14ac:dyDescent="0.5">
      <c r="A273" t="s">
        <v>453</v>
      </c>
      <c r="B273">
        <v>15</v>
      </c>
    </row>
    <row r="274" spans="1:2" x14ac:dyDescent="0.5">
      <c r="A274" t="s">
        <v>452</v>
      </c>
      <c r="B274">
        <v>15</v>
      </c>
    </row>
    <row r="275" spans="1:2" x14ac:dyDescent="0.5">
      <c r="A275" t="s">
        <v>451</v>
      </c>
      <c r="B275">
        <v>22</v>
      </c>
    </row>
    <row r="276" spans="1:2" x14ac:dyDescent="0.5">
      <c r="A276" t="s">
        <v>450</v>
      </c>
      <c r="B276">
        <v>28</v>
      </c>
    </row>
    <row r="277" spans="1:2" x14ac:dyDescent="0.5">
      <c r="A277" t="s">
        <v>449</v>
      </c>
      <c r="B277">
        <v>17</v>
      </c>
    </row>
    <row r="278" spans="1:2" x14ac:dyDescent="0.5">
      <c r="A278" t="s">
        <v>448</v>
      </c>
      <c r="B278">
        <v>11</v>
      </c>
    </row>
    <row r="279" spans="1:2" x14ac:dyDescent="0.5">
      <c r="A279" t="s">
        <v>447</v>
      </c>
      <c r="B279">
        <v>10</v>
      </c>
    </row>
    <row r="280" spans="1:2" x14ac:dyDescent="0.5">
      <c r="A280" t="s">
        <v>446</v>
      </c>
      <c r="B280">
        <v>24</v>
      </c>
    </row>
    <row r="281" spans="1:2" x14ac:dyDescent="0.5">
      <c r="A281" t="s">
        <v>445</v>
      </c>
      <c r="B281">
        <v>10</v>
      </c>
    </row>
    <row r="282" spans="1:2" x14ac:dyDescent="0.5">
      <c r="A282" t="s">
        <v>444</v>
      </c>
      <c r="B282">
        <v>14</v>
      </c>
    </row>
    <row r="283" spans="1:2" x14ac:dyDescent="0.5">
      <c r="A283" t="s">
        <v>443</v>
      </c>
      <c r="B283">
        <v>25</v>
      </c>
    </row>
    <row r="284" spans="1:2" x14ac:dyDescent="0.5">
      <c r="A284" t="s">
        <v>442</v>
      </c>
      <c r="B284">
        <v>28</v>
      </c>
    </row>
    <row r="285" spans="1:2" x14ac:dyDescent="0.5">
      <c r="A285" t="s">
        <v>441</v>
      </c>
      <c r="B285">
        <v>13</v>
      </c>
    </row>
    <row r="286" spans="1:2" x14ac:dyDescent="0.5">
      <c r="A286" t="s">
        <v>440</v>
      </c>
      <c r="B286">
        <v>12</v>
      </c>
    </row>
    <row r="287" spans="1:2" x14ac:dyDescent="0.5">
      <c r="A287" t="s">
        <v>439</v>
      </c>
      <c r="B287">
        <v>26</v>
      </c>
    </row>
    <row r="288" spans="1:2" x14ac:dyDescent="0.5">
      <c r="A288" t="s">
        <v>438</v>
      </c>
      <c r="B288">
        <v>26</v>
      </c>
    </row>
    <row r="289" spans="1:2" x14ac:dyDescent="0.5">
      <c r="A289" t="s">
        <v>437</v>
      </c>
      <c r="B289">
        <v>21</v>
      </c>
    </row>
    <row r="290" spans="1:2" x14ac:dyDescent="0.5">
      <c r="A290" t="s">
        <v>436</v>
      </c>
      <c r="B290">
        <v>23</v>
      </c>
    </row>
    <row r="291" spans="1:2" x14ac:dyDescent="0.5">
      <c r="A291" t="s">
        <v>435</v>
      </c>
      <c r="B291">
        <v>15</v>
      </c>
    </row>
    <row r="292" spans="1:2" x14ac:dyDescent="0.5">
      <c r="A292" t="s">
        <v>434</v>
      </c>
      <c r="B292">
        <v>12</v>
      </c>
    </row>
    <row r="293" spans="1:2" x14ac:dyDescent="0.5">
      <c r="A293" t="s">
        <v>433</v>
      </c>
      <c r="B293">
        <v>18</v>
      </c>
    </row>
    <row r="294" spans="1:2" x14ac:dyDescent="0.5">
      <c r="A294" t="s">
        <v>432</v>
      </c>
      <c r="B294">
        <v>14</v>
      </c>
    </row>
    <row r="295" spans="1:2" x14ac:dyDescent="0.5">
      <c r="A295" t="s">
        <v>431</v>
      </c>
      <c r="B295">
        <v>26</v>
      </c>
    </row>
    <row r="296" spans="1:2" x14ac:dyDescent="0.5">
      <c r="A296" t="s">
        <v>430</v>
      </c>
      <c r="B296">
        <v>23</v>
      </c>
    </row>
    <row r="297" spans="1:2" x14ac:dyDescent="0.5">
      <c r="A297" t="s">
        <v>429</v>
      </c>
      <c r="B297">
        <v>12</v>
      </c>
    </row>
    <row r="298" spans="1:2" x14ac:dyDescent="0.5">
      <c r="A298" t="s">
        <v>428</v>
      </c>
      <c r="B298">
        <v>10</v>
      </c>
    </row>
    <row r="299" spans="1:2" x14ac:dyDescent="0.5">
      <c r="A299" t="s">
        <v>427</v>
      </c>
      <c r="B299">
        <v>29</v>
      </c>
    </row>
    <row r="300" spans="1:2" x14ac:dyDescent="0.5">
      <c r="A300" t="s">
        <v>426</v>
      </c>
      <c r="B300">
        <v>10</v>
      </c>
    </row>
    <row r="301" spans="1:2" x14ac:dyDescent="0.5">
      <c r="A301" t="s">
        <v>425</v>
      </c>
      <c r="B301">
        <v>12</v>
      </c>
    </row>
    <row r="302" spans="1:2" x14ac:dyDescent="0.5">
      <c r="A302" t="s">
        <v>424</v>
      </c>
      <c r="B302">
        <v>27</v>
      </c>
    </row>
    <row r="303" spans="1:2" x14ac:dyDescent="0.5">
      <c r="A303" t="s">
        <v>423</v>
      </c>
      <c r="B303">
        <v>19</v>
      </c>
    </row>
    <row r="304" spans="1:2" x14ac:dyDescent="0.5">
      <c r="A304" t="s">
        <v>422</v>
      </c>
      <c r="B304">
        <v>12</v>
      </c>
    </row>
    <row r="305" spans="1:2" x14ac:dyDescent="0.5">
      <c r="A305" t="s">
        <v>421</v>
      </c>
      <c r="B305">
        <v>17</v>
      </c>
    </row>
    <row r="306" spans="1:2" x14ac:dyDescent="0.5">
      <c r="A306" t="s">
        <v>420</v>
      </c>
      <c r="B306">
        <v>23</v>
      </c>
    </row>
    <row r="307" spans="1:2" x14ac:dyDescent="0.5">
      <c r="A307" t="s">
        <v>419</v>
      </c>
      <c r="B307">
        <v>27</v>
      </c>
    </row>
    <row r="308" spans="1:2" x14ac:dyDescent="0.5">
      <c r="A308" t="s">
        <v>418</v>
      </c>
      <c r="B308">
        <v>24</v>
      </c>
    </row>
    <row r="309" spans="1:2" x14ac:dyDescent="0.5">
      <c r="A309" t="s">
        <v>417</v>
      </c>
      <c r="B309">
        <v>11</v>
      </c>
    </row>
    <row r="310" spans="1:2" x14ac:dyDescent="0.5">
      <c r="A310" t="s">
        <v>416</v>
      </c>
      <c r="B310">
        <v>19</v>
      </c>
    </row>
    <row r="311" spans="1:2" x14ac:dyDescent="0.5">
      <c r="A311" t="s">
        <v>415</v>
      </c>
      <c r="B311">
        <v>11</v>
      </c>
    </row>
    <row r="312" spans="1:2" x14ac:dyDescent="0.5">
      <c r="A312" t="s">
        <v>414</v>
      </c>
      <c r="B312">
        <v>26</v>
      </c>
    </row>
    <row r="313" spans="1:2" x14ac:dyDescent="0.5">
      <c r="A313" t="s">
        <v>413</v>
      </c>
      <c r="B313">
        <v>17</v>
      </c>
    </row>
    <row r="314" spans="1:2" x14ac:dyDescent="0.5">
      <c r="A314" t="s">
        <v>412</v>
      </c>
      <c r="B314">
        <v>10</v>
      </c>
    </row>
    <row r="315" spans="1:2" x14ac:dyDescent="0.5">
      <c r="A315" t="s">
        <v>411</v>
      </c>
      <c r="B315">
        <v>18</v>
      </c>
    </row>
    <row r="316" spans="1:2" x14ac:dyDescent="0.5">
      <c r="A316" t="s">
        <v>410</v>
      </c>
      <c r="B316">
        <v>20</v>
      </c>
    </row>
    <row r="317" spans="1:2" x14ac:dyDescent="0.5">
      <c r="A317" t="s">
        <v>409</v>
      </c>
      <c r="B317">
        <v>25</v>
      </c>
    </row>
    <row r="318" spans="1:2" x14ac:dyDescent="0.5">
      <c r="A318" t="s">
        <v>408</v>
      </c>
      <c r="B318">
        <v>16</v>
      </c>
    </row>
    <row r="319" spans="1:2" x14ac:dyDescent="0.5">
      <c r="A319" t="s">
        <v>407</v>
      </c>
      <c r="B319">
        <v>19</v>
      </c>
    </row>
    <row r="320" spans="1:2" x14ac:dyDescent="0.5">
      <c r="A320" t="s">
        <v>406</v>
      </c>
      <c r="B320">
        <v>12</v>
      </c>
    </row>
    <row r="321" spans="1:2" x14ac:dyDescent="0.5">
      <c r="A321" t="s">
        <v>405</v>
      </c>
      <c r="B321">
        <v>27</v>
      </c>
    </row>
    <row r="322" spans="1:2" x14ac:dyDescent="0.5">
      <c r="A322" t="s">
        <v>404</v>
      </c>
      <c r="B322">
        <v>22</v>
      </c>
    </row>
    <row r="323" spans="1:2" x14ac:dyDescent="0.5">
      <c r="A323" t="s">
        <v>403</v>
      </c>
      <c r="B323">
        <v>16</v>
      </c>
    </row>
    <row r="324" spans="1:2" x14ac:dyDescent="0.5">
      <c r="A324" t="s">
        <v>402</v>
      </c>
      <c r="B324">
        <v>13</v>
      </c>
    </row>
    <row r="325" spans="1:2" x14ac:dyDescent="0.5">
      <c r="A325" t="s">
        <v>401</v>
      </c>
      <c r="B325">
        <v>22</v>
      </c>
    </row>
    <row r="326" spans="1:2" x14ac:dyDescent="0.5">
      <c r="A326" t="s">
        <v>400</v>
      </c>
      <c r="B326">
        <v>29</v>
      </c>
    </row>
    <row r="327" spans="1:2" x14ac:dyDescent="0.5">
      <c r="A327" t="s">
        <v>399</v>
      </c>
      <c r="B327">
        <v>10</v>
      </c>
    </row>
    <row r="328" spans="1:2" x14ac:dyDescent="0.5">
      <c r="A328" t="s">
        <v>398</v>
      </c>
      <c r="B328">
        <v>17</v>
      </c>
    </row>
    <row r="329" spans="1:2" x14ac:dyDescent="0.5">
      <c r="A329" t="s">
        <v>397</v>
      </c>
      <c r="B329">
        <v>23</v>
      </c>
    </row>
    <row r="330" spans="1:2" x14ac:dyDescent="0.5">
      <c r="A330" t="s">
        <v>396</v>
      </c>
      <c r="B330">
        <v>25</v>
      </c>
    </row>
    <row r="331" spans="1:2" x14ac:dyDescent="0.5">
      <c r="A331" t="s">
        <v>395</v>
      </c>
      <c r="B331">
        <v>23</v>
      </c>
    </row>
    <row r="332" spans="1:2" x14ac:dyDescent="0.5">
      <c r="A332" t="s">
        <v>394</v>
      </c>
      <c r="B332">
        <v>21</v>
      </c>
    </row>
    <row r="333" spans="1:2" x14ac:dyDescent="0.5">
      <c r="A333" t="s">
        <v>393</v>
      </c>
      <c r="B333">
        <v>28</v>
      </c>
    </row>
    <row r="334" spans="1:2" x14ac:dyDescent="0.5">
      <c r="A334" t="s">
        <v>392</v>
      </c>
      <c r="B334">
        <v>24</v>
      </c>
    </row>
    <row r="335" spans="1:2" x14ac:dyDescent="0.5">
      <c r="A335" t="s">
        <v>391</v>
      </c>
      <c r="B335">
        <v>11</v>
      </c>
    </row>
    <row r="336" spans="1:2" x14ac:dyDescent="0.5">
      <c r="A336" t="s">
        <v>390</v>
      </c>
      <c r="B336">
        <v>11</v>
      </c>
    </row>
    <row r="337" spans="1:2" x14ac:dyDescent="0.5">
      <c r="A337" t="s">
        <v>389</v>
      </c>
      <c r="B337">
        <v>28</v>
      </c>
    </row>
    <row r="338" spans="1:2" x14ac:dyDescent="0.5">
      <c r="A338" t="s">
        <v>388</v>
      </c>
      <c r="B338">
        <v>26</v>
      </c>
    </row>
    <row r="339" spans="1:2" x14ac:dyDescent="0.5">
      <c r="A339" t="s">
        <v>387</v>
      </c>
      <c r="B339">
        <v>29</v>
      </c>
    </row>
    <row r="340" spans="1:2" x14ac:dyDescent="0.5">
      <c r="A340" t="s">
        <v>386</v>
      </c>
      <c r="B340">
        <v>19</v>
      </c>
    </row>
    <row r="341" spans="1:2" x14ac:dyDescent="0.5">
      <c r="A341" t="s">
        <v>385</v>
      </c>
      <c r="B341">
        <v>15</v>
      </c>
    </row>
    <row r="342" spans="1:2" x14ac:dyDescent="0.5">
      <c r="A342" t="s">
        <v>384</v>
      </c>
      <c r="B342">
        <v>24</v>
      </c>
    </row>
    <row r="343" spans="1:2" x14ac:dyDescent="0.5">
      <c r="A343" t="s">
        <v>383</v>
      </c>
      <c r="B343">
        <v>20</v>
      </c>
    </row>
    <row r="344" spans="1:2" x14ac:dyDescent="0.5">
      <c r="A344" t="s">
        <v>382</v>
      </c>
      <c r="B344">
        <v>14</v>
      </c>
    </row>
    <row r="345" spans="1:2" x14ac:dyDescent="0.5">
      <c r="A345" t="s">
        <v>381</v>
      </c>
      <c r="B345">
        <v>10</v>
      </c>
    </row>
    <row r="346" spans="1:2" x14ac:dyDescent="0.5">
      <c r="A346" t="s">
        <v>380</v>
      </c>
      <c r="B346">
        <v>17</v>
      </c>
    </row>
    <row r="347" spans="1:2" x14ac:dyDescent="0.5">
      <c r="A347" t="s">
        <v>379</v>
      </c>
      <c r="B347">
        <v>21</v>
      </c>
    </row>
    <row r="348" spans="1:2" x14ac:dyDescent="0.5">
      <c r="A348" t="s">
        <v>378</v>
      </c>
      <c r="B348">
        <v>21</v>
      </c>
    </row>
    <row r="349" spans="1:2" x14ac:dyDescent="0.5">
      <c r="A349" t="s">
        <v>377</v>
      </c>
      <c r="B349">
        <v>14</v>
      </c>
    </row>
    <row r="350" spans="1:2" x14ac:dyDescent="0.5">
      <c r="A350" t="s">
        <v>376</v>
      </c>
      <c r="B350">
        <v>16</v>
      </c>
    </row>
    <row r="351" spans="1:2" x14ac:dyDescent="0.5">
      <c r="A351" t="s">
        <v>375</v>
      </c>
      <c r="B351">
        <v>13</v>
      </c>
    </row>
    <row r="352" spans="1:2" x14ac:dyDescent="0.5">
      <c r="A352" t="s">
        <v>374</v>
      </c>
      <c r="B352">
        <v>15</v>
      </c>
    </row>
    <row r="353" spans="1:2" x14ac:dyDescent="0.5">
      <c r="A353" t="s">
        <v>373</v>
      </c>
      <c r="B353">
        <v>22</v>
      </c>
    </row>
    <row r="354" spans="1:2" x14ac:dyDescent="0.5">
      <c r="A354" t="s">
        <v>372</v>
      </c>
      <c r="B354">
        <v>29</v>
      </c>
    </row>
    <row r="355" spans="1:2" x14ac:dyDescent="0.5">
      <c r="A355" t="s">
        <v>371</v>
      </c>
      <c r="B355">
        <v>24</v>
      </c>
    </row>
    <row r="356" spans="1:2" x14ac:dyDescent="0.5">
      <c r="A356" t="s">
        <v>370</v>
      </c>
      <c r="B356">
        <v>12</v>
      </c>
    </row>
    <row r="357" spans="1:2" x14ac:dyDescent="0.5">
      <c r="A357" t="s">
        <v>369</v>
      </c>
      <c r="B357">
        <v>17</v>
      </c>
    </row>
    <row r="358" spans="1:2" x14ac:dyDescent="0.5">
      <c r="A358" t="s">
        <v>368</v>
      </c>
      <c r="B358">
        <v>29</v>
      </c>
    </row>
    <row r="359" spans="1:2" x14ac:dyDescent="0.5">
      <c r="A359" t="s">
        <v>367</v>
      </c>
      <c r="B359">
        <v>25</v>
      </c>
    </row>
    <row r="360" spans="1:2" x14ac:dyDescent="0.5">
      <c r="A360" t="s">
        <v>366</v>
      </c>
      <c r="B360">
        <v>22</v>
      </c>
    </row>
    <row r="361" spans="1:2" x14ac:dyDescent="0.5">
      <c r="A361" t="s">
        <v>365</v>
      </c>
      <c r="B361">
        <v>27</v>
      </c>
    </row>
    <row r="362" spans="1:2" x14ac:dyDescent="0.5">
      <c r="A362" t="s">
        <v>364</v>
      </c>
      <c r="B362">
        <v>19</v>
      </c>
    </row>
    <row r="363" spans="1:2" x14ac:dyDescent="0.5">
      <c r="A363" t="s">
        <v>363</v>
      </c>
      <c r="B363">
        <v>28</v>
      </c>
    </row>
    <row r="364" spans="1:2" x14ac:dyDescent="0.5">
      <c r="A364" t="s">
        <v>362</v>
      </c>
      <c r="B364">
        <v>26</v>
      </c>
    </row>
    <row r="365" spans="1:2" x14ac:dyDescent="0.5">
      <c r="A365" t="s">
        <v>361</v>
      </c>
      <c r="B365">
        <v>28</v>
      </c>
    </row>
    <row r="366" spans="1:2" x14ac:dyDescent="0.5">
      <c r="A366" t="s">
        <v>360</v>
      </c>
      <c r="B366">
        <v>14</v>
      </c>
    </row>
    <row r="367" spans="1:2" x14ac:dyDescent="0.5">
      <c r="A367" t="s">
        <v>359</v>
      </c>
      <c r="B367">
        <v>18</v>
      </c>
    </row>
    <row r="368" spans="1:2" x14ac:dyDescent="0.5">
      <c r="A368" t="s">
        <v>358</v>
      </c>
      <c r="B368">
        <v>21</v>
      </c>
    </row>
    <row r="369" spans="1:2" x14ac:dyDescent="0.5">
      <c r="A369" t="s">
        <v>357</v>
      </c>
      <c r="B369">
        <v>10</v>
      </c>
    </row>
    <row r="370" spans="1:2" x14ac:dyDescent="0.5">
      <c r="A370" t="s">
        <v>356</v>
      </c>
      <c r="B370">
        <v>10</v>
      </c>
    </row>
    <row r="371" spans="1:2" x14ac:dyDescent="0.5">
      <c r="A371" t="s">
        <v>355</v>
      </c>
      <c r="B371">
        <v>24</v>
      </c>
    </row>
    <row r="372" spans="1:2" x14ac:dyDescent="0.5">
      <c r="A372" t="s">
        <v>354</v>
      </c>
      <c r="B372">
        <v>11</v>
      </c>
    </row>
    <row r="373" spans="1:2" x14ac:dyDescent="0.5">
      <c r="A373" t="s">
        <v>353</v>
      </c>
      <c r="B373">
        <v>25</v>
      </c>
    </row>
    <row r="374" spans="1:2" x14ac:dyDescent="0.5">
      <c r="A374" t="s">
        <v>352</v>
      </c>
      <c r="B374">
        <v>17</v>
      </c>
    </row>
    <row r="375" spans="1:2" x14ac:dyDescent="0.5">
      <c r="A375" t="s">
        <v>351</v>
      </c>
      <c r="B375">
        <v>22</v>
      </c>
    </row>
    <row r="376" spans="1:2" x14ac:dyDescent="0.5">
      <c r="A376" t="s">
        <v>350</v>
      </c>
      <c r="B376">
        <v>10</v>
      </c>
    </row>
    <row r="377" spans="1:2" x14ac:dyDescent="0.5">
      <c r="A377" t="s">
        <v>349</v>
      </c>
      <c r="B377">
        <v>25</v>
      </c>
    </row>
    <row r="378" spans="1:2" x14ac:dyDescent="0.5">
      <c r="A378" t="s">
        <v>348</v>
      </c>
      <c r="B378">
        <v>16</v>
      </c>
    </row>
    <row r="379" spans="1:2" x14ac:dyDescent="0.5">
      <c r="A379" t="s">
        <v>347</v>
      </c>
      <c r="B379">
        <v>14</v>
      </c>
    </row>
    <row r="380" spans="1:2" x14ac:dyDescent="0.5">
      <c r="A380" t="s">
        <v>346</v>
      </c>
      <c r="B380">
        <v>12</v>
      </c>
    </row>
    <row r="381" spans="1:2" x14ac:dyDescent="0.5">
      <c r="A381" t="s">
        <v>345</v>
      </c>
      <c r="B381">
        <v>21</v>
      </c>
    </row>
    <row r="382" spans="1:2" x14ac:dyDescent="0.5">
      <c r="A382" t="s">
        <v>344</v>
      </c>
      <c r="B382">
        <v>25</v>
      </c>
    </row>
    <row r="383" spans="1:2" x14ac:dyDescent="0.5">
      <c r="A383" t="s">
        <v>343</v>
      </c>
      <c r="B383">
        <v>28</v>
      </c>
    </row>
    <row r="384" spans="1:2" x14ac:dyDescent="0.5">
      <c r="A384" t="s">
        <v>342</v>
      </c>
      <c r="B384">
        <v>14</v>
      </c>
    </row>
    <row r="385" spans="1:2" x14ac:dyDescent="0.5">
      <c r="A385" t="s">
        <v>341</v>
      </c>
      <c r="B385">
        <v>23</v>
      </c>
    </row>
    <row r="386" spans="1:2" x14ac:dyDescent="0.5">
      <c r="A386" t="s">
        <v>340</v>
      </c>
      <c r="B386">
        <v>14</v>
      </c>
    </row>
    <row r="387" spans="1:2" x14ac:dyDescent="0.5">
      <c r="A387" t="s">
        <v>339</v>
      </c>
      <c r="B387">
        <v>24</v>
      </c>
    </row>
    <row r="388" spans="1:2" x14ac:dyDescent="0.5">
      <c r="A388" t="s">
        <v>338</v>
      </c>
      <c r="B388">
        <v>26</v>
      </c>
    </row>
    <row r="389" spans="1:2" x14ac:dyDescent="0.5">
      <c r="A389" t="s">
        <v>337</v>
      </c>
      <c r="B389">
        <v>23</v>
      </c>
    </row>
    <row r="390" spans="1:2" x14ac:dyDescent="0.5">
      <c r="A390" t="s">
        <v>336</v>
      </c>
      <c r="B390">
        <v>29</v>
      </c>
    </row>
    <row r="391" spans="1:2" x14ac:dyDescent="0.5">
      <c r="A391" t="s">
        <v>335</v>
      </c>
      <c r="B391">
        <v>14</v>
      </c>
    </row>
    <row r="392" spans="1:2" x14ac:dyDescent="0.5">
      <c r="A392" t="s">
        <v>334</v>
      </c>
      <c r="B392">
        <v>21</v>
      </c>
    </row>
    <row r="393" spans="1:2" x14ac:dyDescent="0.5">
      <c r="A393" t="s">
        <v>333</v>
      </c>
      <c r="B393">
        <v>25</v>
      </c>
    </row>
    <row r="394" spans="1:2" x14ac:dyDescent="0.5">
      <c r="A394" t="s">
        <v>332</v>
      </c>
      <c r="B394">
        <v>25</v>
      </c>
    </row>
    <row r="395" spans="1:2" x14ac:dyDescent="0.5">
      <c r="A395" t="s">
        <v>331</v>
      </c>
      <c r="B395">
        <v>16</v>
      </c>
    </row>
    <row r="396" spans="1:2" x14ac:dyDescent="0.5">
      <c r="A396" t="s">
        <v>330</v>
      </c>
      <c r="B396">
        <v>13</v>
      </c>
    </row>
    <row r="397" spans="1:2" x14ac:dyDescent="0.5">
      <c r="A397" t="s">
        <v>329</v>
      </c>
      <c r="B397">
        <v>10</v>
      </c>
    </row>
    <row r="398" spans="1:2" x14ac:dyDescent="0.5">
      <c r="A398" t="s">
        <v>328</v>
      </c>
      <c r="B398">
        <v>14</v>
      </c>
    </row>
    <row r="399" spans="1:2" x14ac:dyDescent="0.5">
      <c r="A399" t="s">
        <v>327</v>
      </c>
      <c r="B399">
        <v>19</v>
      </c>
    </row>
    <row r="400" spans="1:2" x14ac:dyDescent="0.5">
      <c r="A400" t="s">
        <v>326</v>
      </c>
      <c r="B400">
        <v>14</v>
      </c>
    </row>
    <row r="401" spans="1:2" x14ac:dyDescent="0.5">
      <c r="A401" t="s">
        <v>325</v>
      </c>
      <c r="B401">
        <v>13</v>
      </c>
    </row>
    <row r="402" spans="1:2" x14ac:dyDescent="0.5">
      <c r="A402" t="s">
        <v>324</v>
      </c>
      <c r="B402">
        <v>11</v>
      </c>
    </row>
    <row r="403" spans="1:2" x14ac:dyDescent="0.5">
      <c r="A403" t="s">
        <v>323</v>
      </c>
      <c r="B403">
        <v>29</v>
      </c>
    </row>
    <row r="404" spans="1:2" x14ac:dyDescent="0.5">
      <c r="A404" t="s">
        <v>322</v>
      </c>
      <c r="B404">
        <v>19</v>
      </c>
    </row>
    <row r="405" spans="1:2" x14ac:dyDescent="0.5">
      <c r="A405" t="s">
        <v>321</v>
      </c>
      <c r="B405">
        <v>28</v>
      </c>
    </row>
    <row r="406" spans="1:2" x14ac:dyDescent="0.5">
      <c r="A406" t="s">
        <v>320</v>
      </c>
      <c r="B406">
        <v>10</v>
      </c>
    </row>
    <row r="407" spans="1:2" x14ac:dyDescent="0.5">
      <c r="A407" t="s">
        <v>319</v>
      </c>
      <c r="B407">
        <v>14</v>
      </c>
    </row>
    <row r="408" spans="1:2" x14ac:dyDescent="0.5">
      <c r="A408" t="s">
        <v>318</v>
      </c>
      <c r="B408">
        <v>22</v>
      </c>
    </row>
    <row r="409" spans="1:2" x14ac:dyDescent="0.5">
      <c r="A409" t="s">
        <v>317</v>
      </c>
      <c r="B409">
        <v>13</v>
      </c>
    </row>
    <row r="410" spans="1:2" x14ac:dyDescent="0.5">
      <c r="A410" t="s">
        <v>316</v>
      </c>
      <c r="B410">
        <v>25</v>
      </c>
    </row>
    <row r="411" spans="1:2" x14ac:dyDescent="0.5">
      <c r="A411" t="s">
        <v>315</v>
      </c>
      <c r="B411">
        <v>25</v>
      </c>
    </row>
    <row r="412" spans="1:2" x14ac:dyDescent="0.5">
      <c r="A412" t="s">
        <v>314</v>
      </c>
      <c r="B412">
        <v>11</v>
      </c>
    </row>
    <row r="413" spans="1:2" x14ac:dyDescent="0.5">
      <c r="A413" t="s">
        <v>313</v>
      </c>
      <c r="B413">
        <v>26</v>
      </c>
    </row>
    <row r="414" spans="1:2" x14ac:dyDescent="0.5">
      <c r="A414" t="s">
        <v>312</v>
      </c>
      <c r="B414">
        <v>29</v>
      </c>
    </row>
    <row r="415" spans="1:2" x14ac:dyDescent="0.5">
      <c r="A415" t="s">
        <v>311</v>
      </c>
      <c r="B415">
        <v>21</v>
      </c>
    </row>
    <row r="416" spans="1:2" x14ac:dyDescent="0.5">
      <c r="A416" t="s">
        <v>310</v>
      </c>
      <c r="B416">
        <v>27</v>
      </c>
    </row>
    <row r="417" spans="1:2" x14ac:dyDescent="0.5">
      <c r="A417" t="s">
        <v>309</v>
      </c>
      <c r="B417">
        <v>12</v>
      </c>
    </row>
    <row r="418" spans="1:2" x14ac:dyDescent="0.5">
      <c r="A418" t="s">
        <v>308</v>
      </c>
      <c r="B418">
        <v>10</v>
      </c>
    </row>
    <row r="419" spans="1:2" x14ac:dyDescent="0.5">
      <c r="A419" t="s">
        <v>307</v>
      </c>
      <c r="B419">
        <v>10</v>
      </c>
    </row>
    <row r="420" spans="1:2" x14ac:dyDescent="0.5">
      <c r="A420" t="s">
        <v>306</v>
      </c>
      <c r="B420">
        <v>28</v>
      </c>
    </row>
    <row r="421" spans="1:2" x14ac:dyDescent="0.5">
      <c r="A421" t="s">
        <v>305</v>
      </c>
      <c r="B421">
        <v>20</v>
      </c>
    </row>
    <row r="422" spans="1:2" x14ac:dyDescent="0.5">
      <c r="A422" t="s">
        <v>304</v>
      </c>
      <c r="B422">
        <v>14</v>
      </c>
    </row>
    <row r="423" spans="1:2" x14ac:dyDescent="0.5">
      <c r="A423" t="s">
        <v>303</v>
      </c>
      <c r="B423">
        <v>21</v>
      </c>
    </row>
    <row r="424" spans="1:2" x14ac:dyDescent="0.5">
      <c r="A424" t="s">
        <v>302</v>
      </c>
      <c r="B424">
        <v>12</v>
      </c>
    </row>
    <row r="425" spans="1:2" x14ac:dyDescent="0.5">
      <c r="A425" t="s">
        <v>301</v>
      </c>
      <c r="B425">
        <v>10</v>
      </c>
    </row>
    <row r="426" spans="1:2" x14ac:dyDescent="0.5">
      <c r="A426" t="s">
        <v>300</v>
      </c>
      <c r="B426">
        <v>10</v>
      </c>
    </row>
    <row r="427" spans="1:2" x14ac:dyDescent="0.5">
      <c r="A427" t="s">
        <v>299</v>
      </c>
      <c r="B427">
        <v>17</v>
      </c>
    </row>
    <row r="428" spans="1:2" x14ac:dyDescent="0.5">
      <c r="A428" t="s">
        <v>298</v>
      </c>
      <c r="B428">
        <v>19</v>
      </c>
    </row>
    <row r="429" spans="1:2" x14ac:dyDescent="0.5">
      <c r="A429" t="s">
        <v>297</v>
      </c>
      <c r="B429">
        <v>20</v>
      </c>
    </row>
    <row r="430" spans="1:2" x14ac:dyDescent="0.5">
      <c r="A430" t="s">
        <v>296</v>
      </c>
      <c r="B430">
        <v>21</v>
      </c>
    </row>
    <row r="431" spans="1:2" x14ac:dyDescent="0.5">
      <c r="A431" t="s">
        <v>295</v>
      </c>
      <c r="B431">
        <v>22</v>
      </c>
    </row>
    <row r="432" spans="1:2" x14ac:dyDescent="0.5">
      <c r="A432" t="s">
        <v>294</v>
      </c>
      <c r="B432">
        <v>21</v>
      </c>
    </row>
    <row r="433" spans="1:2" x14ac:dyDescent="0.5">
      <c r="A433" t="s">
        <v>293</v>
      </c>
      <c r="B433">
        <v>23</v>
      </c>
    </row>
    <row r="434" spans="1:2" x14ac:dyDescent="0.5">
      <c r="A434" t="s">
        <v>292</v>
      </c>
      <c r="B434">
        <v>11</v>
      </c>
    </row>
    <row r="435" spans="1:2" x14ac:dyDescent="0.5">
      <c r="A435" t="s">
        <v>291</v>
      </c>
      <c r="B435">
        <v>28</v>
      </c>
    </row>
    <row r="436" spans="1:2" x14ac:dyDescent="0.5">
      <c r="A436" t="s">
        <v>290</v>
      </c>
      <c r="B436">
        <v>27</v>
      </c>
    </row>
    <row r="437" spans="1:2" x14ac:dyDescent="0.5">
      <c r="A437" t="s">
        <v>289</v>
      </c>
      <c r="B437">
        <v>12</v>
      </c>
    </row>
    <row r="438" spans="1:2" x14ac:dyDescent="0.5">
      <c r="A438" t="s">
        <v>288</v>
      </c>
      <c r="B438">
        <v>26</v>
      </c>
    </row>
    <row r="439" spans="1:2" x14ac:dyDescent="0.5">
      <c r="A439" t="s">
        <v>287</v>
      </c>
      <c r="B439">
        <v>17</v>
      </c>
    </row>
    <row r="440" spans="1:2" x14ac:dyDescent="0.5">
      <c r="A440" t="s">
        <v>286</v>
      </c>
      <c r="B440">
        <v>19</v>
      </c>
    </row>
    <row r="441" spans="1:2" x14ac:dyDescent="0.5">
      <c r="A441" t="s">
        <v>285</v>
      </c>
      <c r="B441">
        <v>11</v>
      </c>
    </row>
    <row r="442" spans="1:2" x14ac:dyDescent="0.5">
      <c r="A442" t="s">
        <v>284</v>
      </c>
      <c r="B442">
        <v>28</v>
      </c>
    </row>
    <row r="443" spans="1:2" x14ac:dyDescent="0.5">
      <c r="A443" t="s">
        <v>283</v>
      </c>
      <c r="B443">
        <v>18</v>
      </c>
    </row>
    <row r="444" spans="1:2" x14ac:dyDescent="0.5">
      <c r="A444" t="s">
        <v>282</v>
      </c>
      <c r="B444">
        <v>16</v>
      </c>
    </row>
    <row r="445" spans="1:2" x14ac:dyDescent="0.5">
      <c r="A445" t="s">
        <v>281</v>
      </c>
      <c r="B445">
        <v>13</v>
      </c>
    </row>
    <row r="446" spans="1:2" x14ac:dyDescent="0.5">
      <c r="A446" t="s">
        <v>280</v>
      </c>
      <c r="B446">
        <v>27</v>
      </c>
    </row>
    <row r="447" spans="1:2" x14ac:dyDescent="0.5">
      <c r="A447" t="s">
        <v>279</v>
      </c>
      <c r="B447">
        <v>22</v>
      </c>
    </row>
    <row r="448" spans="1:2" x14ac:dyDescent="0.5">
      <c r="A448" t="s">
        <v>278</v>
      </c>
      <c r="B448">
        <v>20</v>
      </c>
    </row>
    <row r="449" spans="1:2" x14ac:dyDescent="0.5">
      <c r="A449" t="s">
        <v>277</v>
      </c>
      <c r="B449">
        <v>13</v>
      </c>
    </row>
    <row r="450" spans="1:2" x14ac:dyDescent="0.5">
      <c r="A450" t="s">
        <v>276</v>
      </c>
      <c r="B450">
        <v>13</v>
      </c>
    </row>
    <row r="451" spans="1:2" x14ac:dyDescent="0.5">
      <c r="A451" t="s">
        <v>275</v>
      </c>
      <c r="B451">
        <v>19</v>
      </c>
    </row>
    <row r="452" spans="1:2" x14ac:dyDescent="0.5">
      <c r="A452" t="s">
        <v>274</v>
      </c>
      <c r="B452">
        <v>14</v>
      </c>
    </row>
    <row r="453" spans="1:2" x14ac:dyDescent="0.5">
      <c r="A453" t="s">
        <v>273</v>
      </c>
      <c r="B453">
        <v>18</v>
      </c>
    </row>
    <row r="454" spans="1:2" x14ac:dyDescent="0.5">
      <c r="A454" t="s">
        <v>272</v>
      </c>
      <c r="B454">
        <v>12</v>
      </c>
    </row>
    <row r="455" spans="1:2" x14ac:dyDescent="0.5">
      <c r="A455" t="s">
        <v>271</v>
      </c>
      <c r="B455">
        <v>26</v>
      </c>
    </row>
    <row r="456" spans="1:2" x14ac:dyDescent="0.5">
      <c r="A456" t="s">
        <v>270</v>
      </c>
      <c r="B456">
        <v>12</v>
      </c>
    </row>
    <row r="457" spans="1:2" x14ac:dyDescent="0.5">
      <c r="A457" t="s">
        <v>269</v>
      </c>
      <c r="B457">
        <v>25</v>
      </c>
    </row>
    <row r="458" spans="1:2" x14ac:dyDescent="0.5">
      <c r="A458" t="s">
        <v>268</v>
      </c>
      <c r="B458">
        <v>13</v>
      </c>
    </row>
    <row r="459" spans="1:2" x14ac:dyDescent="0.5">
      <c r="A459" t="s">
        <v>267</v>
      </c>
      <c r="B459">
        <v>27</v>
      </c>
    </row>
    <row r="460" spans="1:2" x14ac:dyDescent="0.5">
      <c r="A460" t="s">
        <v>266</v>
      </c>
      <c r="B460">
        <v>26</v>
      </c>
    </row>
    <row r="461" spans="1:2" x14ac:dyDescent="0.5">
      <c r="A461" t="s">
        <v>265</v>
      </c>
      <c r="B461">
        <v>16</v>
      </c>
    </row>
    <row r="462" spans="1:2" x14ac:dyDescent="0.5">
      <c r="A462" t="s">
        <v>264</v>
      </c>
      <c r="B462">
        <v>14</v>
      </c>
    </row>
    <row r="463" spans="1:2" x14ac:dyDescent="0.5">
      <c r="A463" t="s">
        <v>263</v>
      </c>
      <c r="B463">
        <v>21</v>
      </c>
    </row>
    <row r="464" spans="1:2" x14ac:dyDescent="0.5">
      <c r="A464" t="s">
        <v>262</v>
      </c>
      <c r="B464">
        <v>26</v>
      </c>
    </row>
    <row r="465" spans="1:2" x14ac:dyDescent="0.5">
      <c r="A465" t="s">
        <v>261</v>
      </c>
      <c r="B465">
        <v>22</v>
      </c>
    </row>
    <row r="466" spans="1:2" x14ac:dyDescent="0.5">
      <c r="A466" t="s">
        <v>260</v>
      </c>
      <c r="B466">
        <v>12</v>
      </c>
    </row>
    <row r="467" spans="1:2" x14ac:dyDescent="0.5">
      <c r="A467" t="s">
        <v>259</v>
      </c>
      <c r="B467">
        <v>18</v>
      </c>
    </row>
    <row r="468" spans="1:2" x14ac:dyDescent="0.5">
      <c r="A468" t="s">
        <v>258</v>
      </c>
      <c r="B468">
        <v>26</v>
      </c>
    </row>
    <row r="469" spans="1:2" x14ac:dyDescent="0.5">
      <c r="A469" t="s">
        <v>257</v>
      </c>
      <c r="B469">
        <v>26</v>
      </c>
    </row>
    <row r="470" spans="1:2" x14ac:dyDescent="0.5">
      <c r="A470" t="s">
        <v>256</v>
      </c>
      <c r="B470">
        <v>29</v>
      </c>
    </row>
    <row r="471" spans="1:2" x14ac:dyDescent="0.5">
      <c r="A471" t="s">
        <v>255</v>
      </c>
      <c r="B471">
        <v>25</v>
      </c>
    </row>
    <row r="472" spans="1:2" x14ac:dyDescent="0.5">
      <c r="A472" t="s">
        <v>254</v>
      </c>
      <c r="B472">
        <v>22</v>
      </c>
    </row>
    <row r="473" spans="1:2" x14ac:dyDescent="0.5">
      <c r="A473" t="s">
        <v>253</v>
      </c>
      <c r="B473">
        <v>28</v>
      </c>
    </row>
    <row r="474" spans="1:2" x14ac:dyDescent="0.5">
      <c r="A474" t="s">
        <v>252</v>
      </c>
      <c r="B474">
        <v>26</v>
      </c>
    </row>
    <row r="475" spans="1:2" x14ac:dyDescent="0.5">
      <c r="A475" t="s">
        <v>251</v>
      </c>
      <c r="B475">
        <v>13</v>
      </c>
    </row>
    <row r="476" spans="1:2" x14ac:dyDescent="0.5">
      <c r="A476" t="s">
        <v>250</v>
      </c>
      <c r="B476">
        <v>21</v>
      </c>
    </row>
    <row r="477" spans="1:2" x14ac:dyDescent="0.5">
      <c r="A477" t="s">
        <v>249</v>
      </c>
      <c r="B477">
        <v>18</v>
      </c>
    </row>
    <row r="478" spans="1:2" x14ac:dyDescent="0.5">
      <c r="A478" t="s">
        <v>248</v>
      </c>
      <c r="B478">
        <v>28</v>
      </c>
    </row>
    <row r="479" spans="1:2" x14ac:dyDescent="0.5">
      <c r="A479" t="s">
        <v>247</v>
      </c>
      <c r="B479">
        <v>21</v>
      </c>
    </row>
    <row r="480" spans="1:2" x14ac:dyDescent="0.5">
      <c r="A480" t="s">
        <v>246</v>
      </c>
      <c r="B480">
        <v>18</v>
      </c>
    </row>
    <row r="481" spans="1:2" x14ac:dyDescent="0.5">
      <c r="A481" t="s">
        <v>245</v>
      </c>
      <c r="B481">
        <v>16</v>
      </c>
    </row>
    <row r="482" spans="1:2" x14ac:dyDescent="0.5">
      <c r="A482" t="s">
        <v>244</v>
      </c>
      <c r="B482">
        <v>23</v>
      </c>
    </row>
    <row r="483" spans="1:2" x14ac:dyDescent="0.5">
      <c r="A483" t="s">
        <v>243</v>
      </c>
      <c r="B483">
        <v>29</v>
      </c>
    </row>
    <row r="484" spans="1:2" x14ac:dyDescent="0.5">
      <c r="A484" t="s">
        <v>242</v>
      </c>
      <c r="B484">
        <v>28</v>
      </c>
    </row>
    <row r="485" spans="1:2" x14ac:dyDescent="0.5">
      <c r="A485" t="s">
        <v>241</v>
      </c>
      <c r="B485">
        <v>24</v>
      </c>
    </row>
    <row r="486" spans="1:2" x14ac:dyDescent="0.5">
      <c r="A486" t="s">
        <v>240</v>
      </c>
      <c r="B486">
        <v>25</v>
      </c>
    </row>
    <row r="487" spans="1:2" x14ac:dyDescent="0.5">
      <c r="A487" t="s">
        <v>239</v>
      </c>
      <c r="B487">
        <v>14</v>
      </c>
    </row>
    <row r="488" spans="1:2" x14ac:dyDescent="0.5">
      <c r="A488" t="s">
        <v>238</v>
      </c>
      <c r="B488">
        <v>12</v>
      </c>
    </row>
    <row r="489" spans="1:2" x14ac:dyDescent="0.5">
      <c r="A489" t="s">
        <v>237</v>
      </c>
      <c r="B489">
        <v>21</v>
      </c>
    </row>
    <row r="490" spans="1:2" x14ac:dyDescent="0.5">
      <c r="A490" t="s">
        <v>236</v>
      </c>
      <c r="B490">
        <v>29</v>
      </c>
    </row>
    <row r="491" spans="1:2" x14ac:dyDescent="0.5">
      <c r="A491" t="s">
        <v>235</v>
      </c>
      <c r="B491">
        <v>13</v>
      </c>
    </row>
    <row r="492" spans="1:2" x14ac:dyDescent="0.5">
      <c r="A492" t="s">
        <v>234</v>
      </c>
      <c r="B492">
        <v>25</v>
      </c>
    </row>
    <row r="493" spans="1:2" x14ac:dyDescent="0.5">
      <c r="A493" t="s">
        <v>233</v>
      </c>
      <c r="B493">
        <v>16</v>
      </c>
    </row>
    <row r="494" spans="1:2" x14ac:dyDescent="0.5">
      <c r="A494" t="s">
        <v>232</v>
      </c>
      <c r="B494">
        <v>22</v>
      </c>
    </row>
    <row r="495" spans="1:2" x14ac:dyDescent="0.5">
      <c r="A495" t="s">
        <v>231</v>
      </c>
      <c r="B495">
        <v>19</v>
      </c>
    </row>
    <row r="496" spans="1:2" x14ac:dyDescent="0.5">
      <c r="A496" t="s">
        <v>230</v>
      </c>
      <c r="B496">
        <v>16</v>
      </c>
    </row>
    <row r="497" spans="1:2" x14ac:dyDescent="0.5">
      <c r="A497" t="s">
        <v>229</v>
      </c>
      <c r="B497">
        <v>23</v>
      </c>
    </row>
    <row r="498" spans="1:2" x14ac:dyDescent="0.5">
      <c r="A498" t="s">
        <v>228</v>
      </c>
      <c r="B498">
        <v>14</v>
      </c>
    </row>
    <row r="499" spans="1:2" x14ac:dyDescent="0.5">
      <c r="A499" t="s">
        <v>227</v>
      </c>
      <c r="B499">
        <v>12</v>
      </c>
    </row>
    <row r="500" spans="1:2" x14ac:dyDescent="0.5">
      <c r="A500" t="s">
        <v>226</v>
      </c>
      <c r="B500">
        <v>20</v>
      </c>
    </row>
    <row r="501" spans="1:2" x14ac:dyDescent="0.5">
      <c r="A501" t="s">
        <v>225</v>
      </c>
      <c r="B501">
        <v>20</v>
      </c>
    </row>
    <row r="502" spans="1:2" x14ac:dyDescent="0.5">
      <c r="A502" t="s">
        <v>224</v>
      </c>
      <c r="B502">
        <v>27</v>
      </c>
    </row>
    <row r="503" spans="1:2" x14ac:dyDescent="0.5">
      <c r="A503" t="s">
        <v>223</v>
      </c>
      <c r="B503">
        <v>24</v>
      </c>
    </row>
    <row r="504" spans="1:2" x14ac:dyDescent="0.5">
      <c r="A504" t="s">
        <v>222</v>
      </c>
      <c r="B504">
        <v>21</v>
      </c>
    </row>
    <row r="505" spans="1:2" x14ac:dyDescent="0.5">
      <c r="A505" t="s">
        <v>221</v>
      </c>
      <c r="B505">
        <v>18</v>
      </c>
    </row>
    <row r="506" spans="1:2" x14ac:dyDescent="0.5">
      <c r="A506" t="s">
        <v>220</v>
      </c>
      <c r="B506">
        <v>19</v>
      </c>
    </row>
    <row r="507" spans="1:2" x14ac:dyDescent="0.5">
      <c r="A507" t="s">
        <v>219</v>
      </c>
      <c r="B507">
        <v>21</v>
      </c>
    </row>
    <row r="508" spans="1:2" x14ac:dyDescent="0.5">
      <c r="A508" t="s">
        <v>218</v>
      </c>
      <c r="B508">
        <v>26</v>
      </c>
    </row>
    <row r="509" spans="1:2" x14ac:dyDescent="0.5">
      <c r="A509" t="s">
        <v>217</v>
      </c>
      <c r="B509">
        <v>15</v>
      </c>
    </row>
    <row r="510" spans="1:2" x14ac:dyDescent="0.5">
      <c r="A510" t="s">
        <v>216</v>
      </c>
      <c r="B510">
        <v>16</v>
      </c>
    </row>
    <row r="511" spans="1:2" x14ac:dyDescent="0.5">
      <c r="A511" t="s">
        <v>215</v>
      </c>
      <c r="B511">
        <v>23</v>
      </c>
    </row>
    <row r="512" spans="1:2" x14ac:dyDescent="0.5">
      <c r="A512" t="s">
        <v>214</v>
      </c>
      <c r="B512">
        <v>22</v>
      </c>
    </row>
    <row r="513" spans="1:2" x14ac:dyDescent="0.5">
      <c r="A513" t="s">
        <v>213</v>
      </c>
      <c r="B513">
        <v>17</v>
      </c>
    </row>
    <row r="514" spans="1:2" x14ac:dyDescent="0.5">
      <c r="A514" t="s">
        <v>212</v>
      </c>
      <c r="B514">
        <v>19</v>
      </c>
    </row>
    <row r="515" spans="1:2" x14ac:dyDescent="0.5">
      <c r="A515" t="s">
        <v>211</v>
      </c>
      <c r="B515">
        <v>18</v>
      </c>
    </row>
    <row r="516" spans="1:2" x14ac:dyDescent="0.5">
      <c r="A516" t="s">
        <v>210</v>
      </c>
      <c r="B516">
        <v>27</v>
      </c>
    </row>
    <row r="517" spans="1:2" x14ac:dyDescent="0.5">
      <c r="A517" t="s">
        <v>209</v>
      </c>
      <c r="B517">
        <v>11</v>
      </c>
    </row>
    <row r="518" spans="1:2" x14ac:dyDescent="0.5">
      <c r="A518" t="s">
        <v>208</v>
      </c>
      <c r="B518">
        <v>14</v>
      </c>
    </row>
    <row r="519" spans="1:2" x14ac:dyDescent="0.5">
      <c r="A519" t="s">
        <v>207</v>
      </c>
      <c r="B519">
        <v>14</v>
      </c>
    </row>
    <row r="520" spans="1:2" x14ac:dyDescent="0.5">
      <c r="A520" t="s">
        <v>206</v>
      </c>
      <c r="B520">
        <v>15</v>
      </c>
    </row>
    <row r="521" spans="1:2" x14ac:dyDescent="0.5">
      <c r="A521" t="s">
        <v>205</v>
      </c>
      <c r="B521">
        <v>28</v>
      </c>
    </row>
    <row r="522" spans="1:2" x14ac:dyDescent="0.5">
      <c r="A522" t="s">
        <v>204</v>
      </c>
      <c r="B522">
        <v>17</v>
      </c>
    </row>
    <row r="523" spans="1:2" x14ac:dyDescent="0.5">
      <c r="A523" t="s">
        <v>203</v>
      </c>
      <c r="B523">
        <v>25</v>
      </c>
    </row>
    <row r="524" spans="1:2" x14ac:dyDescent="0.5">
      <c r="A524" t="s">
        <v>202</v>
      </c>
      <c r="B524">
        <v>22</v>
      </c>
    </row>
    <row r="525" spans="1:2" x14ac:dyDescent="0.5">
      <c r="A525" t="s">
        <v>201</v>
      </c>
      <c r="B525">
        <v>10</v>
      </c>
    </row>
    <row r="526" spans="1:2" x14ac:dyDescent="0.5">
      <c r="A526" t="s">
        <v>200</v>
      </c>
      <c r="B526">
        <v>29</v>
      </c>
    </row>
    <row r="527" spans="1:2" x14ac:dyDescent="0.5">
      <c r="A527" t="s">
        <v>199</v>
      </c>
      <c r="B527">
        <v>26</v>
      </c>
    </row>
    <row r="528" spans="1:2" x14ac:dyDescent="0.5">
      <c r="A528" t="s">
        <v>198</v>
      </c>
      <c r="B528">
        <v>16</v>
      </c>
    </row>
    <row r="529" spans="1:2" x14ac:dyDescent="0.5">
      <c r="A529" t="s">
        <v>197</v>
      </c>
      <c r="B529">
        <v>22</v>
      </c>
    </row>
    <row r="530" spans="1:2" x14ac:dyDescent="0.5">
      <c r="A530" t="s">
        <v>196</v>
      </c>
      <c r="B530">
        <v>13</v>
      </c>
    </row>
    <row r="531" spans="1:2" x14ac:dyDescent="0.5">
      <c r="A531" t="s">
        <v>195</v>
      </c>
      <c r="B531">
        <v>13</v>
      </c>
    </row>
    <row r="532" spans="1:2" x14ac:dyDescent="0.5">
      <c r="A532" t="s">
        <v>194</v>
      </c>
      <c r="B532">
        <v>15</v>
      </c>
    </row>
    <row r="533" spans="1:2" x14ac:dyDescent="0.5">
      <c r="A533" t="s">
        <v>193</v>
      </c>
      <c r="B533">
        <v>28</v>
      </c>
    </row>
    <row r="534" spans="1:2" x14ac:dyDescent="0.5">
      <c r="A534" t="s">
        <v>192</v>
      </c>
      <c r="B534">
        <v>21</v>
      </c>
    </row>
    <row r="535" spans="1:2" x14ac:dyDescent="0.5">
      <c r="A535" t="s">
        <v>191</v>
      </c>
      <c r="B535">
        <v>16</v>
      </c>
    </row>
    <row r="536" spans="1:2" x14ac:dyDescent="0.5">
      <c r="A536" t="s">
        <v>190</v>
      </c>
      <c r="B536">
        <v>19</v>
      </c>
    </row>
    <row r="537" spans="1:2" x14ac:dyDescent="0.5">
      <c r="A537" t="s">
        <v>189</v>
      </c>
      <c r="B537">
        <v>28</v>
      </c>
    </row>
    <row r="538" spans="1:2" x14ac:dyDescent="0.5">
      <c r="A538" t="s">
        <v>188</v>
      </c>
      <c r="B538">
        <v>16</v>
      </c>
    </row>
    <row r="539" spans="1:2" x14ac:dyDescent="0.5">
      <c r="A539" t="s">
        <v>187</v>
      </c>
      <c r="B539">
        <v>12</v>
      </c>
    </row>
    <row r="540" spans="1:2" x14ac:dyDescent="0.5">
      <c r="A540" t="s">
        <v>186</v>
      </c>
      <c r="B540">
        <v>22</v>
      </c>
    </row>
    <row r="541" spans="1:2" x14ac:dyDescent="0.5">
      <c r="A541" t="s">
        <v>185</v>
      </c>
      <c r="B541">
        <v>22</v>
      </c>
    </row>
    <row r="542" spans="1:2" x14ac:dyDescent="0.5">
      <c r="A542" t="s">
        <v>184</v>
      </c>
      <c r="B542">
        <v>27</v>
      </c>
    </row>
    <row r="543" spans="1:2" x14ac:dyDescent="0.5">
      <c r="A543" t="s">
        <v>183</v>
      </c>
      <c r="B543">
        <v>29</v>
      </c>
    </row>
    <row r="544" spans="1:2" x14ac:dyDescent="0.5">
      <c r="A544" t="s">
        <v>182</v>
      </c>
      <c r="B544">
        <v>17</v>
      </c>
    </row>
    <row r="545" spans="1:2" x14ac:dyDescent="0.5">
      <c r="A545" t="s">
        <v>181</v>
      </c>
      <c r="B545">
        <v>18</v>
      </c>
    </row>
    <row r="546" spans="1:2" x14ac:dyDescent="0.5">
      <c r="A546" t="s">
        <v>180</v>
      </c>
      <c r="B546">
        <v>16</v>
      </c>
    </row>
    <row r="547" spans="1:2" x14ac:dyDescent="0.5">
      <c r="A547" t="s">
        <v>179</v>
      </c>
      <c r="B547">
        <v>10</v>
      </c>
    </row>
    <row r="548" spans="1:2" x14ac:dyDescent="0.5">
      <c r="A548" t="s">
        <v>178</v>
      </c>
      <c r="B548">
        <v>12</v>
      </c>
    </row>
    <row r="549" spans="1:2" x14ac:dyDescent="0.5">
      <c r="A549" t="s">
        <v>177</v>
      </c>
      <c r="B549">
        <v>22</v>
      </c>
    </row>
    <row r="550" spans="1:2" x14ac:dyDescent="0.5">
      <c r="A550" t="s">
        <v>176</v>
      </c>
      <c r="B550">
        <v>26</v>
      </c>
    </row>
    <row r="551" spans="1:2" x14ac:dyDescent="0.5">
      <c r="A551" t="s">
        <v>175</v>
      </c>
      <c r="B551">
        <v>10</v>
      </c>
    </row>
    <row r="552" spans="1:2" x14ac:dyDescent="0.5">
      <c r="A552" t="s">
        <v>174</v>
      </c>
      <c r="B552">
        <v>15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BB7D-05C9-455B-AEDA-C645A37E9641}">
  <dimension ref="A1:J29"/>
  <sheetViews>
    <sheetView workbookViewId="0">
      <selection activeCell="K18" sqref="K18"/>
    </sheetView>
  </sheetViews>
  <sheetFormatPr defaultRowHeight="20.25" x14ac:dyDescent="0.5"/>
  <cols>
    <col min="1" max="1" width="9.375" customWidth="1"/>
    <col min="2" max="2" width="7.75" customWidth="1"/>
    <col min="3" max="3" width="10.25" bestFit="1" customWidth="1"/>
    <col min="4" max="4" width="13.25" bestFit="1" customWidth="1"/>
    <col min="5" max="5" width="8.125" customWidth="1"/>
    <col min="10" max="10" width="14.5" bestFit="1" customWidth="1"/>
  </cols>
  <sheetData>
    <row r="1" spans="1:10" x14ac:dyDescent="0.5">
      <c r="A1" t="s">
        <v>21</v>
      </c>
      <c r="B1" t="s">
        <v>783</v>
      </c>
      <c r="C1" t="s">
        <v>784</v>
      </c>
      <c r="D1" t="s">
        <v>785</v>
      </c>
      <c r="E1" t="s">
        <v>740</v>
      </c>
    </row>
    <row r="2" spans="1:10" x14ac:dyDescent="0.5">
      <c r="A2" t="s">
        <v>22</v>
      </c>
      <c r="B2">
        <v>500</v>
      </c>
      <c r="C2">
        <v>750</v>
      </c>
      <c r="D2">
        <v>500</v>
      </c>
      <c r="E2">
        <f>C2-D2</f>
        <v>250</v>
      </c>
    </row>
    <row r="3" spans="1:10" x14ac:dyDescent="0.5">
      <c r="A3" t="s">
        <v>23</v>
      </c>
      <c r="B3">
        <v>742</v>
      </c>
      <c r="C3">
        <v>750</v>
      </c>
      <c r="D3">
        <v>500</v>
      </c>
      <c r="E3">
        <f t="shared" ref="E3:E12" si="0">C3-D3</f>
        <v>250</v>
      </c>
    </row>
    <row r="4" spans="1:10" x14ac:dyDescent="0.5">
      <c r="A4" t="s">
        <v>24</v>
      </c>
      <c r="B4">
        <v>784</v>
      </c>
      <c r="C4">
        <v>750</v>
      </c>
      <c r="D4">
        <v>500</v>
      </c>
      <c r="E4">
        <f t="shared" si="0"/>
        <v>250</v>
      </c>
    </row>
    <row r="5" spans="1:10" x14ac:dyDescent="0.5">
      <c r="A5" t="s">
        <v>25</v>
      </c>
      <c r="B5">
        <v>305</v>
      </c>
      <c r="C5">
        <v>750</v>
      </c>
      <c r="D5">
        <v>500</v>
      </c>
      <c r="E5">
        <f t="shared" si="0"/>
        <v>250</v>
      </c>
    </row>
    <row r="6" spans="1:10" x14ac:dyDescent="0.5">
      <c r="A6" t="s">
        <v>26</v>
      </c>
      <c r="B6">
        <v>581</v>
      </c>
      <c r="C6">
        <v>750</v>
      </c>
      <c r="D6">
        <v>500</v>
      </c>
      <c r="E6">
        <f t="shared" si="0"/>
        <v>250</v>
      </c>
    </row>
    <row r="7" spans="1:10" x14ac:dyDescent="0.5">
      <c r="A7" t="s">
        <v>27</v>
      </c>
      <c r="B7">
        <v>551</v>
      </c>
      <c r="C7">
        <v>750</v>
      </c>
      <c r="D7">
        <v>500</v>
      </c>
      <c r="E7">
        <f t="shared" si="0"/>
        <v>250</v>
      </c>
    </row>
    <row r="8" spans="1:10" x14ac:dyDescent="0.5">
      <c r="A8" t="s">
        <v>28</v>
      </c>
      <c r="B8">
        <v>554</v>
      </c>
      <c r="C8">
        <v>750</v>
      </c>
      <c r="D8">
        <v>500</v>
      </c>
      <c r="E8">
        <f t="shared" si="0"/>
        <v>250</v>
      </c>
    </row>
    <row r="9" spans="1:10" x14ac:dyDescent="0.5">
      <c r="A9" t="s">
        <v>29</v>
      </c>
      <c r="B9">
        <v>567</v>
      </c>
      <c r="C9">
        <v>750</v>
      </c>
      <c r="D9">
        <v>500</v>
      </c>
      <c r="E9">
        <f t="shared" si="0"/>
        <v>250</v>
      </c>
    </row>
    <row r="10" spans="1:10" x14ac:dyDescent="0.5">
      <c r="A10" t="s">
        <v>30</v>
      </c>
      <c r="B10">
        <v>629</v>
      </c>
      <c r="C10">
        <v>750</v>
      </c>
      <c r="D10">
        <v>500</v>
      </c>
      <c r="E10">
        <f t="shared" si="0"/>
        <v>250</v>
      </c>
    </row>
    <row r="11" spans="1:10" x14ac:dyDescent="0.5">
      <c r="A11" t="s">
        <v>31</v>
      </c>
      <c r="B11">
        <v>287</v>
      </c>
      <c r="C11">
        <v>750</v>
      </c>
      <c r="D11">
        <v>500</v>
      </c>
      <c r="E11">
        <f t="shared" si="0"/>
        <v>250</v>
      </c>
    </row>
    <row r="12" spans="1:10" x14ac:dyDescent="0.5">
      <c r="A12" t="s">
        <v>32</v>
      </c>
      <c r="B12">
        <v>696</v>
      </c>
      <c r="C12">
        <v>750</v>
      </c>
      <c r="D12">
        <v>500</v>
      </c>
      <c r="E12">
        <f t="shared" si="0"/>
        <v>250</v>
      </c>
    </row>
    <row r="13" spans="1:10" x14ac:dyDescent="0.5">
      <c r="A13" t="s">
        <v>33</v>
      </c>
      <c r="B13">
        <v>395</v>
      </c>
      <c r="C13">
        <v>750</v>
      </c>
      <c r="D13">
        <v>500</v>
      </c>
      <c r="E13">
        <f>C13-D13</f>
        <v>250</v>
      </c>
    </row>
    <row r="16" spans="1:10" x14ac:dyDescent="0.5">
      <c r="J16" s="46"/>
    </row>
    <row r="17" spans="1:3" x14ac:dyDescent="0.5">
      <c r="A17" t="s">
        <v>21</v>
      </c>
      <c r="B17" t="s">
        <v>783</v>
      </c>
      <c r="C17" t="s">
        <v>786</v>
      </c>
    </row>
    <row r="18" spans="1:3" x14ac:dyDescent="0.5">
      <c r="A18" t="s">
        <v>22</v>
      </c>
      <c r="B18">
        <v>500</v>
      </c>
      <c r="C18" t="e">
        <f>IF(A18="Jun",B18,NA())</f>
        <v>#N/A</v>
      </c>
    </row>
    <row r="19" spans="1:3" x14ac:dyDescent="0.5">
      <c r="A19" t="s">
        <v>23</v>
      </c>
      <c r="B19">
        <v>742</v>
      </c>
      <c r="C19">
        <f t="shared" ref="C19:C29" si="1">IF(AND(B19&gt;700, B19 &lt; 1000),MAX(B19:B30)+10, NA())</f>
        <v>794</v>
      </c>
    </row>
    <row r="20" spans="1:3" x14ac:dyDescent="0.5">
      <c r="A20" t="s">
        <v>24</v>
      </c>
      <c r="B20">
        <v>784</v>
      </c>
      <c r="C20">
        <f t="shared" si="1"/>
        <v>794</v>
      </c>
    </row>
    <row r="21" spans="1:3" x14ac:dyDescent="0.5">
      <c r="A21" t="s">
        <v>25</v>
      </c>
      <c r="B21">
        <v>305</v>
      </c>
      <c r="C21" t="e">
        <f t="shared" si="1"/>
        <v>#N/A</v>
      </c>
    </row>
    <row r="22" spans="1:3" x14ac:dyDescent="0.5">
      <c r="A22" t="s">
        <v>26</v>
      </c>
      <c r="B22">
        <v>581</v>
      </c>
      <c r="C22" t="e">
        <f t="shared" si="1"/>
        <v>#N/A</v>
      </c>
    </row>
    <row r="23" spans="1:3" x14ac:dyDescent="0.5">
      <c r="A23" t="s">
        <v>27</v>
      </c>
      <c r="B23">
        <v>551</v>
      </c>
      <c r="C23" t="e">
        <f t="shared" si="1"/>
        <v>#N/A</v>
      </c>
    </row>
    <row r="24" spans="1:3" x14ac:dyDescent="0.5">
      <c r="A24" t="s">
        <v>28</v>
      </c>
      <c r="B24">
        <v>554</v>
      </c>
      <c r="C24" t="e">
        <f t="shared" si="1"/>
        <v>#N/A</v>
      </c>
    </row>
    <row r="25" spans="1:3" x14ac:dyDescent="0.5">
      <c r="A25" t="s">
        <v>29</v>
      </c>
      <c r="B25">
        <v>567</v>
      </c>
      <c r="C25" t="e">
        <f t="shared" si="1"/>
        <v>#N/A</v>
      </c>
    </row>
    <row r="26" spans="1:3" x14ac:dyDescent="0.5">
      <c r="A26" t="s">
        <v>30</v>
      </c>
      <c r="B26">
        <v>629</v>
      </c>
      <c r="C26" t="e">
        <f t="shared" si="1"/>
        <v>#N/A</v>
      </c>
    </row>
    <row r="27" spans="1:3" x14ac:dyDescent="0.5">
      <c r="A27" t="s">
        <v>31</v>
      </c>
      <c r="B27">
        <v>287</v>
      </c>
      <c r="C27" t="e">
        <f t="shared" si="1"/>
        <v>#N/A</v>
      </c>
    </row>
    <row r="28" spans="1:3" x14ac:dyDescent="0.5">
      <c r="A28" t="s">
        <v>32</v>
      </c>
      <c r="B28">
        <v>696</v>
      </c>
      <c r="C28" t="e">
        <f t="shared" si="1"/>
        <v>#N/A</v>
      </c>
    </row>
    <row r="29" spans="1:3" x14ac:dyDescent="0.5">
      <c r="A29" t="s">
        <v>33</v>
      </c>
      <c r="B29">
        <v>395</v>
      </c>
      <c r="C29" t="e">
        <f t="shared" si="1"/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69A2-AE83-418D-8951-D88F533B17FF}">
  <dimension ref="A1:E7"/>
  <sheetViews>
    <sheetView workbookViewId="0">
      <selection activeCell="E13" sqref="E13"/>
    </sheetView>
  </sheetViews>
  <sheetFormatPr defaultRowHeight="20.25" x14ac:dyDescent="0.5"/>
  <cols>
    <col min="1" max="1" width="19.875" bestFit="1" customWidth="1"/>
  </cols>
  <sheetData>
    <row r="1" spans="1:5" x14ac:dyDescent="0.5">
      <c r="A1" t="s">
        <v>789</v>
      </c>
      <c r="B1" t="s">
        <v>114</v>
      </c>
      <c r="C1" t="s">
        <v>43</v>
      </c>
      <c r="D1" t="s">
        <v>790</v>
      </c>
    </row>
    <row r="2" spans="1:5" x14ac:dyDescent="0.5">
      <c r="A2" t="s">
        <v>791</v>
      </c>
      <c r="B2">
        <v>200</v>
      </c>
      <c r="C2" s="9">
        <f>B2/$B$7</f>
        <v>0.4</v>
      </c>
      <c r="D2" s="44">
        <v>0.4</v>
      </c>
      <c r="E2" s="44">
        <v>0.8</v>
      </c>
    </row>
    <row r="3" spans="1:5" x14ac:dyDescent="0.5">
      <c r="A3" t="s">
        <v>792</v>
      </c>
      <c r="B3">
        <v>150</v>
      </c>
      <c r="C3" s="9">
        <f t="shared" ref="C3:C6" si="0">B3/$B$7</f>
        <v>0.3</v>
      </c>
      <c r="D3" s="44">
        <f>C2+C3</f>
        <v>0.7</v>
      </c>
      <c r="E3" s="44">
        <v>0.8</v>
      </c>
    </row>
    <row r="4" spans="1:5" x14ac:dyDescent="0.5">
      <c r="A4" t="s">
        <v>793</v>
      </c>
      <c r="B4">
        <v>80</v>
      </c>
      <c r="C4" s="9">
        <f t="shared" si="0"/>
        <v>0.16</v>
      </c>
      <c r="D4" s="44">
        <f>D3+C4</f>
        <v>0.86</v>
      </c>
      <c r="E4" s="44">
        <v>0.8</v>
      </c>
    </row>
    <row r="5" spans="1:5" x14ac:dyDescent="0.5">
      <c r="A5" t="s">
        <v>794</v>
      </c>
      <c r="B5">
        <v>40</v>
      </c>
      <c r="C5" s="9">
        <f t="shared" si="0"/>
        <v>0.08</v>
      </c>
      <c r="D5" s="44">
        <f>D4+C5</f>
        <v>0.94</v>
      </c>
      <c r="E5" s="44">
        <v>0.8</v>
      </c>
    </row>
    <row r="6" spans="1:5" x14ac:dyDescent="0.5">
      <c r="A6" t="s">
        <v>795</v>
      </c>
      <c r="B6">
        <v>30</v>
      </c>
      <c r="C6" s="9">
        <f t="shared" si="0"/>
        <v>0.06</v>
      </c>
      <c r="D6" s="44">
        <f>D5+C6</f>
        <v>1</v>
      </c>
      <c r="E6" s="44">
        <v>0.8</v>
      </c>
    </row>
    <row r="7" spans="1:5" x14ac:dyDescent="0.5">
      <c r="B7">
        <f>SUM(B2:B6)</f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Sheet8</vt:lpstr>
      <vt:lpstr>Sheet10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2025-01-25T15:07:22Z</cp:lastPrinted>
  <dcterms:created xsi:type="dcterms:W3CDTF">2025-01-21T12:31:32Z</dcterms:created>
  <dcterms:modified xsi:type="dcterms:W3CDTF">2025-04-05T14:33:27Z</dcterms:modified>
</cp:coreProperties>
</file>