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21" i="1" l="1"/>
  <c r="D13" i="1"/>
  <c r="E13" i="1" s="1"/>
  <c r="C13" i="1" s="1"/>
  <c r="F13" i="1" s="1"/>
  <c r="D14" i="1"/>
  <c r="E14" i="1" s="1"/>
  <c r="C14" i="1" s="1"/>
  <c r="F14" i="1" s="1"/>
  <c r="D15" i="1"/>
  <c r="E15" i="1" s="1"/>
  <c r="C15" i="1" s="1"/>
  <c r="F15" i="1" s="1"/>
  <c r="D16" i="1"/>
  <c r="E16" i="1" s="1"/>
  <c r="C16" i="1" s="1"/>
  <c r="F16" i="1" s="1"/>
  <c r="D17" i="1"/>
  <c r="E17" i="1" s="1"/>
  <c r="C17" i="1" s="1"/>
  <c r="F17" i="1" s="1"/>
  <c r="D18" i="1"/>
  <c r="E18" i="1" s="1"/>
  <c r="C18" i="1" s="1"/>
  <c r="F18" i="1" s="1"/>
  <c r="D19" i="1"/>
  <c r="E19" i="1" s="1"/>
  <c r="C19" i="1" s="1"/>
  <c r="F19" i="1" s="1"/>
  <c r="D20" i="1"/>
  <c r="E20" i="1" s="1"/>
  <c r="C20" i="1" s="1"/>
  <c r="F20" i="1" s="1"/>
  <c r="E21" i="1"/>
  <c r="C21" i="1" s="1"/>
  <c r="F21" i="1" s="1"/>
  <c r="D12" i="1"/>
  <c r="E12" i="1" s="1"/>
  <c r="C12" i="1" s="1"/>
  <c r="D3" i="1"/>
  <c r="E3" i="1"/>
  <c r="C3" i="1" s="1"/>
  <c r="F3" i="1" s="1"/>
  <c r="D4" i="1"/>
  <c r="E4" i="1"/>
  <c r="C4" i="1" s="1"/>
  <c r="F4" i="1" s="1"/>
  <c r="D5" i="1"/>
  <c r="E5" i="1"/>
  <c r="C5" i="1" s="1"/>
  <c r="F5" i="1" s="1"/>
  <c r="D6" i="1"/>
  <c r="E6" i="1"/>
  <c r="C6" i="1" s="1"/>
  <c r="F6" i="1" s="1"/>
  <c r="D7" i="1"/>
  <c r="E7" i="1"/>
  <c r="C7" i="1" s="1"/>
  <c r="F7" i="1" s="1"/>
  <c r="D8" i="1"/>
  <c r="E8" i="1"/>
  <c r="C8" i="1" s="1"/>
  <c r="F8" i="1" s="1"/>
  <c r="D9" i="1"/>
  <c r="E9" i="1"/>
  <c r="C9" i="1" s="1"/>
  <c r="F9" i="1" s="1"/>
  <c r="D10" i="1"/>
  <c r="E10" i="1"/>
  <c r="C10" i="1" s="1"/>
  <c r="F10" i="1" s="1"/>
  <c r="D11" i="1"/>
  <c r="E11" i="1"/>
  <c r="C11" i="1" s="1"/>
  <c r="F11" i="1" s="1"/>
  <c r="C2" i="1"/>
  <c r="D2" i="1"/>
  <c r="E2" i="1"/>
  <c r="K1" i="1"/>
  <c r="K13" i="1"/>
  <c r="K14" i="1"/>
  <c r="K4" i="1"/>
  <c r="K3" i="1"/>
  <c r="F2" i="1" l="1"/>
  <c r="F12" i="1"/>
</calcChain>
</file>

<file path=xl/sharedStrings.xml><?xml version="1.0" encoding="utf-8"?>
<sst xmlns="http://schemas.openxmlformats.org/spreadsheetml/2006/main" count="14" uniqueCount="12">
  <si>
    <t>baud rate consigne</t>
  </si>
  <si>
    <t>FCY</t>
  </si>
  <si>
    <t>BRG Value brut</t>
  </si>
  <si>
    <t xml:space="preserve">BRG Value </t>
  </si>
  <si>
    <t>Baud real value</t>
  </si>
  <si>
    <t>% erreur</t>
  </si>
  <si>
    <t>BRGH = 0</t>
  </si>
  <si>
    <t>BRGH = 1</t>
  </si>
  <si>
    <t>Max</t>
  </si>
  <si>
    <t>Min</t>
  </si>
  <si>
    <t xml:space="preserve"> -&gt; Peb</t>
  </si>
  <si>
    <t xml:space="preserve"> -&gt; Benji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</si>
</sst>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7" formatCode="_-* #,##0.00000\ _€_-;\-* #,##0.000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0" xfId="0" applyAlignment="1"/>
    <xf numFmtId="0" fontId="0" fillId="0" borderId="1" xfId="0" applyBorder="1"/>
    <xf numFmtId="167" fontId="0" fillId="0" borderId="2" xfId="1" applyNumberFormat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B1" zoomScale="130" zoomScaleNormal="130" workbookViewId="0">
      <selection activeCell="D21" sqref="D21"/>
    </sheetView>
  </sheetViews>
  <sheetFormatPr baseColWidth="10" defaultRowHeight="15" x14ac:dyDescent="0.25"/>
  <cols>
    <col min="2" max="2" width="17.85546875" bestFit="1" customWidth="1"/>
    <col min="3" max="3" width="17.28515625" customWidth="1"/>
    <col min="4" max="4" width="14.28515625" bestFit="1" customWidth="1"/>
    <col min="6" max="6" width="17.7109375" customWidth="1"/>
    <col min="11" max="11" width="16" bestFit="1" customWidth="1"/>
  </cols>
  <sheetData>
    <row r="1" spans="1:11" ht="15.75" thickBot="1" x14ac:dyDescent="0.3">
      <c r="A1" s="3"/>
      <c r="B1" s="13" t="s">
        <v>0</v>
      </c>
      <c r="C1" s="14" t="s">
        <v>4</v>
      </c>
      <c r="D1" s="14" t="s">
        <v>2</v>
      </c>
      <c r="E1" s="14" t="s">
        <v>3</v>
      </c>
      <c r="F1" s="15" t="s">
        <v>5</v>
      </c>
      <c r="J1" t="s">
        <v>1</v>
      </c>
      <c r="K1" s="1">
        <f xml:space="preserve"> 80017142/2</f>
        <v>40008571</v>
      </c>
    </row>
    <row r="2" spans="1:11" x14ac:dyDescent="0.25">
      <c r="A2" s="9" t="s">
        <v>6</v>
      </c>
      <c r="B2" s="8">
        <v>1000000</v>
      </c>
      <c r="C2" s="4">
        <f>$K$1/(16*(E2+1))</f>
        <v>833511.89583333337</v>
      </c>
      <c r="D2" s="4">
        <f>($K$1/B2/16)-1</f>
        <v>1.5005356875000002</v>
      </c>
      <c r="E2" s="4">
        <f>ROUND(D2,0)</f>
        <v>2</v>
      </c>
      <c r="F2" s="5">
        <f>(C2-B2)/B2</f>
        <v>-0.16648810416666662</v>
      </c>
    </row>
    <row r="3" spans="1:11" x14ac:dyDescent="0.25">
      <c r="A3" s="10"/>
      <c r="B3" s="6">
        <v>500000</v>
      </c>
      <c r="C3" s="4">
        <f t="shared" ref="C3:C11" si="0">$K$1/(16*(E3+1))</f>
        <v>500107.13750000001</v>
      </c>
      <c r="D3" s="4">
        <f t="shared" ref="D3:D11" si="1">($K$1/B3/16)-1</f>
        <v>4.0010713750000004</v>
      </c>
      <c r="E3" s="4">
        <f t="shared" ref="E3:E11" si="2">ROUND(D3,0)</f>
        <v>4</v>
      </c>
      <c r="F3" s="5">
        <f t="shared" ref="F3:F11" si="3">(C3-B3)/B3</f>
        <v>2.1427500000002327E-4</v>
      </c>
      <c r="G3" t="s">
        <v>10</v>
      </c>
      <c r="J3" t="s">
        <v>8</v>
      </c>
      <c r="K3" s="2" t="e">
        <f>#REF!/16</f>
        <v>#REF!</v>
      </c>
    </row>
    <row r="4" spans="1:11" x14ac:dyDescent="0.25">
      <c r="A4" s="10"/>
      <c r="B4" s="6">
        <v>400000</v>
      </c>
      <c r="C4" s="4">
        <f t="shared" si="0"/>
        <v>416755.94791666669</v>
      </c>
      <c r="D4" s="4">
        <f t="shared" si="1"/>
        <v>5.2513392187500001</v>
      </c>
      <c r="E4" s="4">
        <f t="shared" si="2"/>
        <v>5</v>
      </c>
      <c r="F4" s="5">
        <f t="shared" si="3"/>
        <v>4.1889869791666715E-2</v>
      </c>
      <c r="J4" t="s">
        <v>9</v>
      </c>
      <c r="K4" t="e">
        <f>#REF!/(16* 65536)</f>
        <v>#REF!</v>
      </c>
    </row>
    <row r="5" spans="1:11" x14ac:dyDescent="0.25">
      <c r="A5" s="10"/>
      <c r="B5" s="6">
        <v>250000</v>
      </c>
      <c r="C5" s="4">
        <f t="shared" si="0"/>
        <v>250053.56875000001</v>
      </c>
      <c r="D5" s="4">
        <f t="shared" si="1"/>
        <v>9.0021427500000009</v>
      </c>
      <c r="E5" s="4">
        <f t="shared" si="2"/>
        <v>9</v>
      </c>
      <c r="F5" s="5">
        <f t="shared" si="3"/>
        <v>2.1427500000002327E-4</v>
      </c>
    </row>
    <row r="6" spans="1:11" x14ac:dyDescent="0.25">
      <c r="A6" s="10"/>
      <c r="B6" s="6">
        <v>200000</v>
      </c>
      <c r="C6" s="4">
        <f t="shared" si="0"/>
        <v>192348.89903846153</v>
      </c>
      <c r="D6" s="4">
        <f t="shared" si="1"/>
        <v>11.5026784375</v>
      </c>
      <c r="E6" s="4">
        <f t="shared" si="2"/>
        <v>12</v>
      </c>
      <c r="F6" s="5">
        <f t="shared" si="3"/>
        <v>-3.8255504807692339E-2</v>
      </c>
    </row>
    <row r="7" spans="1:11" x14ac:dyDescent="0.25">
      <c r="A7" s="10"/>
      <c r="B7" s="6">
        <v>115200</v>
      </c>
      <c r="C7" s="4">
        <f t="shared" si="0"/>
        <v>113660.71306818182</v>
      </c>
      <c r="D7" s="4">
        <f t="shared" si="1"/>
        <v>20.706038953993055</v>
      </c>
      <c r="E7" s="4">
        <f t="shared" si="2"/>
        <v>21</v>
      </c>
      <c r="F7" s="5">
        <f t="shared" si="3"/>
        <v>-1.3361865727588337E-2</v>
      </c>
      <c r="G7" t="s">
        <v>11</v>
      </c>
    </row>
    <row r="8" spans="1:11" x14ac:dyDescent="0.25">
      <c r="A8" s="10"/>
      <c r="B8" s="6">
        <v>117647.1</v>
      </c>
      <c r="C8" s="4">
        <f t="shared" si="0"/>
        <v>119073.12797619047</v>
      </c>
      <c r="D8" s="4">
        <f t="shared" si="1"/>
        <v>20.254545904658933</v>
      </c>
      <c r="E8" s="4">
        <f t="shared" si="2"/>
        <v>20</v>
      </c>
      <c r="F8" s="5">
        <f t="shared" si="3"/>
        <v>1.212123355518723E-2</v>
      </c>
    </row>
    <row r="9" spans="1:11" x14ac:dyDescent="0.25">
      <c r="A9" s="10"/>
      <c r="B9" s="6">
        <v>57600</v>
      </c>
      <c r="C9" s="4">
        <f t="shared" si="0"/>
        <v>58151.992732558138</v>
      </c>
      <c r="D9" s="4">
        <f t="shared" si="1"/>
        <v>42.412077907986109</v>
      </c>
      <c r="E9" s="4">
        <f t="shared" si="2"/>
        <v>42</v>
      </c>
      <c r="F9" s="5">
        <f t="shared" si="3"/>
        <v>9.5832071624676642E-3</v>
      </c>
    </row>
    <row r="10" spans="1:11" x14ac:dyDescent="0.25">
      <c r="A10" s="10"/>
      <c r="B10" s="6">
        <v>19200</v>
      </c>
      <c r="C10" s="4">
        <f t="shared" si="0"/>
        <v>19234.889903846153</v>
      </c>
      <c r="D10" s="4">
        <f t="shared" si="1"/>
        <v>129.23623372395832</v>
      </c>
      <c r="E10" s="4">
        <f t="shared" si="2"/>
        <v>129</v>
      </c>
      <c r="F10" s="5">
        <f t="shared" si="3"/>
        <v>1.8171824919871445E-3</v>
      </c>
    </row>
    <row r="11" spans="1:11" ht="15.75" thickBot="1" x14ac:dyDescent="0.3">
      <c r="A11" s="11"/>
      <c r="B11" s="7">
        <v>9600</v>
      </c>
      <c r="C11" s="4">
        <f t="shared" si="0"/>
        <v>9617.4449519230766</v>
      </c>
      <c r="D11" s="4">
        <f t="shared" si="1"/>
        <v>259.47246744791664</v>
      </c>
      <c r="E11" s="4">
        <f t="shared" si="2"/>
        <v>259</v>
      </c>
      <c r="F11" s="5">
        <f t="shared" si="3"/>
        <v>1.8171824919871445E-3</v>
      </c>
    </row>
    <row r="12" spans="1:11" x14ac:dyDescent="0.25">
      <c r="A12" s="12" t="s">
        <v>7</v>
      </c>
      <c r="B12" s="8">
        <v>1000000</v>
      </c>
      <c r="C12" s="4">
        <f>$K$1/(4*(E12+1))</f>
        <v>1000214.275</v>
      </c>
      <c r="D12" s="4">
        <f>($K$1/B12/4)-1</f>
        <v>9.0021427500000009</v>
      </c>
      <c r="E12" s="4">
        <f>ROUND(D12,0)</f>
        <v>9</v>
      </c>
      <c r="F12" s="5">
        <f t="shared" ref="F12:F21" si="4">(C12-B12)/B12</f>
        <v>2.1427500000002327E-4</v>
      </c>
    </row>
    <row r="13" spans="1:11" x14ac:dyDescent="0.25">
      <c r="A13" s="10"/>
      <c r="B13" s="6">
        <v>500000</v>
      </c>
      <c r="C13" s="4">
        <f t="shared" ref="C13:C21" si="5">$K$1/(4*(E13+1))</f>
        <v>500107.13750000001</v>
      </c>
      <c r="D13" s="4">
        <f t="shared" ref="D13:D21" si="6">($K$1/B13/4)-1</f>
        <v>19.004285500000002</v>
      </c>
      <c r="E13" s="4">
        <f t="shared" ref="E13:E21" si="7">ROUND(D13,0)</f>
        <v>19</v>
      </c>
      <c r="F13" s="5">
        <f t="shared" ref="F13:F21" si="8">(C13-B13)/B13</f>
        <v>2.1427500000002327E-4</v>
      </c>
      <c r="J13" t="s">
        <v>8</v>
      </c>
      <c r="K13" s="2" t="e">
        <f>#REF!/4</f>
        <v>#REF!</v>
      </c>
    </row>
    <row r="14" spans="1:11" x14ac:dyDescent="0.25">
      <c r="A14" s="10"/>
      <c r="B14" s="6">
        <v>400000</v>
      </c>
      <c r="C14" s="4">
        <f t="shared" si="5"/>
        <v>400085.71</v>
      </c>
      <c r="D14" s="4">
        <f t="shared" si="6"/>
        <v>24.005356875</v>
      </c>
      <c r="E14" s="4">
        <f t="shared" si="7"/>
        <v>24</v>
      </c>
      <c r="F14" s="5">
        <f t="shared" si="8"/>
        <v>2.1427500000005238E-4</v>
      </c>
      <c r="J14" t="s">
        <v>9</v>
      </c>
      <c r="K14" t="e">
        <f>#REF!/(4* 65536)</f>
        <v>#REF!</v>
      </c>
    </row>
    <row r="15" spans="1:11" x14ac:dyDescent="0.25">
      <c r="A15" s="10"/>
      <c r="B15" s="6">
        <v>250000</v>
      </c>
      <c r="C15" s="4">
        <f t="shared" si="5"/>
        <v>250053.56875000001</v>
      </c>
      <c r="D15" s="4">
        <f t="shared" si="6"/>
        <v>39.008571000000003</v>
      </c>
      <c r="E15" s="4">
        <f t="shared" si="7"/>
        <v>39</v>
      </c>
      <c r="F15" s="5">
        <f t="shared" si="8"/>
        <v>2.1427500000002327E-4</v>
      </c>
    </row>
    <row r="16" spans="1:11" x14ac:dyDescent="0.25">
      <c r="A16" s="10"/>
      <c r="B16" s="6">
        <v>200000</v>
      </c>
      <c r="C16" s="4">
        <f t="shared" si="5"/>
        <v>200042.85500000001</v>
      </c>
      <c r="D16" s="4">
        <f t="shared" si="6"/>
        <v>49.010713750000001</v>
      </c>
      <c r="E16" s="4">
        <f t="shared" si="7"/>
        <v>49</v>
      </c>
      <c r="F16" s="5">
        <f t="shared" si="8"/>
        <v>2.1427500000005238E-4</v>
      </c>
    </row>
    <row r="17" spans="1:6" x14ac:dyDescent="0.25">
      <c r="A17" s="10"/>
      <c r="B17" s="6">
        <v>115200</v>
      </c>
      <c r="C17" s="4">
        <f t="shared" si="5"/>
        <v>114967.158045977</v>
      </c>
      <c r="D17" s="4">
        <f t="shared" si="6"/>
        <v>85.824155815972219</v>
      </c>
      <c r="E17" s="4">
        <f t="shared" si="7"/>
        <v>86</v>
      </c>
      <c r="F17" s="5">
        <f t="shared" si="8"/>
        <v>-2.0211975175607223E-3</v>
      </c>
    </row>
    <row r="18" spans="1:6" x14ac:dyDescent="0.25">
      <c r="A18" s="10"/>
      <c r="B18" s="6">
        <v>117647.1</v>
      </c>
      <c r="C18" s="4">
        <f t="shared" si="5"/>
        <v>117672.26764705882</v>
      </c>
      <c r="D18" s="4">
        <f t="shared" si="6"/>
        <v>84.018183618635732</v>
      </c>
      <c r="E18" s="4">
        <f t="shared" si="7"/>
        <v>84</v>
      </c>
      <c r="F18" s="5">
        <f t="shared" si="8"/>
        <v>2.1392492512619179E-4</v>
      </c>
    </row>
    <row r="19" spans="1:6" x14ac:dyDescent="0.25">
      <c r="A19" s="10"/>
      <c r="B19" s="6">
        <v>57600</v>
      </c>
      <c r="C19" s="4">
        <f t="shared" si="5"/>
        <v>57483.579022988502</v>
      </c>
      <c r="D19" s="4">
        <f t="shared" si="6"/>
        <v>172.64831163194444</v>
      </c>
      <c r="E19" s="4">
        <f t="shared" si="7"/>
        <v>173</v>
      </c>
      <c r="F19" s="5">
        <f t="shared" si="8"/>
        <v>-2.0211975175607223E-3</v>
      </c>
    </row>
    <row r="20" spans="1:6" x14ac:dyDescent="0.25">
      <c r="A20" s="10"/>
      <c r="B20" s="6">
        <v>19200</v>
      </c>
      <c r="C20" s="4">
        <f t="shared" si="5"/>
        <v>19197.970729366603</v>
      </c>
      <c r="D20" s="4">
        <f t="shared" si="6"/>
        <v>519.94493489583328</v>
      </c>
      <c r="E20" s="4">
        <f t="shared" si="7"/>
        <v>520</v>
      </c>
      <c r="F20" s="5">
        <f t="shared" si="8"/>
        <v>-1.0569117882274288E-4</v>
      </c>
    </row>
    <row r="21" spans="1:6" ht="15.75" thickBot="1" x14ac:dyDescent="0.3">
      <c r="A21" s="11"/>
      <c r="B21" s="7">
        <v>9600</v>
      </c>
      <c r="C21" s="4">
        <f t="shared" si="5"/>
        <v>9598.9853646833017</v>
      </c>
      <c r="D21" s="4">
        <f>($K$1/B21/4)-1</f>
        <v>1040.8898697916666</v>
      </c>
      <c r="E21" s="4">
        <f t="shared" si="7"/>
        <v>1041</v>
      </c>
      <c r="F21" s="5">
        <f t="shared" si="8"/>
        <v>-1.0569117882274288E-4</v>
      </c>
    </row>
  </sheetData>
  <mergeCells count="2">
    <mergeCell ref="A2:A11"/>
    <mergeCell ref="A12:A21"/>
  </mergeCells>
  <conditionalFormatting sqref="F2:F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2014-11-08T12:48:28Z</dcterms:created>
  <dcterms:modified xsi:type="dcterms:W3CDTF">2014-11-09T01:29:00Z</dcterms:modified>
</cp:coreProperties>
</file>