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K14"/>
  <c r="K13"/>
  <c r="K3"/>
  <c r="K1"/>
  <c r="D21" l="1"/>
  <c r="D13"/>
  <c r="E13" s="1"/>
  <c r="C13" s="1"/>
  <c r="D14"/>
  <c r="E14" s="1"/>
  <c r="C14" s="1"/>
  <c r="D15"/>
  <c r="E15" s="1"/>
  <c r="C15" s="1"/>
  <c r="D16"/>
  <c r="E16" s="1"/>
  <c r="C16" s="1"/>
  <c r="D17"/>
  <c r="E17" s="1"/>
  <c r="C17" s="1"/>
  <c r="D18"/>
  <c r="E18" s="1"/>
  <c r="C18" s="1"/>
  <c r="D19"/>
  <c r="E19" s="1"/>
  <c r="C19" s="1"/>
  <c r="D20"/>
  <c r="E20" s="1"/>
  <c r="C20" s="1"/>
  <c r="E21"/>
  <c r="C21" s="1"/>
  <c r="D12"/>
  <c r="E12" s="1"/>
  <c r="C12" s="1"/>
  <c r="D3"/>
  <c r="E3" s="1"/>
  <c r="C3" s="1"/>
  <c r="D4"/>
  <c r="E4"/>
  <c r="C4" s="1"/>
  <c r="D5"/>
  <c r="E5" s="1"/>
  <c r="C5" s="1"/>
  <c r="D6"/>
  <c r="E6"/>
  <c r="C6" s="1"/>
  <c r="D7"/>
  <c r="E7" s="1"/>
  <c r="C7" s="1"/>
  <c r="D8"/>
  <c r="E8"/>
  <c r="C8" s="1"/>
  <c r="D9"/>
  <c r="E9" s="1"/>
  <c r="C9" s="1"/>
  <c r="D10"/>
  <c r="E10"/>
  <c r="C10" s="1"/>
  <c r="D11"/>
  <c r="E11" s="1"/>
  <c r="C11" s="1"/>
  <c r="D2"/>
  <c r="E2" s="1"/>
  <c r="C2" s="1"/>
  <c r="K4"/>
</calcChain>
</file>

<file path=xl/sharedStrings.xml><?xml version="1.0" encoding="utf-8"?>
<sst xmlns="http://schemas.openxmlformats.org/spreadsheetml/2006/main" count="14" uniqueCount="12">
  <si>
    <t>baud rate consigne</t>
  </si>
  <si>
    <t>FCY</t>
  </si>
  <si>
    <t>BRG Value brut</t>
  </si>
  <si>
    <t xml:space="preserve">BRG Value </t>
  </si>
  <si>
    <t>Baud real value</t>
  </si>
  <si>
    <t>% erreur</t>
  </si>
  <si>
    <t>BRGH = 0</t>
  </si>
  <si>
    <t>BRGH = 1</t>
  </si>
  <si>
    <t>Max</t>
  </si>
  <si>
    <t>Min</t>
  </si>
  <si>
    <t xml:space="preserve"> -&gt; Peb</t>
  </si>
  <si>
    <t xml:space="preserve"> -&gt; Benji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</si>
</sst>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/>
    <xf numFmtId="0" fontId="0" fillId="0" borderId="1" xfId="0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topLeftCell="B1" zoomScale="130" zoomScaleNormal="130" workbookViewId="0">
      <selection activeCell="G25" sqref="G25"/>
    </sheetView>
  </sheetViews>
  <sheetFormatPr baseColWidth="10" defaultRowHeight="15"/>
  <cols>
    <col min="2" max="2" width="17.85546875" bestFit="1" customWidth="1"/>
    <col min="3" max="3" width="17.28515625" customWidth="1"/>
    <col min="4" max="4" width="14.28515625" bestFit="1" customWidth="1"/>
    <col min="6" max="6" width="17.7109375" customWidth="1"/>
    <col min="11" max="11" width="16.28515625" bestFit="1" customWidth="1"/>
  </cols>
  <sheetData>
    <row r="1" spans="1:11" ht="15.75" thickBot="1">
      <c r="A1" s="3"/>
      <c r="B1" s="8" t="s">
        <v>0</v>
      </c>
      <c r="C1" s="9" t="s">
        <v>4</v>
      </c>
      <c r="D1" s="9" t="s">
        <v>2</v>
      </c>
      <c r="E1" s="9" t="s">
        <v>3</v>
      </c>
      <c r="F1" s="10" t="s">
        <v>5</v>
      </c>
      <c r="J1" t="s">
        <v>1</v>
      </c>
      <c r="K1" s="1">
        <f xml:space="preserve"> 80000000/2</f>
        <v>40000000</v>
      </c>
    </row>
    <row r="2" spans="1:11">
      <c r="A2" s="11" t="s">
        <v>6</v>
      </c>
      <c r="B2" s="7">
        <v>1000000</v>
      </c>
      <c r="C2" s="4">
        <f>$K$1/(16*(E2+1))</f>
        <v>833333.33333333337</v>
      </c>
      <c r="D2" s="4">
        <f>($K$1/B2/16)-1</f>
        <v>1.5</v>
      </c>
      <c r="E2" s="4">
        <f>ROUND(D2,0)</f>
        <v>2</v>
      </c>
      <c r="F2" s="15">
        <f>ABS((C2-B2)/B2)</f>
        <v>0.16666666666666663</v>
      </c>
    </row>
    <row r="3" spans="1:11">
      <c r="A3" s="12"/>
      <c r="B3" s="5">
        <v>500000</v>
      </c>
      <c r="C3" s="4">
        <f t="shared" ref="C3:C11" si="0">$K$1/(16*(E3+1))</f>
        <v>500000</v>
      </c>
      <c r="D3" s="4">
        <f t="shared" ref="D3:D11" si="1">($K$1/B3/16)-1</f>
        <v>4</v>
      </c>
      <c r="E3" s="4">
        <f t="shared" ref="E3:E11" si="2">ROUND(D3,0)</f>
        <v>4</v>
      </c>
      <c r="F3" s="15">
        <f t="shared" ref="F3:F21" si="3">ABS((C3-B3)/B3)</f>
        <v>0</v>
      </c>
      <c r="G3" t="s">
        <v>10</v>
      </c>
      <c r="J3" t="s">
        <v>8</v>
      </c>
      <c r="K3" s="2" t="e">
        <f>#REF!/16</f>
        <v>#REF!</v>
      </c>
    </row>
    <row r="4" spans="1:11">
      <c r="A4" s="12"/>
      <c r="B4" s="5">
        <v>400000</v>
      </c>
      <c r="C4" s="4">
        <f t="shared" si="0"/>
        <v>416666.66666666669</v>
      </c>
      <c r="D4" s="4">
        <f t="shared" si="1"/>
        <v>5.25</v>
      </c>
      <c r="E4" s="4">
        <f t="shared" si="2"/>
        <v>5</v>
      </c>
      <c r="F4" s="15">
        <f t="shared" si="3"/>
        <v>4.1666666666666713E-2</v>
      </c>
      <c r="J4" t="s">
        <v>9</v>
      </c>
      <c r="K4" t="e">
        <f>#REF!/(16* 65536)</f>
        <v>#REF!</v>
      </c>
    </row>
    <row r="5" spans="1:11">
      <c r="A5" s="12"/>
      <c r="B5" s="5">
        <v>250000</v>
      </c>
      <c r="C5" s="4">
        <f t="shared" si="0"/>
        <v>250000</v>
      </c>
      <c r="D5" s="4">
        <f t="shared" si="1"/>
        <v>9</v>
      </c>
      <c r="E5" s="4">
        <f t="shared" si="2"/>
        <v>9</v>
      </c>
      <c r="F5" s="15">
        <f t="shared" si="3"/>
        <v>0</v>
      </c>
    </row>
    <row r="6" spans="1:11">
      <c r="A6" s="12"/>
      <c r="B6" s="5">
        <v>200000</v>
      </c>
      <c r="C6" s="4">
        <f t="shared" si="0"/>
        <v>192307.69230769231</v>
      </c>
      <c r="D6" s="4">
        <f t="shared" si="1"/>
        <v>11.5</v>
      </c>
      <c r="E6" s="4">
        <f t="shared" si="2"/>
        <v>12</v>
      </c>
      <c r="F6" s="15">
        <f t="shared" si="3"/>
        <v>3.8461538461538436E-2</v>
      </c>
    </row>
    <row r="7" spans="1:11">
      <c r="A7" s="12"/>
      <c r="B7" s="5">
        <v>115200</v>
      </c>
      <c r="C7" s="4">
        <f t="shared" si="0"/>
        <v>113636.36363636363</v>
      </c>
      <c r="D7" s="4">
        <f t="shared" si="1"/>
        <v>20.701388888888889</v>
      </c>
      <c r="E7" s="4">
        <f t="shared" si="2"/>
        <v>21</v>
      </c>
      <c r="F7" s="15">
        <f t="shared" si="3"/>
        <v>1.3573232323232357E-2</v>
      </c>
      <c r="G7" t="s">
        <v>11</v>
      </c>
    </row>
    <row r="8" spans="1:11">
      <c r="A8" s="12"/>
      <c r="B8" s="5">
        <v>117647.1</v>
      </c>
      <c r="C8" s="4">
        <f t="shared" si="0"/>
        <v>119047.61904761905</v>
      </c>
      <c r="D8" s="4">
        <f t="shared" si="1"/>
        <v>20.249992562502602</v>
      </c>
      <c r="E8" s="4">
        <f t="shared" si="2"/>
        <v>20</v>
      </c>
      <c r="F8" s="15">
        <f t="shared" si="3"/>
        <v>1.1904407738219193E-2</v>
      </c>
    </row>
    <row r="9" spans="1:11">
      <c r="A9" s="12"/>
      <c r="B9" s="5">
        <v>57600</v>
      </c>
      <c r="C9" s="4">
        <f t="shared" si="0"/>
        <v>58139.534883720931</v>
      </c>
      <c r="D9" s="4">
        <f t="shared" si="1"/>
        <v>42.402777777777779</v>
      </c>
      <c r="E9" s="4">
        <f t="shared" si="2"/>
        <v>42</v>
      </c>
      <c r="F9" s="15">
        <f t="shared" si="3"/>
        <v>9.366925064599501E-3</v>
      </c>
    </row>
    <row r="10" spans="1:11">
      <c r="A10" s="12"/>
      <c r="B10" s="5">
        <v>19200</v>
      </c>
      <c r="C10" s="4">
        <f t="shared" si="0"/>
        <v>19230.76923076923</v>
      </c>
      <c r="D10" s="4">
        <f t="shared" si="1"/>
        <v>129.20833333333334</v>
      </c>
      <c r="E10" s="4">
        <f t="shared" si="2"/>
        <v>129</v>
      </c>
      <c r="F10" s="15">
        <f t="shared" si="3"/>
        <v>1.602564102564088E-3</v>
      </c>
    </row>
    <row r="11" spans="1:11" ht="15.75" thickBot="1">
      <c r="A11" s="13"/>
      <c r="B11" s="6">
        <v>9600</v>
      </c>
      <c r="C11" s="4">
        <f t="shared" si="0"/>
        <v>9615.3846153846152</v>
      </c>
      <c r="D11" s="4">
        <f t="shared" si="1"/>
        <v>259.41666666666669</v>
      </c>
      <c r="E11" s="4">
        <f t="shared" si="2"/>
        <v>259</v>
      </c>
      <c r="F11" s="15">
        <f t="shared" si="3"/>
        <v>1.602564102564088E-3</v>
      </c>
    </row>
    <row r="12" spans="1:11">
      <c r="A12" s="14" t="s">
        <v>7</v>
      </c>
      <c r="B12" s="7">
        <v>1000000</v>
      </c>
      <c r="C12" s="4">
        <f>$K$1/(4*(E12+1))</f>
        <v>1000000</v>
      </c>
      <c r="D12" s="4">
        <f>($K$1/B12/4)-1</f>
        <v>9</v>
      </c>
      <c r="E12" s="4">
        <f>ROUND(D12,0)</f>
        <v>9</v>
      </c>
      <c r="F12" s="15">
        <f t="shared" si="3"/>
        <v>0</v>
      </c>
    </row>
    <row r="13" spans="1:11">
      <c r="A13" s="12"/>
      <c r="B13" s="5">
        <v>500000</v>
      </c>
      <c r="C13" s="4">
        <f t="shared" ref="C13:C21" si="4">$K$1/(4*(E13+1))</f>
        <v>500000</v>
      </c>
      <c r="D13" s="4">
        <f t="shared" ref="D13:D20" si="5">($K$1/B13/4)-1</f>
        <v>19</v>
      </c>
      <c r="E13" s="4">
        <f t="shared" ref="E13:E21" si="6">ROUND(D13,0)</f>
        <v>19</v>
      </c>
      <c r="F13" s="15">
        <f t="shared" si="3"/>
        <v>0</v>
      </c>
      <c r="J13" t="s">
        <v>8</v>
      </c>
      <c r="K13" s="2" t="e">
        <f>#REF!/4</f>
        <v>#REF!</v>
      </c>
    </row>
    <row r="14" spans="1:11">
      <c r="A14" s="12"/>
      <c r="B14" s="5">
        <v>400000</v>
      </c>
      <c r="C14" s="4">
        <f t="shared" si="4"/>
        <v>400000</v>
      </c>
      <c r="D14" s="4">
        <f t="shared" si="5"/>
        <v>24</v>
      </c>
      <c r="E14" s="4">
        <f t="shared" si="6"/>
        <v>24</v>
      </c>
      <c r="F14" s="15">
        <f t="shared" si="3"/>
        <v>0</v>
      </c>
      <c r="J14" t="s">
        <v>9</v>
      </c>
      <c r="K14" t="e">
        <f>#REF!/(4* 65536)</f>
        <v>#REF!</v>
      </c>
    </row>
    <row r="15" spans="1:11">
      <c r="A15" s="12"/>
      <c r="B15" s="5">
        <v>250000</v>
      </c>
      <c r="C15" s="4">
        <f t="shared" si="4"/>
        <v>250000</v>
      </c>
      <c r="D15" s="4">
        <f t="shared" si="5"/>
        <v>39</v>
      </c>
      <c r="E15" s="4">
        <f t="shared" si="6"/>
        <v>39</v>
      </c>
      <c r="F15" s="15">
        <f t="shared" si="3"/>
        <v>0</v>
      </c>
    </row>
    <row r="16" spans="1:11">
      <c r="A16" s="12"/>
      <c r="B16" s="5">
        <v>200000</v>
      </c>
      <c r="C16" s="4">
        <f t="shared" si="4"/>
        <v>200000</v>
      </c>
      <c r="D16" s="4">
        <f t="shared" si="5"/>
        <v>49</v>
      </c>
      <c r="E16" s="4">
        <f t="shared" si="6"/>
        <v>49</v>
      </c>
      <c r="F16" s="15">
        <f t="shared" si="3"/>
        <v>0</v>
      </c>
    </row>
    <row r="17" spans="1:6">
      <c r="A17" s="12"/>
      <c r="B17" s="5">
        <v>115200</v>
      </c>
      <c r="C17" s="4">
        <f t="shared" si="4"/>
        <v>114942.52873563218</v>
      </c>
      <c r="D17" s="4">
        <f t="shared" si="5"/>
        <v>85.805555555555557</v>
      </c>
      <c r="E17" s="4">
        <f t="shared" si="6"/>
        <v>86</v>
      </c>
      <c r="F17" s="15">
        <f t="shared" si="3"/>
        <v>2.2349936143040042E-3</v>
      </c>
    </row>
    <row r="18" spans="1:6">
      <c r="A18" s="12"/>
      <c r="B18" s="5">
        <v>117647.1</v>
      </c>
      <c r="C18" s="4">
        <f t="shared" si="4"/>
        <v>117647.05882352941</v>
      </c>
      <c r="D18" s="4">
        <f t="shared" si="5"/>
        <v>83.999970250010406</v>
      </c>
      <c r="E18" s="4">
        <f t="shared" si="6"/>
        <v>84</v>
      </c>
      <c r="F18" s="15">
        <f t="shared" si="3"/>
        <v>3.499998775422434E-7</v>
      </c>
    </row>
    <row r="19" spans="1:6">
      <c r="A19" s="12"/>
      <c r="B19" s="5">
        <v>57600</v>
      </c>
      <c r="C19" s="4">
        <f t="shared" si="4"/>
        <v>57471.264367816089</v>
      </c>
      <c r="D19" s="4">
        <f t="shared" si="5"/>
        <v>172.61111111111111</v>
      </c>
      <c r="E19" s="4">
        <f t="shared" si="6"/>
        <v>173</v>
      </c>
      <c r="F19" s="15">
        <f t="shared" si="3"/>
        <v>2.2349936143040042E-3</v>
      </c>
    </row>
    <row r="20" spans="1:6">
      <c r="A20" s="12"/>
      <c r="B20" s="5">
        <v>19200</v>
      </c>
      <c r="C20" s="4">
        <f t="shared" si="4"/>
        <v>19193.857965451054</v>
      </c>
      <c r="D20" s="4">
        <f t="shared" si="5"/>
        <v>519.83333333333337</v>
      </c>
      <c r="E20" s="4">
        <f t="shared" si="6"/>
        <v>520</v>
      </c>
      <c r="F20" s="15">
        <f t="shared" si="3"/>
        <v>3.1989763275760199E-4</v>
      </c>
    </row>
    <row r="21" spans="1:6" ht="15.75" thickBot="1">
      <c r="A21" s="13"/>
      <c r="B21" s="6">
        <v>9600</v>
      </c>
      <c r="C21" s="4">
        <f t="shared" si="4"/>
        <v>9596.928982725527</v>
      </c>
      <c r="D21" s="4">
        <f>($K$1/B21/4)-1</f>
        <v>1040.6666666666667</v>
      </c>
      <c r="E21" s="4">
        <f t="shared" si="6"/>
        <v>1041</v>
      </c>
      <c r="F21" s="15">
        <f t="shared" si="3"/>
        <v>3.1989763275760199E-4</v>
      </c>
    </row>
  </sheetData>
  <mergeCells count="2">
    <mergeCell ref="A2:A11"/>
    <mergeCell ref="A12:A21"/>
  </mergeCells>
  <conditionalFormatting sqref="F2:F21">
    <cfRule type="colorScale" priority="2">
      <colorScale>
        <cfvo type="min" val="0"/>
        <cfvo type="percentile" val="50"/>
        <cfvo type="max" val="0"/>
        <color rgb="FF00B050"/>
        <color rgb="FFFFEB84"/>
        <color rgb="FFC00000"/>
      </colorScale>
    </cfRule>
  </conditionalFormatting>
  <conditionalFormatting sqref="F2:F21">
    <cfRule type="colorScale" priority="1">
      <colorScale>
        <cfvo type="min" val="0"/>
        <cfvo type="percentile" val="50"/>
        <cfvo type="max" val="0"/>
        <color rgb="FF00B050"/>
        <color rgb="FFFFEB84"/>
        <color rgb="FFC0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KaosTheOry</cp:lastModifiedBy>
  <dcterms:created xsi:type="dcterms:W3CDTF">2014-11-08T12:48:28Z</dcterms:created>
  <dcterms:modified xsi:type="dcterms:W3CDTF">2015-11-07T23:30:37Z</dcterms:modified>
</cp:coreProperties>
</file>