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DSPROJECTS\repos\kaggle\bcg_gamma\"/>
    </mc:Choice>
  </mc:AlternateContent>
  <xr:revisionPtr revIDLastSave="0" documentId="13_ncr:1_{68259007-2086-4096-B079-21BCBD965F8A}" xr6:coauthVersionLast="47" xr6:coauthVersionMax="47" xr10:uidLastSave="{00000000-0000-0000-0000-000000000000}"/>
  <bookViews>
    <workbookView xWindow="28680" yWindow="-120" windowWidth="29040" windowHeight="15840" xr2:uid="{ED77F572-EA44-4475-B97B-E4A26768AA9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309" i="1" l="1"/>
  <c r="AA147"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0" i="1"/>
  <c r="AA299" i="1"/>
  <c r="AA298" i="1"/>
  <c r="AA297" i="1"/>
  <c r="AA296" i="1"/>
  <c r="AA295" i="1"/>
  <c r="AA294" i="1"/>
  <c r="AA293" i="1"/>
  <c r="AA292" i="1"/>
  <c r="AA291" i="1"/>
  <c r="AA290" i="1"/>
  <c r="AA289" i="1"/>
  <c r="AA288" i="1"/>
  <c r="AA287" i="1"/>
  <c r="AA286" i="1"/>
  <c r="AA285" i="1"/>
  <c r="AA284" i="1"/>
  <c r="AA283" i="1"/>
  <c r="AA282" i="1"/>
  <c r="AA281" i="1"/>
  <c r="AA280"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0" i="1"/>
  <c r="AA229" i="1"/>
  <c r="AA227" i="1"/>
  <c r="AA226" i="1"/>
  <c r="AA225" i="1"/>
  <c r="AA224" i="1"/>
  <c r="AA223" i="1"/>
  <c r="AA222" i="1"/>
  <c r="AA221" i="1"/>
  <c r="AA220" i="1"/>
  <c r="AA219" i="1"/>
  <c r="AA218" i="1"/>
  <c r="AA217" i="1"/>
  <c r="AA216" i="1"/>
  <c r="AA215" i="1"/>
  <c r="AA214" i="1"/>
  <c r="AA213" i="1"/>
  <c r="AA212" i="1"/>
  <c r="AA211" i="1"/>
  <c r="AA210" i="1"/>
  <c r="AA209" i="1"/>
  <c r="AA208" i="1"/>
  <c r="AA207" i="1"/>
  <c r="AA203" i="1"/>
  <c r="AA202" i="1"/>
  <c r="AA201" i="1"/>
  <c r="AA200" i="1"/>
  <c r="AA199" i="1"/>
  <c r="AA198" i="1"/>
  <c r="AA197" i="1"/>
  <c r="AA196" i="1"/>
  <c r="AA195" i="1"/>
  <c r="AA194" i="1"/>
  <c r="AA193" i="1"/>
  <c r="AA192" i="1"/>
  <c r="AA191" i="1"/>
  <c r="AA190" i="1"/>
  <c r="AA189" i="1"/>
  <c r="AA187" i="1"/>
  <c r="AA186" i="1"/>
  <c r="AA185" i="1"/>
  <c r="AA184" i="1"/>
  <c r="AA183" i="1"/>
  <c r="AA182" i="1"/>
  <c r="AA181" i="1"/>
  <c r="AA180" i="1"/>
  <c r="AA179" i="1"/>
  <c r="AA178" i="1"/>
  <c r="AA177" i="1"/>
  <c r="AA176" i="1"/>
  <c r="AA175" i="1"/>
  <c r="AA174" i="1"/>
  <c r="AA173" i="1"/>
  <c r="AA171" i="1"/>
  <c r="AA170" i="1"/>
  <c r="AA169" i="1"/>
  <c r="AA168" i="1"/>
  <c r="AA167" i="1"/>
  <c r="AA166" i="1"/>
  <c r="AA165" i="1"/>
  <c r="AA164" i="1"/>
  <c r="AA163" i="1"/>
  <c r="AA161" i="1"/>
  <c r="AA160" i="1"/>
  <c r="AA158" i="1"/>
  <c r="AA157" i="1"/>
  <c r="AA156" i="1"/>
  <c r="AA155" i="1"/>
  <c r="AA154" i="1"/>
  <c r="AA153" i="1"/>
  <c r="AA152" i="1"/>
  <c r="AA151" i="1"/>
  <c r="AA150" i="1"/>
  <c r="AA149" i="1"/>
  <c r="AA148"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5" i="1"/>
  <c r="Y304" i="1"/>
  <c r="Y303" i="1"/>
  <c r="Y302" i="1"/>
  <c r="Y300" i="1"/>
  <c r="Y299" i="1"/>
  <c r="Y298" i="1"/>
  <c r="Y297" i="1"/>
  <c r="Y296" i="1"/>
  <c r="Y295" i="1"/>
  <c r="Y294" i="1"/>
  <c r="Y293" i="1"/>
  <c r="Y292" i="1"/>
  <c r="Y291" i="1"/>
  <c r="Y290" i="1"/>
  <c r="Y289" i="1"/>
  <c r="Y288" i="1"/>
  <c r="Y287" i="1"/>
  <c r="Y286" i="1"/>
  <c r="Y285" i="1"/>
  <c r="Y284" i="1"/>
  <c r="Y283" i="1"/>
  <c r="Y282" i="1"/>
  <c r="Y281" i="1"/>
  <c r="Y280" i="1"/>
  <c r="Y278" i="1"/>
  <c r="Y277" i="1"/>
  <c r="Y276" i="1"/>
  <c r="Y275" i="1"/>
  <c r="Y274" i="1"/>
  <c r="Y273" i="1"/>
  <c r="Y272" i="1"/>
  <c r="Y271" i="1"/>
  <c r="Y270" i="1"/>
  <c r="Y269" i="1"/>
  <c r="Y268" i="1"/>
  <c r="Y267" i="1"/>
  <c r="Y266" i="1"/>
  <c r="Y265" i="1"/>
  <c r="Y264" i="1"/>
  <c r="Y263" i="1"/>
  <c r="Y262" i="1"/>
  <c r="Y261" i="1"/>
  <c r="Y260" i="1"/>
  <c r="Y259" i="1"/>
  <c r="Y258" i="1"/>
  <c r="Y257" i="1"/>
  <c r="Y256" i="1"/>
  <c r="Y254" i="1"/>
  <c r="Y253" i="1"/>
  <c r="Y252" i="1"/>
  <c r="Y251" i="1"/>
  <c r="Y250" i="1"/>
  <c r="Y249" i="1"/>
  <c r="Y248" i="1"/>
  <c r="Y247" i="1"/>
  <c r="Y246" i="1"/>
  <c r="Y245" i="1"/>
  <c r="Y244" i="1"/>
  <c r="Y243" i="1"/>
  <c r="Y242" i="1"/>
  <c r="Y241" i="1"/>
  <c r="Y240" i="1"/>
  <c r="Y239" i="1"/>
  <c r="Y238" i="1"/>
  <c r="Y237" i="1"/>
  <c r="Y236" i="1"/>
  <c r="Y235" i="1"/>
  <c r="Y234" i="1"/>
  <c r="Y233" i="1"/>
  <c r="Y232" i="1"/>
  <c r="Y230" i="1"/>
  <c r="Y229" i="1"/>
  <c r="Y227" i="1"/>
  <c r="Y226" i="1"/>
  <c r="Y225" i="1"/>
  <c r="Y224" i="1"/>
  <c r="Y223" i="1"/>
  <c r="Y222" i="1"/>
  <c r="Y221" i="1"/>
  <c r="Y220" i="1"/>
  <c r="Y219" i="1"/>
  <c r="Y218" i="1"/>
  <c r="Y217" i="1"/>
  <c r="Y216" i="1"/>
  <c r="Y215" i="1"/>
  <c r="Y214" i="1"/>
  <c r="Y213" i="1"/>
  <c r="Y212" i="1"/>
  <c r="Y211" i="1"/>
  <c r="Y210" i="1"/>
  <c r="Y209" i="1"/>
  <c r="Y208" i="1"/>
  <c r="Y207" i="1"/>
  <c r="Y203" i="1"/>
  <c r="Y202" i="1"/>
  <c r="Y201" i="1"/>
  <c r="Y200" i="1"/>
  <c r="Y199" i="1"/>
  <c r="Y198" i="1"/>
  <c r="Y197" i="1"/>
  <c r="Y196" i="1"/>
  <c r="Y195" i="1"/>
  <c r="Y194" i="1"/>
  <c r="Y193" i="1"/>
  <c r="Y192" i="1"/>
  <c r="Y191" i="1"/>
  <c r="Y190" i="1"/>
  <c r="Y189" i="1"/>
  <c r="Y187" i="1"/>
  <c r="Y186" i="1"/>
  <c r="Y185" i="1"/>
  <c r="Y184" i="1"/>
  <c r="Y183" i="1"/>
  <c r="Y182" i="1"/>
  <c r="Y181" i="1"/>
  <c r="Y180" i="1"/>
  <c r="Y179" i="1"/>
  <c r="Y178" i="1"/>
  <c r="Y177" i="1"/>
  <c r="Y176" i="1"/>
  <c r="Y175" i="1"/>
  <c r="Y174" i="1"/>
  <c r="Y173" i="1"/>
  <c r="Y171" i="1"/>
  <c r="Y170" i="1"/>
  <c r="Y169" i="1"/>
  <c r="Y168" i="1"/>
  <c r="Y167" i="1"/>
  <c r="Y166" i="1"/>
  <c r="Y165" i="1"/>
  <c r="Y164" i="1"/>
  <c r="Y163" i="1"/>
  <c r="Y161" i="1"/>
  <c r="Y160" i="1"/>
  <c r="Y158" i="1"/>
  <c r="Y157" i="1"/>
  <c r="Y156" i="1"/>
  <c r="Y155" i="1"/>
  <c r="Y154" i="1"/>
  <c r="Y153" i="1"/>
  <c r="Y152" i="1"/>
  <c r="Y151" i="1"/>
  <c r="Y150" i="1"/>
  <c r="Y149" i="1"/>
  <c r="Y148" i="1"/>
  <c r="Y147"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0" i="1"/>
  <c r="W299" i="1"/>
  <c r="W298" i="1"/>
  <c r="W297" i="1"/>
  <c r="W296" i="1"/>
  <c r="W295" i="1"/>
  <c r="W294" i="1"/>
  <c r="W293" i="1"/>
  <c r="W292" i="1"/>
  <c r="W291" i="1"/>
  <c r="W290" i="1"/>
  <c r="W289" i="1"/>
  <c r="W288" i="1"/>
  <c r="W287" i="1"/>
  <c r="W286" i="1"/>
  <c r="W285" i="1"/>
  <c r="W284" i="1"/>
  <c r="W283" i="1"/>
  <c r="W282" i="1"/>
  <c r="W281" i="1"/>
  <c r="W280" i="1"/>
  <c r="W278" i="1"/>
  <c r="W277" i="1"/>
  <c r="W276" i="1"/>
  <c r="W275" i="1"/>
  <c r="W274" i="1"/>
  <c r="W273" i="1"/>
  <c r="W272" i="1"/>
  <c r="W271" i="1"/>
  <c r="W270" i="1"/>
  <c r="W269" i="1"/>
  <c r="W268" i="1"/>
  <c r="W267" i="1"/>
  <c r="W266" i="1"/>
  <c r="W265" i="1"/>
  <c r="W264" i="1"/>
  <c r="W263" i="1"/>
  <c r="W262" i="1"/>
  <c r="W261" i="1"/>
  <c r="W260" i="1"/>
  <c r="W259" i="1"/>
  <c r="W258" i="1"/>
  <c r="W257" i="1"/>
  <c r="W256" i="1"/>
  <c r="W254" i="1"/>
  <c r="W253" i="1"/>
  <c r="W252" i="1"/>
  <c r="W251" i="1"/>
  <c r="W250" i="1"/>
  <c r="W249" i="1"/>
  <c r="W248" i="1"/>
  <c r="W247" i="1"/>
  <c r="W246" i="1"/>
  <c r="W245" i="1"/>
  <c r="W244" i="1"/>
  <c r="W243" i="1"/>
  <c r="W242" i="1"/>
  <c r="W241" i="1"/>
  <c r="W240" i="1"/>
  <c r="W239" i="1"/>
  <c r="W238" i="1"/>
  <c r="W237" i="1"/>
  <c r="W236" i="1"/>
  <c r="W235" i="1"/>
  <c r="W234" i="1"/>
  <c r="W233" i="1"/>
  <c r="W232" i="1"/>
  <c r="W230" i="1"/>
  <c r="W229" i="1"/>
  <c r="W227" i="1"/>
  <c r="W226" i="1"/>
  <c r="W225" i="1"/>
  <c r="W224" i="1"/>
  <c r="W223" i="1"/>
  <c r="W222" i="1"/>
  <c r="W221" i="1"/>
  <c r="W220" i="1"/>
  <c r="W219" i="1"/>
  <c r="W218" i="1"/>
  <c r="W217" i="1"/>
  <c r="W216" i="1"/>
  <c r="W215" i="1"/>
  <c r="W214" i="1"/>
  <c r="W213" i="1"/>
  <c r="W212" i="1"/>
  <c r="W211" i="1"/>
  <c r="W210" i="1"/>
  <c r="W209" i="1"/>
  <c r="W208" i="1"/>
  <c r="W207" i="1"/>
  <c r="W203" i="1"/>
  <c r="W202" i="1"/>
  <c r="W201" i="1"/>
  <c r="W200" i="1"/>
  <c r="W199" i="1"/>
  <c r="W198" i="1"/>
  <c r="W197" i="1"/>
  <c r="W196" i="1"/>
  <c r="W195" i="1"/>
  <c r="W194" i="1"/>
  <c r="W193" i="1"/>
  <c r="W192" i="1"/>
  <c r="W191" i="1"/>
  <c r="W190" i="1"/>
  <c r="W189" i="1"/>
  <c r="W187" i="1"/>
  <c r="W186" i="1"/>
  <c r="W185" i="1"/>
  <c r="W184" i="1"/>
  <c r="W183" i="1"/>
  <c r="W182" i="1"/>
  <c r="W181" i="1"/>
  <c r="W180" i="1"/>
  <c r="W179" i="1"/>
  <c r="W178" i="1"/>
  <c r="W177" i="1"/>
  <c r="W176" i="1"/>
  <c r="W175" i="1"/>
  <c r="W174" i="1"/>
  <c r="W173" i="1"/>
  <c r="W171" i="1"/>
  <c r="W170" i="1"/>
  <c r="W169" i="1"/>
  <c r="W168" i="1"/>
  <c r="W167" i="1"/>
  <c r="W166" i="1"/>
  <c r="W165" i="1"/>
  <c r="W164" i="1"/>
  <c r="W163" i="1"/>
  <c r="W161" i="1"/>
  <c r="W160" i="1"/>
  <c r="W158" i="1"/>
  <c r="W157" i="1"/>
  <c r="W156" i="1"/>
  <c r="W155" i="1"/>
  <c r="W154" i="1"/>
  <c r="W153" i="1"/>
  <c r="W152" i="1"/>
  <c r="W151" i="1"/>
  <c r="W150" i="1"/>
  <c r="W149" i="1"/>
  <c r="W148" i="1"/>
  <c r="W147"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0" i="1"/>
  <c r="U299" i="1"/>
  <c r="U298" i="1"/>
  <c r="U297" i="1"/>
  <c r="U296" i="1"/>
  <c r="U295" i="1"/>
  <c r="U294" i="1"/>
  <c r="U293" i="1"/>
  <c r="U292" i="1"/>
  <c r="U291" i="1"/>
  <c r="U290" i="1"/>
  <c r="U289" i="1"/>
  <c r="U288" i="1"/>
  <c r="U287" i="1"/>
  <c r="U286" i="1"/>
  <c r="U285" i="1"/>
  <c r="U284" i="1"/>
  <c r="U283" i="1"/>
  <c r="U282" i="1"/>
  <c r="U281" i="1"/>
  <c r="U280" i="1"/>
  <c r="U278" i="1"/>
  <c r="U277" i="1"/>
  <c r="U276" i="1"/>
  <c r="U275" i="1"/>
  <c r="U274" i="1"/>
  <c r="U273" i="1"/>
  <c r="U272" i="1"/>
  <c r="U271" i="1"/>
  <c r="U270" i="1"/>
  <c r="U269" i="1"/>
  <c r="U268" i="1"/>
  <c r="U267" i="1"/>
  <c r="U266" i="1"/>
  <c r="U265" i="1"/>
  <c r="U264" i="1"/>
  <c r="U263" i="1"/>
  <c r="U262" i="1"/>
  <c r="U261" i="1"/>
  <c r="U260" i="1"/>
  <c r="U259" i="1"/>
  <c r="U258" i="1"/>
  <c r="U257" i="1"/>
  <c r="U256" i="1"/>
  <c r="U254" i="1"/>
  <c r="U253" i="1"/>
  <c r="U252" i="1"/>
  <c r="U251" i="1"/>
  <c r="U250" i="1"/>
  <c r="U249" i="1"/>
  <c r="U248" i="1"/>
  <c r="U247" i="1"/>
  <c r="U246" i="1"/>
  <c r="U245" i="1"/>
  <c r="U244" i="1"/>
  <c r="U243" i="1"/>
  <c r="U242" i="1"/>
  <c r="U241" i="1"/>
  <c r="U240" i="1"/>
  <c r="U239" i="1"/>
  <c r="U238" i="1"/>
  <c r="U237" i="1"/>
  <c r="U236" i="1"/>
  <c r="U235" i="1"/>
  <c r="U234" i="1"/>
  <c r="U233" i="1"/>
  <c r="U232" i="1"/>
  <c r="U230" i="1"/>
  <c r="U229" i="1"/>
  <c r="U227" i="1"/>
  <c r="U226" i="1"/>
  <c r="U225" i="1"/>
  <c r="U224" i="1"/>
  <c r="U223" i="1"/>
  <c r="U222" i="1"/>
  <c r="U221" i="1"/>
  <c r="U220" i="1"/>
  <c r="U219" i="1"/>
  <c r="U218" i="1"/>
  <c r="U217" i="1"/>
  <c r="U216" i="1"/>
  <c r="U215" i="1"/>
  <c r="U214" i="1"/>
  <c r="U213" i="1"/>
  <c r="U212" i="1"/>
  <c r="U211" i="1"/>
  <c r="U210" i="1"/>
  <c r="U209" i="1"/>
  <c r="U208" i="1"/>
  <c r="U207" i="1"/>
  <c r="U203" i="1"/>
  <c r="U202" i="1"/>
  <c r="U201" i="1"/>
  <c r="U200" i="1"/>
  <c r="U199" i="1"/>
  <c r="U198" i="1"/>
  <c r="U197" i="1"/>
  <c r="U196" i="1"/>
  <c r="U195" i="1"/>
  <c r="U194" i="1"/>
  <c r="U193" i="1"/>
  <c r="U192" i="1"/>
  <c r="U191" i="1"/>
  <c r="U190" i="1"/>
  <c r="U189" i="1"/>
  <c r="U187" i="1"/>
  <c r="U186" i="1"/>
  <c r="U185" i="1"/>
  <c r="U184" i="1"/>
  <c r="U183" i="1"/>
  <c r="U182" i="1"/>
  <c r="U181" i="1"/>
  <c r="U180" i="1"/>
  <c r="U179" i="1"/>
  <c r="U178" i="1"/>
  <c r="U177" i="1"/>
  <c r="U176" i="1"/>
  <c r="U175" i="1"/>
  <c r="U174" i="1"/>
  <c r="U173" i="1"/>
  <c r="U171" i="1"/>
  <c r="U170" i="1"/>
  <c r="U169" i="1"/>
  <c r="U168" i="1"/>
  <c r="U167" i="1"/>
  <c r="U166" i="1"/>
  <c r="U165" i="1"/>
  <c r="U164" i="1"/>
  <c r="U163" i="1"/>
  <c r="U161" i="1"/>
  <c r="U160" i="1"/>
  <c r="U158" i="1"/>
  <c r="U157" i="1"/>
  <c r="U156" i="1"/>
  <c r="U155" i="1"/>
  <c r="U154" i="1"/>
  <c r="U153" i="1"/>
  <c r="U152" i="1"/>
  <c r="U151" i="1"/>
  <c r="U150" i="1"/>
  <c r="U149" i="1"/>
  <c r="U148" i="1"/>
  <c r="U147"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0" i="1"/>
  <c r="S299" i="1"/>
  <c r="S298" i="1"/>
  <c r="S297" i="1"/>
  <c r="S296" i="1"/>
  <c r="S295" i="1"/>
  <c r="S294" i="1"/>
  <c r="S293" i="1"/>
  <c r="S292" i="1"/>
  <c r="S291" i="1"/>
  <c r="S290" i="1"/>
  <c r="S289" i="1"/>
  <c r="S288" i="1"/>
  <c r="S287" i="1"/>
  <c r="S286" i="1"/>
  <c r="S285" i="1"/>
  <c r="S284" i="1"/>
  <c r="S283" i="1"/>
  <c r="S282" i="1"/>
  <c r="S281" i="1"/>
  <c r="S280" i="1"/>
  <c r="S278" i="1"/>
  <c r="S277" i="1"/>
  <c r="S276" i="1"/>
  <c r="S275" i="1"/>
  <c r="S274" i="1"/>
  <c r="S273" i="1"/>
  <c r="S272" i="1"/>
  <c r="S271" i="1"/>
  <c r="S270" i="1"/>
  <c r="S269" i="1"/>
  <c r="S268" i="1"/>
  <c r="S267" i="1"/>
  <c r="S266" i="1"/>
  <c r="S265" i="1"/>
  <c r="S264" i="1"/>
  <c r="S263" i="1"/>
  <c r="S262" i="1"/>
  <c r="S261" i="1"/>
  <c r="S260" i="1"/>
  <c r="S259" i="1"/>
  <c r="S258" i="1"/>
  <c r="S257" i="1"/>
  <c r="S256" i="1"/>
  <c r="S254" i="1"/>
  <c r="S253" i="1"/>
  <c r="S252" i="1"/>
  <c r="S251" i="1"/>
  <c r="S250" i="1"/>
  <c r="S249" i="1"/>
  <c r="S248" i="1"/>
  <c r="S247" i="1"/>
  <c r="S246" i="1"/>
  <c r="S245" i="1"/>
  <c r="S244" i="1"/>
  <c r="S243" i="1"/>
  <c r="S242" i="1"/>
  <c r="S241" i="1"/>
  <c r="S240" i="1"/>
  <c r="S239" i="1"/>
  <c r="S238" i="1"/>
  <c r="S237" i="1"/>
  <c r="S236" i="1"/>
  <c r="S235" i="1"/>
  <c r="S234" i="1"/>
  <c r="S233" i="1"/>
  <c r="S232" i="1"/>
  <c r="S230" i="1"/>
  <c r="S229" i="1"/>
  <c r="S227" i="1"/>
  <c r="S226" i="1"/>
  <c r="S225" i="1"/>
  <c r="S224" i="1"/>
  <c r="S223" i="1"/>
  <c r="S222" i="1"/>
  <c r="S221" i="1"/>
  <c r="S220" i="1"/>
  <c r="S219" i="1"/>
  <c r="S218" i="1"/>
  <c r="S217" i="1"/>
  <c r="S216" i="1"/>
  <c r="S215" i="1"/>
  <c r="S214" i="1"/>
  <c r="S213" i="1"/>
  <c r="S212" i="1"/>
  <c r="S211" i="1"/>
  <c r="S210" i="1"/>
  <c r="S209" i="1"/>
  <c r="S208" i="1"/>
  <c r="S207" i="1"/>
  <c r="S203" i="1"/>
  <c r="S202" i="1"/>
  <c r="S201" i="1"/>
  <c r="S200" i="1"/>
  <c r="S199" i="1"/>
  <c r="S198" i="1"/>
  <c r="S197" i="1"/>
  <c r="S196" i="1"/>
  <c r="S195" i="1"/>
  <c r="S194" i="1"/>
  <c r="S193" i="1"/>
  <c r="S192" i="1"/>
  <c r="S191" i="1"/>
  <c r="S190" i="1"/>
  <c r="S189" i="1"/>
  <c r="S187" i="1"/>
  <c r="S186" i="1"/>
  <c r="S185" i="1"/>
  <c r="S184" i="1"/>
  <c r="S183" i="1"/>
  <c r="S182" i="1"/>
  <c r="S181" i="1"/>
  <c r="S180" i="1"/>
  <c r="S179" i="1"/>
  <c r="S178" i="1"/>
  <c r="S177" i="1"/>
  <c r="S176" i="1"/>
  <c r="S175" i="1"/>
  <c r="S174" i="1"/>
  <c r="S173" i="1"/>
  <c r="S171" i="1"/>
  <c r="S170" i="1"/>
  <c r="S169" i="1"/>
  <c r="S168" i="1"/>
  <c r="S167" i="1"/>
  <c r="S166" i="1"/>
  <c r="S165" i="1"/>
  <c r="S164" i="1"/>
  <c r="S163" i="1"/>
  <c r="S161" i="1"/>
  <c r="S160" i="1"/>
  <c r="S158" i="1"/>
  <c r="S157" i="1"/>
  <c r="S156" i="1"/>
  <c r="S155" i="1"/>
  <c r="S154" i="1"/>
  <c r="S153" i="1"/>
  <c r="S152" i="1"/>
  <c r="S151" i="1"/>
  <c r="S150" i="1"/>
  <c r="S149" i="1"/>
  <c r="S148" i="1"/>
  <c r="S147"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8" i="1"/>
  <c r="P307" i="1"/>
  <c r="P306" i="1"/>
  <c r="P305" i="1"/>
  <c r="P304" i="1"/>
  <c r="P303" i="1"/>
  <c r="P302" i="1"/>
  <c r="P300" i="1"/>
  <c r="P299" i="1"/>
  <c r="P298" i="1"/>
  <c r="P297" i="1"/>
  <c r="P296" i="1"/>
  <c r="P295" i="1"/>
  <c r="P294" i="1"/>
  <c r="P293" i="1"/>
  <c r="P292" i="1"/>
  <c r="P291" i="1"/>
  <c r="P290" i="1"/>
  <c r="P289" i="1"/>
  <c r="P288" i="1"/>
  <c r="P287" i="1"/>
  <c r="P286" i="1"/>
  <c r="P285" i="1"/>
  <c r="P284" i="1"/>
  <c r="P283" i="1"/>
  <c r="P282" i="1"/>
  <c r="P281" i="1"/>
  <c r="P280" i="1"/>
  <c r="P278" i="1"/>
  <c r="P277" i="1"/>
  <c r="P276" i="1"/>
  <c r="P275" i="1"/>
  <c r="P274" i="1"/>
  <c r="P273" i="1"/>
  <c r="P272" i="1"/>
  <c r="P271" i="1"/>
  <c r="P270" i="1"/>
  <c r="P269" i="1"/>
  <c r="P268" i="1"/>
  <c r="P267" i="1"/>
  <c r="P266" i="1"/>
  <c r="P265" i="1"/>
  <c r="P264" i="1"/>
  <c r="P263" i="1"/>
  <c r="P262" i="1"/>
  <c r="P261" i="1"/>
  <c r="P260" i="1"/>
  <c r="P259" i="1"/>
  <c r="P258" i="1"/>
  <c r="P257" i="1"/>
  <c r="P256" i="1"/>
  <c r="P254" i="1"/>
  <c r="P253" i="1"/>
  <c r="P252" i="1"/>
  <c r="P251" i="1"/>
  <c r="P250" i="1"/>
  <c r="P249" i="1"/>
  <c r="P248" i="1"/>
  <c r="P247" i="1"/>
  <c r="P246" i="1"/>
  <c r="P245" i="1"/>
  <c r="P244" i="1"/>
  <c r="P243" i="1"/>
  <c r="P242" i="1"/>
  <c r="P241" i="1"/>
  <c r="P240" i="1"/>
  <c r="P239" i="1"/>
  <c r="P238" i="1"/>
  <c r="P237" i="1"/>
  <c r="P236" i="1"/>
  <c r="P235" i="1"/>
  <c r="P234" i="1"/>
  <c r="P233" i="1"/>
  <c r="P232" i="1"/>
  <c r="P230" i="1"/>
  <c r="P229" i="1"/>
  <c r="P227" i="1"/>
  <c r="P226" i="1"/>
  <c r="P225" i="1"/>
  <c r="P224" i="1"/>
  <c r="P223" i="1"/>
  <c r="P222" i="1"/>
  <c r="P221" i="1"/>
  <c r="P220" i="1"/>
  <c r="P219" i="1"/>
  <c r="P218" i="1"/>
  <c r="P217" i="1"/>
  <c r="P216" i="1"/>
  <c r="P215" i="1"/>
  <c r="P214" i="1"/>
  <c r="P213" i="1"/>
  <c r="P212" i="1"/>
  <c r="P211" i="1"/>
  <c r="P210" i="1"/>
  <c r="P209" i="1"/>
  <c r="P208" i="1"/>
  <c r="P207" i="1"/>
  <c r="P203" i="1"/>
  <c r="P202" i="1"/>
  <c r="P201" i="1"/>
  <c r="P200" i="1"/>
  <c r="P199" i="1"/>
  <c r="P198" i="1"/>
  <c r="P197" i="1"/>
  <c r="P196" i="1"/>
  <c r="P195" i="1"/>
  <c r="P194" i="1"/>
  <c r="P193" i="1"/>
  <c r="P192" i="1"/>
  <c r="P191" i="1"/>
  <c r="P190" i="1"/>
  <c r="P189" i="1"/>
  <c r="P187" i="1"/>
  <c r="P186" i="1"/>
  <c r="P185" i="1"/>
  <c r="P184" i="1"/>
  <c r="P183" i="1"/>
  <c r="P182" i="1"/>
  <c r="P181" i="1"/>
  <c r="P180" i="1"/>
  <c r="P179" i="1"/>
  <c r="P178" i="1"/>
  <c r="P177" i="1"/>
  <c r="P176" i="1"/>
  <c r="P175" i="1"/>
  <c r="P174" i="1"/>
  <c r="P173" i="1"/>
  <c r="P171" i="1"/>
  <c r="P170" i="1"/>
  <c r="P169" i="1"/>
  <c r="P168" i="1"/>
  <c r="P167" i="1"/>
  <c r="P166" i="1"/>
  <c r="P165" i="1"/>
  <c r="P164" i="1"/>
  <c r="P163" i="1"/>
  <c r="P161" i="1"/>
  <c r="P160" i="1"/>
  <c r="P158" i="1"/>
  <c r="P157" i="1"/>
  <c r="P156" i="1"/>
  <c r="P155" i="1"/>
  <c r="P154" i="1"/>
  <c r="P153" i="1"/>
  <c r="P152" i="1"/>
  <c r="P151" i="1"/>
  <c r="P150" i="1"/>
  <c r="P149" i="1"/>
  <c r="P148" i="1"/>
  <c r="P147" i="1"/>
  <c r="AD10" i="1"/>
  <c r="AE5" i="1"/>
  <c r="AE6" i="1"/>
  <c r="AE7" i="1"/>
  <c r="AE8" i="1"/>
  <c r="AE9" i="1"/>
  <c r="AE4" i="1"/>
  <c r="AA143" i="1"/>
  <c r="AA142" i="1"/>
  <c r="AA141" i="1"/>
  <c r="AA140" i="1"/>
  <c r="AA139" i="1"/>
  <c r="AA138" i="1"/>
  <c r="AA137" i="1"/>
  <c r="AA136" i="1"/>
  <c r="AA135" i="1"/>
  <c r="AA134" i="1"/>
  <c r="AA133" i="1"/>
  <c r="AA132" i="1"/>
  <c r="AA131" i="1"/>
  <c r="Y143" i="1"/>
  <c r="Y142" i="1"/>
  <c r="Y141" i="1"/>
  <c r="Y140" i="1"/>
  <c r="Y139" i="1"/>
  <c r="Y138" i="1"/>
  <c r="Y137" i="1"/>
  <c r="Y136" i="1"/>
  <c r="Y135" i="1"/>
  <c r="Y134" i="1"/>
  <c r="Y133" i="1"/>
  <c r="Y132" i="1"/>
  <c r="Y131" i="1"/>
  <c r="W143" i="1"/>
  <c r="W142" i="1"/>
  <c r="W141" i="1"/>
  <c r="W140" i="1"/>
  <c r="W139" i="1"/>
  <c r="W138" i="1"/>
  <c r="W137" i="1"/>
  <c r="W136" i="1"/>
  <c r="W135" i="1"/>
  <c r="W134" i="1"/>
  <c r="W133" i="1"/>
  <c r="W132" i="1"/>
  <c r="W131" i="1"/>
  <c r="U143" i="1"/>
  <c r="U142" i="1"/>
  <c r="U141" i="1"/>
  <c r="U140" i="1"/>
  <c r="U139" i="1"/>
  <c r="U138" i="1"/>
  <c r="U137" i="1"/>
  <c r="U136" i="1"/>
  <c r="U135" i="1"/>
  <c r="U134" i="1"/>
  <c r="U133" i="1"/>
  <c r="U132" i="1"/>
  <c r="U131" i="1"/>
  <c r="S143" i="1"/>
  <c r="S142" i="1"/>
  <c r="S141" i="1"/>
  <c r="S140" i="1"/>
  <c r="S139" i="1"/>
  <c r="S138" i="1"/>
  <c r="S137" i="1"/>
  <c r="S136" i="1"/>
  <c r="S135" i="1"/>
  <c r="S134" i="1"/>
  <c r="S133" i="1"/>
  <c r="S132" i="1"/>
  <c r="S131" i="1"/>
  <c r="P143" i="1"/>
  <c r="P142" i="1"/>
  <c r="P141" i="1"/>
  <c r="P140" i="1"/>
  <c r="P139" i="1"/>
  <c r="P138" i="1"/>
  <c r="P137" i="1"/>
  <c r="P136" i="1"/>
  <c r="P135" i="1"/>
  <c r="P134" i="1"/>
  <c r="P133" i="1"/>
  <c r="P132" i="1"/>
  <c r="P131" i="1"/>
  <c r="AA129" i="1"/>
  <c r="AA128" i="1"/>
  <c r="AA127" i="1"/>
  <c r="AA126" i="1"/>
  <c r="AA125" i="1"/>
  <c r="AA124" i="1"/>
  <c r="Y129" i="1"/>
  <c r="Y128" i="1"/>
  <c r="Y127" i="1"/>
  <c r="Y126" i="1"/>
  <c r="Y125" i="1"/>
  <c r="Y124" i="1"/>
  <c r="W129" i="1"/>
  <c r="W128" i="1"/>
  <c r="W127" i="1"/>
  <c r="W126" i="1"/>
  <c r="W125" i="1"/>
  <c r="W124" i="1"/>
  <c r="U129" i="1"/>
  <c r="U128" i="1"/>
  <c r="U127" i="1"/>
  <c r="U126" i="1"/>
  <c r="U125" i="1"/>
  <c r="U124" i="1"/>
  <c r="S129" i="1"/>
  <c r="S128" i="1"/>
  <c r="S127" i="1"/>
  <c r="S126" i="1"/>
  <c r="S125" i="1"/>
  <c r="S124" i="1"/>
  <c r="P129" i="1"/>
  <c r="P128" i="1"/>
  <c r="P127" i="1"/>
  <c r="P126" i="1"/>
  <c r="P125" i="1"/>
  <c r="P124" i="1"/>
  <c r="AA122" i="1"/>
  <c r="AA121" i="1"/>
  <c r="AA120" i="1"/>
  <c r="AA119" i="1"/>
  <c r="AA118" i="1"/>
  <c r="AA117" i="1"/>
  <c r="AA116" i="1"/>
  <c r="AA115" i="1"/>
  <c r="AA114" i="1"/>
  <c r="Y122" i="1"/>
  <c r="Y121" i="1"/>
  <c r="Y120" i="1"/>
  <c r="Y119" i="1"/>
  <c r="Y118" i="1"/>
  <c r="Y117" i="1"/>
  <c r="Y116" i="1"/>
  <c r="Y115" i="1"/>
  <c r="Y114" i="1"/>
  <c r="W122" i="1"/>
  <c r="W121" i="1"/>
  <c r="W120" i="1"/>
  <c r="W119" i="1"/>
  <c r="W118" i="1"/>
  <c r="W117" i="1"/>
  <c r="W116" i="1"/>
  <c r="W115" i="1"/>
  <c r="W114" i="1"/>
  <c r="U122" i="1"/>
  <c r="U121" i="1"/>
  <c r="U120" i="1"/>
  <c r="U119" i="1"/>
  <c r="U118" i="1"/>
  <c r="U117" i="1"/>
  <c r="U116" i="1"/>
  <c r="U115" i="1"/>
  <c r="U114" i="1"/>
  <c r="S122" i="1"/>
  <c r="S121" i="1"/>
  <c r="S120" i="1"/>
  <c r="S119" i="1"/>
  <c r="S118" i="1"/>
  <c r="S117" i="1"/>
  <c r="S116" i="1"/>
  <c r="S115" i="1"/>
  <c r="S114" i="1"/>
  <c r="P122" i="1"/>
  <c r="P121" i="1"/>
  <c r="P120" i="1"/>
  <c r="P119" i="1"/>
  <c r="P118" i="1"/>
  <c r="P117" i="1"/>
  <c r="P116" i="1"/>
  <c r="P115" i="1"/>
  <c r="P114" i="1"/>
  <c r="AA109" i="1"/>
  <c r="AA112" i="1"/>
  <c r="AA111" i="1"/>
  <c r="AA110" i="1"/>
  <c r="AA108" i="1"/>
  <c r="AA107" i="1"/>
  <c r="AA106" i="1"/>
  <c r="AA105" i="1"/>
  <c r="AA104" i="1"/>
  <c r="AA103" i="1"/>
  <c r="AA102" i="1"/>
  <c r="AA101" i="1"/>
  <c r="AA99" i="1"/>
  <c r="AA98" i="1"/>
  <c r="AA97" i="1"/>
  <c r="AA96" i="1"/>
  <c r="Y112" i="1"/>
  <c r="Y111" i="1"/>
  <c r="Y110" i="1"/>
  <c r="Y109" i="1"/>
  <c r="Y108" i="1"/>
  <c r="Y107" i="1"/>
  <c r="Y106" i="1"/>
  <c r="Y105" i="1"/>
  <c r="Y104" i="1"/>
  <c r="Y103" i="1"/>
  <c r="Y102" i="1"/>
  <c r="Y101" i="1"/>
  <c r="Y99" i="1"/>
  <c r="Y98" i="1"/>
  <c r="Y97" i="1"/>
  <c r="Y96" i="1"/>
  <c r="W112" i="1"/>
  <c r="W111" i="1"/>
  <c r="W110" i="1"/>
  <c r="W109" i="1"/>
  <c r="W108" i="1"/>
  <c r="W107" i="1"/>
  <c r="W106" i="1"/>
  <c r="W105" i="1"/>
  <c r="W104" i="1"/>
  <c r="W103" i="1"/>
  <c r="W102" i="1"/>
  <c r="W101" i="1"/>
  <c r="W99" i="1"/>
  <c r="W98" i="1"/>
  <c r="W97" i="1"/>
  <c r="W96" i="1"/>
  <c r="U112" i="1"/>
  <c r="U111" i="1"/>
  <c r="U110" i="1"/>
  <c r="U109" i="1"/>
  <c r="U108" i="1"/>
  <c r="U107" i="1"/>
  <c r="U106" i="1"/>
  <c r="U105" i="1"/>
  <c r="U104" i="1"/>
  <c r="U103" i="1"/>
  <c r="U102" i="1"/>
  <c r="U101" i="1"/>
  <c r="U99" i="1"/>
  <c r="U98" i="1"/>
  <c r="U97" i="1"/>
  <c r="U96" i="1"/>
  <c r="S112" i="1"/>
  <c r="S111" i="1"/>
  <c r="S110" i="1"/>
  <c r="S109" i="1"/>
  <c r="S108" i="1"/>
  <c r="S107" i="1"/>
  <c r="S106" i="1"/>
  <c r="S105" i="1"/>
  <c r="S104" i="1"/>
  <c r="S103" i="1"/>
  <c r="S102" i="1"/>
  <c r="S101" i="1"/>
  <c r="S99" i="1"/>
  <c r="S98" i="1"/>
  <c r="S97" i="1"/>
  <c r="S96" i="1"/>
  <c r="P112" i="1"/>
  <c r="P111" i="1"/>
  <c r="P110" i="1"/>
  <c r="P109" i="1"/>
  <c r="P108" i="1"/>
  <c r="P107" i="1"/>
  <c r="P106" i="1"/>
  <c r="P105" i="1"/>
  <c r="P104" i="1"/>
  <c r="P103" i="1"/>
  <c r="P102" i="1"/>
  <c r="P101" i="1"/>
  <c r="P99" i="1"/>
  <c r="P98" i="1"/>
  <c r="P97" i="1"/>
  <c r="P96" i="1"/>
  <c r="O100" i="1"/>
  <c r="P100" i="1" s="1"/>
  <c r="Z100" i="1"/>
  <c r="AA100" i="1" s="1"/>
  <c r="X100" i="1"/>
  <c r="Y100" i="1" s="1"/>
  <c r="V100" i="1"/>
  <c r="W100" i="1" s="1"/>
  <c r="R100" i="1"/>
  <c r="S100" i="1" s="1"/>
  <c r="T100" i="1"/>
  <c r="U100" i="1" s="1"/>
  <c r="AA94" i="1"/>
  <c r="AA93" i="1"/>
  <c r="AA92" i="1"/>
  <c r="AA91" i="1"/>
  <c r="Y94" i="1"/>
  <c r="Y93" i="1"/>
  <c r="Y92" i="1"/>
  <c r="Y91" i="1"/>
  <c r="W94" i="1"/>
  <c r="W93" i="1"/>
  <c r="W92" i="1"/>
  <c r="W91" i="1"/>
  <c r="U94" i="1"/>
  <c r="U93" i="1"/>
  <c r="U92" i="1"/>
  <c r="U91" i="1"/>
  <c r="S94" i="1"/>
  <c r="S93" i="1"/>
  <c r="S92" i="1"/>
  <c r="S91" i="1"/>
  <c r="P94" i="1"/>
  <c r="P93" i="1"/>
  <c r="P92" i="1"/>
  <c r="P91" i="1"/>
  <c r="AA89" i="1"/>
  <c r="Y89" i="1"/>
  <c r="W89" i="1"/>
  <c r="U89" i="1"/>
  <c r="S89" i="1"/>
  <c r="P89" i="1"/>
  <c r="AA88" i="1"/>
  <c r="Y88" i="1"/>
  <c r="W88" i="1"/>
  <c r="U88" i="1"/>
  <c r="S88" i="1"/>
  <c r="P88" i="1"/>
  <c r="AA87" i="1"/>
  <c r="Y87" i="1"/>
  <c r="W87" i="1"/>
  <c r="U87" i="1"/>
  <c r="S87" i="1"/>
  <c r="P87" i="1"/>
  <c r="AA86" i="1"/>
  <c r="Y86" i="1"/>
  <c r="W86" i="1"/>
  <c r="U86" i="1"/>
  <c r="S86" i="1"/>
  <c r="P86" i="1"/>
  <c r="AA85" i="1"/>
  <c r="Y85" i="1"/>
  <c r="W85" i="1"/>
  <c r="U85" i="1"/>
  <c r="S85" i="1"/>
  <c r="P85" i="1"/>
  <c r="AA84" i="1"/>
  <c r="Y84" i="1"/>
  <c r="W84" i="1"/>
  <c r="U84" i="1"/>
  <c r="S84" i="1"/>
  <c r="P84" i="1"/>
  <c r="AA83" i="1"/>
  <c r="Y83" i="1"/>
  <c r="W83" i="1"/>
  <c r="U83" i="1"/>
  <c r="S83" i="1"/>
  <c r="P83" i="1"/>
  <c r="AA82" i="1"/>
  <c r="Y82" i="1"/>
  <c r="W82" i="1"/>
  <c r="U82" i="1"/>
  <c r="S82" i="1"/>
  <c r="P82" i="1"/>
  <c r="AA81" i="1"/>
  <c r="Y81" i="1"/>
  <c r="W81" i="1"/>
  <c r="U81" i="1"/>
  <c r="S81" i="1"/>
  <c r="P81" i="1"/>
  <c r="AA80" i="1"/>
  <c r="AA79" i="1"/>
  <c r="AA78" i="1"/>
  <c r="AA77" i="1"/>
  <c r="AA76" i="1"/>
  <c r="AA75" i="1"/>
  <c r="AA74" i="1"/>
  <c r="AA73" i="1"/>
  <c r="AA72" i="1"/>
  <c r="AA71" i="1"/>
  <c r="AA70" i="1"/>
  <c r="AA69" i="1"/>
  <c r="AA68" i="1"/>
  <c r="AA67" i="1"/>
  <c r="AA66" i="1"/>
  <c r="AA65" i="1"/>
  <c r="AA64" i="1"/>
  <c r="AA63" i="1"/>
  <c r="AA62" i="1"/>
  <c r="AA61" i="1"/>
  <c r="AA60" i="1"/>
  <c r="Y80" i="1"/>
  <c r="Y79" i="1"/>
  <c r="Y78" i="1"/>
  <c r="Y77" i="1"/>
  <c r="Y76" i="1"/>
  <c r="Y75" i="1"/>
  <c r="Y74" i="1"/>
  <c r="Y73" i="1"/>
  <c r="Y72" i="1"/>
  <c r="Y71" i="1"/>
  <c r="Y70" i="1"/>
  <c r="Y69" i="1"/>
  <c r="Y68" i="1"/>
  <c r="Y67" i="1"/>
  <c r="Y66" i="1"/>
  <c r="Y65" i="1"/>
  <c r="Y64" i="1"/>
  <c r="Y63" i="1"/>
  <c r="Y62" i="1"/>
  <c r="Y61" i="1"/>
  <c r="Y60" i="1"/>
  <c r="W80" i="1"/>
  <c r="W79" i="1"/>
  <c r="W78" i="1"/>
  <c r="W77" i="1"/>
  <c r="W76" i="1"/>
  <c r="W75" i="1"/>
  <c r="W74" i="1"/>
  <c r="W73" i="1"/>
  <c r="W72" i="1"/>
  <c r="W71" i="1"/>
  <c r="W70" i="1"/>
  <c r="W69" i="1"/>
  <c r="W68" i="1"/>
  <c r="W67" i="1"/>
  <c r="W66" i="1"/>
  <c r="W65" i="1"/>
  <c r="W64" i="1"/>
  <c r="W63" i="1"/>
  <c r="W62" i="1"/>
  <c r="W61" i="1"/>
  <c r="W60" i="1"/>
  <c r="U80" i="1"/>
  <c r="U79" i="1"/>
  <c r="U78" i="1"/>
  <c r="U77" i="1"/>
  <c r="U76" i="1"/>
  <c r="U75" i="1"/>
  <c r="U74" i="1"/>
  <c r="U73" i="1"/>
  <c r="U72" i="1"/>
  <c r="U71" i="1"/>
  <c r="U70" i="1"/>
  <c r="U69" i="1"/>
  <c r="U68" i="1"/>
  <c r="U67" i="1"/>
  <c r="U66" i="1"/>
  <c r="U65" i="1"/>
  <c r="U64" i="1"/>
  <c r="U63" i="1"/>
  <c r="U62" i="1"/>
  <c r="U61" i="1"/>
  <c r="U60" i="1"/>
  <c r="S80" i="1"/>
  <c r="S79" i="1"/>
  <c r="S78" i="1"/>
  <c r="S77" i="1"/>
  <c r="S76" i="1"/>
  <c r="S75" i="1"/>
  <c r="S74" i="1"/>
  <c r="S73" i="1"/>
  <c r="S72" i="1"/>
  <c r="S71" i="1"/>
  <c r="S70" i="1"/>
  <c r="S69" i="1"/>
  <c r="S68" i="1"/>
  <c r="S67" i="1"/>
  <c r="S66" i="1"/>
  <c r="S65" i="1"/>
  <c r="S64" i="1"/>
  <c r="S63" i="1"/>
  <c r="S62" i="1"/>
  <c r="S61" i="1"/>
  <c r="S60" i="1"/>
  <c r="P61" i="1"/>
  <c r="P62" i="1"/>
  <c r="P63" i="1"/>
  <c r="P64" i="1"/>
  <c r="P65" i="1"/>
  <c r="P66" i="1"/>
  <c r="P67" i="1"/>
  <c r="P68" i="1"/>
  <c r="P69" i="1"/>
  <c r="P70" i="1"/>
  <c r="P71" i="1"/>
  <c r="P72" i="1"/>
  <c r="P73" i="1"/>
  <c r="P74" i="1"/>
  <c r="P75" i="1"/>
  <c r="P76" i="1"/>
  <c r="P77" i="1"/>
  <c r="P78" i="1"/>
  <c r="P79" i="1"/>
  <c r="P80" i="1"/>
  <c r="P60" i="1"/>
  <c r="AA55" i="1"/>
  <c r="AA54" i="1"/>
  <c r="Y55" i="1"/>
  <c r="Y54" i="1"/>
  <c r="W55" i="1"/>
  <c r="W54" i="1"/>
  <c r="U55" i="1"/>
  <c r="U54" i="1"/>
  <c r="S55" i="1"/>
  <c r="S54" i="1"/>
  <c r="P55" i="1"/>
  <c r="P54" i="1"/>
  <c r="Y51" i="1"/>
  <c r="AA53" i="1"/>
  <c r="AA52" i="1"/>
  <c r="AA51" i="1"/>
  <c r="AA50" i="1"/>
  <c r="AA49" i="1"/>
  <c r="AA48" i="1"/>
  <c r="AA47" i="1"/>
  <c r="AA46" i="1"/>
  <c r="AA45" i="1"/>
  <c r="AA44" i="1"/>
  <c r="AA43" i="1"/>
  <c r="AA42" i="1"/>
  <c r="AA41" i="1"/>
  <c r="AA40" i="1"/>
  <c r="AA39" i="1"/>
  <c r="AA38" i="1"/>
  <c r="AA37" i="1"/>
  <c r="AA36" i="1"/>
  <c r="Y53" i="1"/>
  <c r="Y52" i="1"/>
  <c r="Y50" i="1"/>
  <c r="Y49" i="1"/>
  <c r="Y48" i="1"/>
  <c r="Y47" i="1"/>
  <c r="Y46" i="1"/>
  <c r="Y45" i="1"/>
  <c r="Y44" i="1"/>
  <c r="Y43" i="1"/>
  <c r="Y42" i="1"/>
  <c r="Y41" i="1"/>
  <c r="Y40" i="1"/>
  <c r="Y39" i="1"/>
  <c r="Y38" i="1"/>
  <c r="Y37" i="1"/>
  <c r="Y36" i="1"/>
  <c r="W53" i="1"/>
  <c r="W52" i="1"/>
  <c r="W51" i="1"/>
  <c r="W50" i="1"/>
  <c r="W49" i="1"/>
  <c r="W48" i="1"/>
  <c r="W47" i="1"/>
  <c r="W46" i="1"/>
  <c r="W45" i="1"/>
  <c r="W44" i="1"/>
  <c r="W43" i="1"/>
  <c r="W42" i="1"/>
  <c r="W41" i="1"/>
  <c r="W40" i="1"/>
  <c r="W39" i="1"/>
  <c r="W38" i="1"/>
  <c r="W37" i="1"/>
  <c r="W36" i="1"/>
  <c r="U53" i="1"/>
  <c r="U52" i="1"/>
  <c r="U51" i="1"/>
  <c r="U50" i="1"/>
  <c r="U49" i="1"/>
  <c r="U48" i="1"/>
  <c r="U47" i="1"/>
  <c r="U46" i="1"/>
  <c r="U45" i="1"/>
  <c r="U44" i="1"/>
  <c r="U43" i="1"/>
  <c r="U42" i="1"/>
  <c r="U41" i="1"/>
  <c r="U40" i="1"/>
  <c r="U39" i="1"/>
  <c r="U38" i="1"/>
  <c r="U37" i="1"/>
  <c r="U36" i="1"/>
  <c r="S53" i="1"/>
  <c r="S52" i="1"/>
  <c r="S51" i="1"/>
  <c r="S50" i="1"/>
  <c r="S49" i="1"/>
  <c r="S48" i="1"/>
  <c r="S47" i="1"/>
  <c r="S46" i="1"/>
  <c r="S45" i="1"/>
  <c r="S44" i="1"/>
  <c r="S43" i="1"/>
  <c r="S42" i="1"/>
  <c r="S41" i="1"/>
  <c r="S40" i="1"/>
  <c r="S39" i="1"/>
  <c r="S38" i="1"/>
  <c r="S37" i="1"/>
  <c r="S36" i="1"/>
  <c r="P53" i="1"/>
  <c r="P52" i="1"/>
  <c r="P51" i="1"/>
  <c r="P50" i="1"/>
  <c r="P49" i="1"/>
  <c r="P48" i="1"/>
  <c r="P47" i="1"/>
  <c r="P46" i="1"/>
  <c r="P45" i="1"/>
  <c r="P44" i="1"/>
  <c r="P43" i="1"/>
  <c r="P42" i="1"/>
  <c r="P41" i="1"/>
  <c r="P40" i="1"/>
  <c r="P39" i="1"/>
  <c r="P38" i="1"/>
  <c r="P37" i="1"/>
  <c r="P36" i="1"/>
  <c r="AA33" i="1"/>
  <c r="AA32" i="1"/>
  <c r="AA31" i="1"/>
  <c r="AA30" i="1"/>
  <c r="AA29" i="1"/>
  <c r="AA28" i="1"/>
  <c r="AA27" i="1"/>
  <c r="AA26" i="1"/>
  <c r="AA25" i="1"/>
  <c r="Y33" i="1"/>
  <c r="Y32" i="1"/>
  <c r="Y31" i="1"/>
  <c r="Y30" i="1"/>
  <c r="Y29" i="1"/>
  <c r="Y28" i="1"/>
  <c r="Y27" i="1"/>
  <c r="Y26" i="1"/>
  <c r="Y25" i="1"/>
  <c r="W33" i="1"/>
  <c r="W32" i="1"/>
  <c r="W31" i="1"/>
  <c r="W30" i="1"/>
  <c r="W29" i="1"/>
  <c r="W28" i="1"/>
  <c r="W27" i="1"/>
  <c r="W26" i="1"/>
  <c r="W25" i="1"/>
  <c r="U33" i="1"/>
  <c r="U32" i="1"/>
  <c r="U31" i="1"/>
  <c r="U30" i="1"/>
  <c r="U29" i="1"/>
  <c r="U28" i="1"/>
  <c r="U27" i="1"/>
  <c r="U26" i="1"/>
  <c r="U25" i="1"/>
  <c r="S33" i="1"/>
  <c r="S32" i="1"/>
  <c r="S31" i="1"/>
  <c r="S30" i="1"/>
  <c r="S29" i="1"/>
  <c r="S28" i="1"/>
  <c r="S27" i="1"/>
  <c r="S26" i="1"/>
  <c r="S25" i="1"/>
  <c r="P33" i="1"/>
  <c r="P26" i="1"/>
  <c r="P27" i="1"/>
  <c r="P28" i="1"/>
  <c r="P29" i="1"/>
  <c r="P30" i="1"/>
  <c r="P31" i="1"/>
  <c r="P32" i="1"/>
  <c r="P25" i="1"/>
  <c r="Q88" i="1" l="1"/>
  <c r="Q131" i="1"/>
  <c r="Q143" i="1"/>
  <c r="Q152" i="1"/>
  <c r="Q166" i="1"/>
  <c r="Q179" i="1"/>
  <c r="Q192" i="1"/>
  <c r="Q207" i="1"/>
  <c r="Q219" i="1"/>
  <c r="Q233" i="1"/>
  <c r="Q245" i="1"/>
  <c r="Q258" i="1"/>
  <c r="Q270" i="1"/>
  <c r="Q283" i="1"/>
  <c r="Q295" i="1"/>
  <c r="Q308" i="1"/>
  <c r="Q320" i="1"/>
  <c r="Q332" i="1"/>
  <c r="Q148" i="1"/>
  <c r="Q161" i="1"/>
  <c r="Q175" i="1"/>
  <c r="Q187" i="1"/>
  <c r="Q200" i="1"/>
  <c r="Q215" i="1"/>
  <c r="Q227" i="1"/>
  <c r="Q241" i="1"/>
  <c r="Q253" i="1"/>
  <c r="Q266" i="1"/>
  <c r="Q278" i="1"/>
  <c r="Q291" i="1"/>
  <c r="Q304" i="1"/>
  <c r="Q316" i="1"/>
  <c r="Q153" i="1"/>
  <c r="Q167" i="1"/>
  <c r="Q180" i="1"/>
  <c r="Q193" i="1"/>
  <c r="Q208" i="1"/>
  <c r="Q220" i="1"/>
  <c r="Q234" i="1"/>
  <c r="Q246" i="1"/>
  <c r="Q259" i="1"/>
  <c r="Q271" i="1"/>
  <c r="Q284" i="1"/>
  <c r="Q296" i="1"/>
  <c r="Q309" i="1"/>
  <c r="Q321" i="1"/>
  <c r="Q333" i="1"/>
  <c r="Q157" i="1"/>
  <c r="Q149" i="1"/>
  <c r="Q163" i="1"/>
  <c r="Q176" i="1"/>
  <c r="Q189" i="1"/>
  <c r="Q201" i="1"/>
  <c r="Q216" i="1"/>
  <c r="Q229" i="1"/>
  <c r="Q242" i="1"/>
  <c r="Q254" i="1"/>
  <c r="Q267" i="1"/>
  <c r="Q280" i="1"/>
  <c r="Q292" i="1"/>
  <c r="Q305" i="1"/>
  <c r="Q317" i="1"/>
  <c r="Q329" i="1"/>
  <c r="Q154" i="1"/>
  <c r="Q168" i="1"/>
  <c r="Q181" i="1"/>
  <c r="Q194" i="1"/>
  <c r="Q209" i="1"/>
  <c r="Q221" i="1"/>
  <c r="Q235" i="1"/>
  <c r="Q247" i="1"/>
  <c r="Q260" i="1"/>
  <c r="Q272" i="1"/>
  <c r="Q285" i="1"/>
  <c r="Q297" i="1"/>
  <c r="Q310" i="1"/>
  <c r="Q322" i="1"/>
  <c r="Q334" i="1"/>
  <c r="Q150" i="1"/>
  <c r="Q164" i="1"/>
  <c r="Q177" i="1"/>
  <c r="Q190" i="1"/>
  <c r="Q202" i="1"/>
  <c r="Q217" i="1"/>
  <c r="Q230" i="1"/>
  <c r="Q243" i="1"/>
  <c r="Q256" i="1"/>
  <c r="Q268" i="1"/>
  <c r="Q281" i="1"/>
  <c r="Q293" i="1"/>
  <c r="Q306" i="1"/>
  <c r="Q318" i="1"/>
  <c r="Q330" i="1"/>
  <c r="Q155" i="1"/>
  <c r="Q169" i="1"/>
  <c r="Q182" i="1"/>
  <c r="Q195" i="1"/>
  <c r="Q210" i="1"/>
  <c r="Q222" i="1"/>
  <c r="Q236" i="1"/>
  <c r="Q248" i="1"/>
  <c r="Q261" i="1"/>
  <c r="Q273" i="1"/>
  <c r="Q286" i="1"/>
  <c r="Q298" i="1"/>
  <c r="Q311" i="1"/>
  <c r="Q323" i="1"/>
  <c r="Q147" i="1"/>
  <c r="Q160" i="1"/>
  <c r="Q174" i="1"/>
  <c r="Q186" i="1"/>
  <c r="Q199" i="1"/>
  <c r="Q214" i="1"/>
  <c r="Q226" i="1"/>
  <c r="Q240" i="1"/>
  <c r="Q252" i="1"/>
  <c r="Q265" i="1"/>
  <c r="Q277" i="1"/>
  <c r="Q290" i="1"/>
  <c r="Q303" i="1"/>
  <c r="Q315" i="1"/>
  <c r="Q327" i="1"/>
  <c r="Q151" i="1"/>
  <c r="Q165" i="1"/>
  <c r="Q178" i="1"/>
  <c r="Q191" i="1"/>
  <c r="Q203" i="1"/>
  <c r="Q218" i="1"/>
  <c r="Q232" i="1"/>
  <c r="Q244" i="1"/>
  <c r="Q257" i="1"/>
  <c r="Q269" i="1"/>
  <c r="Q282" i="1"/>
  <c r="Q294" i="1"/>
  <c r="Q307" i="1"/>
  <c r="Q319" i="1"/>
  <c r="Q331" i="1"/>
  <c r="Q156" i="1"/>
  <c r="Q170" i="1"/>
  <c r="Q183" i="1"/>
  <c r="Q196" i="1"/>
  <c r="Q211" i="1"/>
  <c r="Q223" i="1"/>
  <c r="Q237" i="1"/>
  <c r="Q249" i="1"/>
  <c r="Q262" i="1"/>
  <c r="Q274" i="1"/>
  <c r="Q287" i="1"/>
  <c r="Q299" i="1"/>
  <c r="Q312" i="1"/>
  <c r="Q324" i="1"/>
  <c r="Q328" i="1"/>
  <c r="Q171" i="1"/>
  <c r="Q184" i="1"/>
  <c r="Q197" i="1"/>
  <c r="Q212" i="1"/>
  <c r="Q224" i="1"/>
  <c r="Q238" i="1"/>
  <c r="Q250" i="1"/>
  <c r="Q263" i="1"/>
  <c r="Q275" i="1"/>
  <c r="Q288" i="1"/>
  <c r="Q300" i="1"/>
  <c r="Q313" i="1"/>
  <c r="Q325" i="1"/>
  <c r="Q158" i="1"/>
  <c r="Q173" i="1"/>
  <c r="Q185" i="1"/>
  <c r="Q198" i="1"/>
  <c r="Q213" i="1"/>
  <c r="Q225" i="1"/>
  <c r="Q239" i="1"/>
  <c r="Q251" i="1"/>
  <c r="Q264" i="1"/>
  <c r="Q276" i="1"/>
  <c r="Q289" i="1"/>
  <c r="Q302" i="1"/>
  <c r="Q314" i="1"/>
  <c r="Q326" i="1"/>
  <c r="Q31" i="1"/>
  <c r="Q60" i="1"/>
  <c r="Q72" i="1"/>
  <c r="Q108" i="1"/>
  <c r="Q139" i="1"/>
  <c r="Q115" i="1"/>
  <c r="Q128" i="1"/>
  <c r="Q41" i="1"/>
  <c r="Q53" i="1"/>
  <c r="Q36" i="1"/>
  <c r="Q48" i="1"/>
  <c r="Q124" i="1"/>
  <c r="Q37" i="1"/>
  <c r="Q49" i="1"/>
  <c r="Q118" i="1"/>
  <c r="Q125" i="1"/>
  <c r="Q137" i="1"/>
  <c r="Q30" i="1"/>
  <c r="Q71" i="1"/>
  <c r="Q107" i="1"/>
  <c r="Q117" i="1"/>
  <c r="Q136" i="1"/>
  <c r="AE10" i="1"/>
  <c r="AE11" i="1" s="1"/>
  <c r="Q43" i="1"/>
  <c r="Q64" i="1"/>
  <c r="Q76" i="1"/>
  <c r="Q50" i="1"/>
  <c r="Q38" i="1"/>
  <c r="Q127" i="1"/>
  <c r="Q26" i="1"/>
  <c r="Q67" i="1"/>
  <c r="Q79" i="1"/>
  <c r="Q45" i="1"/>
  <c r="Q27" i="1"/>
  <c r="Q29" i="1"/>
  <c r="Q70" i="1"/>
  <c r="Q81" i="1"/>
  <c r="Q83" i="1"/>
  <c r="Q85" i="1"/>
  <c r="Q87" i="1"/>
  <c r="Q89" i="1"/>
  <c r="Q94" i="1"/>
  <c r="Q106" i="1"/>
  <c r="Q116" i="1"/>
  <c r="Q135" i="1"/>
  <c r="Q39" i="1"/>
  <c r="Q32" i="1"/>
  <c r="Q40" i="1"/>
  <c r="Q52" i="1"/>
  <c r="Q61" i="1"/>
  <c r="Q73" i="1"/>
  <c r="Q96" i="1"/>
  <c r="Q109" i="1"/>
  <c r="Q119" i="1"/>
  <c r="Q126" i="1"/>
  <c r="Q138" i="1"/>
  <c r="Q97" i="1"/>
  <c r="Q110" i="1"/>
  <c r="Q120" i="1"/>
  <c r="Q42" i="1"/>
  <c r="Q63" i="1"/>
  <c r="Q75" i="1"/>
  <c r="Q98" i="1"/>
  <c r="Q111" i="1"/>
  <c r="Q121" i="1"/>
  <c r="Q140" i="1"/>
  <c r="Q51" i="1"/>
  <c r="Q74" i="1"/>
  <c r="Q82" i="1"/>
  <c r="Q84" i="1"/>
  <c r="Q86" i="1"/>
  <c r="Q100" i="1"/>
  <c r="Q99" i="1"/>
  <c r="Q112" i="1"/>
  <c r="Q122" i="1"/>
  <c r="Q129" i="1"/>
  <c r="Q141" i="1"/>
  <c r="Q33" i="1"/>
  <c r="Q62" i="1"/>
  <c r="Q44" i="1"/>
  <c r="Q54" i="1"/>
  <c r="Q65" i="1"/>
  <c r="Q77" i="1"/>
  <c r="Q101" i="1"/>
  <c r="Q142" i="1"/>
  <c r="Q55" i="1"/>
  <c r="Q66" i="1"/>
  <c r="Q78" i="1"/>
  <c r="Q91" i="1"/>
  <c r="Q103" i="1"/>
  <c r="Q132" i="1"/>
  <c r="Q25" i="1"/>
  <c r="Q46" i="1"/>
  <c r="Q68" i="1"/>
  <c r="Q80" i="1"/>
  <c r="Q92" i="1"/>
  <c r="Q104" i="1"/>
  <c r="Q102" i="1"/>
  <c r="Q114" i="1"/>
  <c r="Q133" i="1"/>
  <c r="Q47" i="1"/>
  <c r="Q28" i="1"/>
  <c r="Q69" i="1"/>
  <c r="Q93" i="1"/>
  <c r="Q105" i="1"/>
  <c r="Q134" i="1"/>
  <c r="F23" i="1"/>
  <c r="F22" i="1"/>
  <c r="F21" i="1"/>
  <c r="F20" i="1"/>
  <c r="F25" i="1" s="1"/>
  <c r="F2" i="1"/>
  <c r="P20" i="1" s="1"/>
  <c r="H20" i="1"/>
  <c r="I20" i="1"/>
  <c r="J20" i="1"/>
  <c r="K20" i="1"/>
  <c r="H21" i="1"/>
  <c r="I21" i="1"/>
  <c r="J21" i="1"/>
  <c r="K21" i="1"/>
  <c r="H22" i="1"/>
  <c r="I22" i="1"/>
  <c r="J22" i="1"/>
  <c r="K22" i="1"/>
  <c r="H23" i="1"/>
  <c r="I23" i="1"/>
  <c r="J23" i="1"/>
  <c r="K23" i="1"/>
  <c r="G21" i="1"/>
  <c r="G22" i="1"/>
  <c r="G23" i="1"/>
  <c r="G20" i="1"/>
  <c r="K2" i="1"/>
  <c r="AA6" i="1" s="1"/>
  <c r="J2" i="1"/>
  <c r="Y6" i="1" s="1"/>
  <c r="I2" i="1"/>
  <c r="W6" i="1" s="1"/>
  <c r="G2" i="1"/>
  <c r="S13" i="1" s="1"/>
  <c r="P4" i="1" l="1"/>
  <c r="P6" i="1"/>
  <c r="P7" i="1"/>
  <c r="P8" i="1"/>
  <c r="P5" i="1"/>
  <c r="P12" i="1"/>
  <c r="P19" i="1"/>
  <c r="P18" i="1"/>
  <c r="P17" i="1"/>
  <c r="P16" i="1"/>
  <c r="P15" i="1"/>
  <c r="P14" i="1"/>
  <c r="P13" i="1"/>
  <c r="W16" i="1"/>
  <c r="Y13" i="1"/>
  <c r="S12" i="1"/>
  <c r="W15" i="1"/>
  <c r="AA12" i="1"/>
  <c r="S20" i="1"/>
  <c r="W14" i="1"/>
  <c r="AA20" i="1"/>
  <c r="S19" i="1"/>
  <c r="W13" i="1"/>
  <c r="AA19" i="1"/>
  <c r="S18" i="1"/>
  <c r="Y12" i="1"/>
  <c r="AA18" i="1"/>
  <c r="S17" i="1"/>
  <c r="Y20" i="1"/>
  <c r="AA17" i="1"/>
  <c r="S16" i="1"/>
  <c r="Y19" i="1"/>
  <c r="AA16" i="1"/>
  <c r="S15" i="1"/>
  <c r="W12" i="1"/>
  <c r="Y18" i="1"/>
  <c r="AA15" i="1"/>
  <c r="S14" i="1"/>
  <c r="W20" i="1"/>
  <c r="Y17" i="1"/>
  <c r="AA14" i="1"/>
  <c r="W19" i="1"/>
  <c r="Y16" i="1"/>
  <c r="AA13" i="1"/>
  <c r="W18" i="1"/>
  <c r="Y15" i="1"/>
  <c r="W17" i="1"/>
  <c r="Y14" i="1"/>
  <c r="G25" i="1"/>
  <c r="S7" i="1"/>
  <c r="W4" i="1"/>
  <c r="Y4" i="1"/>
  <c r="AA4" i="1"/>
  <c r="W7" i="1"/>
  <c r="Y7" i="1"/>
  <c r="AA7" i="1"/>
  <c r="AA8" i="1"/>
  <c r="Y8" i="1"/>
  <c r="W5" i="1"/>
  <c r="S8" i="1"/>
  <c r="W8" i="1"/>
  <c r="Y5" i="1"/>
  <c r="AA5" i="1"/>
  <c r="S4" i="1"/>
  <c r="S5" i="1"/>
  <c r="S6" i="1"/>
  <c r="K25" i="1"/>
  <c r="J25" i="1"/>
  <c r="I25" i="1"/>
  <c r="H2" i="1"/>
  <c r="U20" i="1" l="1"/>
  <c r="Q20" i="1" s="1"/>
  <c r="U12" i="1"/>
  <c r="Q12" i="1" s="1"/>
  <c r="U13" i="1"/>
  <c r="Q13" i="1" s="1"/>
  <c r="U14" i="1"/>
  <c r="Q14" i="1" s="1"/>
  <c r="U15" i="1"/>
  <c r="Q15" i="1" s="1"/>
  <c r="U16" i="1"/>
  <c r="Q16" i="1" s="1"/>
  <c r="U17" i="1"/>
  <c r="Q17" i="1" s="1"/>
  <c r="U18" i="1"/>
  <c r="Q18" i="1" s="1"/>
  <c r="U19" i="1"/>
  <c r="Q19" i="1" s="1"/>
  <c r="H25" i="1"/>
  <c r="U7" i="1"/>
  <c r="Q7" i="1" s="1"/>
  <c r="U6" i="1"/>
  <c r="Q6" i="1" s="1"/>
  <c r="U8" i="1"/>
  <c r="Q8" i="1" s="1"/>
  <c r="U4" i="1"/>
  <c r="Q4" i="1" s="1"/>
  <c r="U5" i="1"/>
  <c r="Q5" i="1" s="1"/>
</calcChain>
</file>

<file path=xl/sharedStrings.xml><?xml version="1.0" encoding="utf-8"?>
<sst xmlns="http://schemas.openxmlformats.org/spreadsheetml/2006/main" count="667" uniqueCount="327">
  <si>
    <t>2_1_hab_orgao_gestor_caract</t>
  </si>
  <si>
    <t>1 - Norte</t>
  </si>
  <si>
    <t>Não informou</t>
  </si>
  <si>
    <t>Não possui estrutura</t>
  </si>
  <si>
    <t>Não</t>
  </si>
  <si>
    <t>Sim</t>
  </si>
  <si>
    <t>Recusa</t>
  </si>
  <si>
    <t>Secretaria em conjunto com outras políticas se...</t>
  </si>
  <si>
    <t>Secretaria exclusiva</t>
  </si>
  <si>
    <t>Setor subordinado a outra secretaria</t>
  </si>
  <si>
    <t>Setor subordinado diretamente à chefia do Exec...</t>
  </si>
  <si>
    <t>Órgão da administração indireta</t>
  </si>
  <si>
    <t>2 - Nordeste</t>
  </si>
  <si>
    <t>3 - Sudeste</t>
  </si>
  <si>
    <t>4 - Sul</t>
  </si>
  <si>
    <t>5 - Centro-Oeste</t>
  </si>
  <si>
    <t>PROGRAMA HABITACIONAL - Cadastro Familias</t>
  </si>
  <si>
    <t>Habitação Irregular</t>
  </si>
  <si>
    <t>Favelas, mocambos, palafitas ou assemelhados</t>
  </si>
  <si>
    <t>Cortiços, casas de cômodos ou cabeças-de-porco</t>
  </si>
  <si>
    <t>Loteamentos irregulares e/ou clandestinos</t>
  </si>
  <si>
    <t>Ocupações de terrenos ou prédios por movimentos de moradia</t>
  </si>
  <si>
    <t>Nenhum dos itens</t>
  </si>
  <si>
    <t>Construção de unidades habitacionais</t>
  </si>
  <si>
    <t>Aquisição de unidades habitacionais</t>
  </si>
  <si>
    <t>Melhoria de unidades habitacionais</t>
  </si>
  <si>
    <t>Oferta de material de construção</t>
  </si>
  <si>
    <t>Oferta de lotes</t>
  </si>
  <si>
    <t>Regularização fundiária</t>
  </si>
  <si>
    <t>Urbanização de assentamentos</t>
  </si>
  <si>
    <t>Nenhum dos programas ou ações</t>
  </si>
  <si>
    <t>Programas ou benefícios</t>
  </si>
  <si>
    <t>DF HABITAÇÃO</t>
  </si>
  <si>
    <t>A prefeitura tem algum programa que conceda o benefício do aluguel social</t>
  </si>
  <si>
    <t>%</t>
  </si>
  <si>
    <t>AM-LEGAL</t>
  </si>
  <si>
    <t>MÈDIA</t>
  </si>
  <si>
    <t>Barco</t>
  </si>
  <si>
    <t>Metrô</t>
  </si>
  <si>
    <t>Mototáxi</t>
  </si>
  <si>
    <t>Táxi</t>
  </si>
  <si>
    <t>Trem</t>
  </si>
  <si>
    <t>Van</t>
  </si>
  <si>
    <t>Avião</t>
  </si>
  <si>
    <t>Serviço por aplicativo (Uber, Cabify, 99Taxi e outros)</t>
  </si>
  <si>
    <t>Nenhum dos relacionados</t>
  </si>
  <si>
    <t>DF TRANSPORTE</t>
  </si>
  <si>
    <t>Serviços de transporte</t>
  </si>
  <si>
    <t>Transporte coletivo por ônibus intramunicipal</t>
  </si>
  <si>
    <t>ISENÇÂO-Maiores de 60/65 anos</t>
  </si>
  <si>
    <t>ISENÇÂO-Estudantes da rede pública</t>
  </si>
  <si>
    <t>ISENÇÂO-Estudantes da rede privada</t>
  </si>
  <si>
    <t>ISENÇÂO-Carteiros</t>
  </si>
  <si>
    <t>ISENÇÂO-Pessoas com deficiência</t>
  </si>
  <si>
    <t>ISENÇÂO-Policiais</t>
  </si>
  <si>
    <t>ISENÇÂO-Professores</t>
  </si>
  <si>
    <t>ISENÇÂO-Crianças menores de 5 anos</t>
  </si>
  <si>
    <t>ISENÇÂO-Outros</t>
  </si>
  <si>
    <t>ISENÇÂO-Toda a população</t>
  </si>
  <si>
    <t>ISENÇÂO-Nenhum passageiro</t>
  </si>
  <si>
    <t>PCD-Piso baixo</t>
  </si>
  <si>
    <t>PCD-Piso alto com acesso realizado por plataforma de embarque/desembarque</t>
  </si>
  <si>
    <t>PCD-Piso alto equipado com plataforma elevatória veicular</t>
  </si>
  <si>
    <t>PCD-Não sabe</t>
  </si>
  <si>
    <t>Intermunicipal-Existência</t>
  </si>
  <si>
    <t>Intermunicipal-Atende municipio internamente</t>
  </si>
  <si>
    <t>Ciclovia no município</t>
  </si>
  <si>
    <t>Bicicletário no município</t>
  </si>
  <si>
    <t>SEMENTES-Distribuição gratuita</t>
  </si>
  <si>
    <t>SEMENTES-Mais baratas</t>
  </si>
  <si>
    <t>SEMENTES-A preço de mercado, porém financiadas</t>
  </si>
  <si>
    <t>SEMENTES-Outra forma</t>
  </si>
  <si>
    <t>MUDAS-Distribuição gratuita</t>
  </si>
  <si>
    <t>MUDAS-Mais baratas</t>
  </si>
  <si>
    <t>MUDAS-A preço de mercado, porém financiadas</t>
  </si>
  <si>
    <t>MUDAS-Outra forma</t>
  </si>
  <si>
    <t>ADUBOS-Distribuição gratuita</t>
  </si>
  <si>
    <t>ADUBOS-Mais baratas</t>
  </si>
  <si>
    <t>ADUBOS-A preço de mercado, porém financiadas</t>
  </si>
  <si>
    <t>ADUBOS-Outra forma</t>
  </si>
  <si>
    <t>RAÇÃO OU FORRAGEM-Distribuição gratuita</t>
  </si>
  <si>
    <t>RAÇÃO OU FORRAGEM-Mais baratas</t>
  </si>
  <si>
    <t>RAÇÃO OU FORRAGEM-A preço de mercado, porém financiadas</t>
  </si>
  <si>
    <t>RAÇÃO OU FORRAGEM-Outra forma</t>
  </si>
  <si>
    <t>ALEVINOS-Distribuição gratuita</t>
  </si>
  <si>
    <t>ALEVINOS-Mais baratas</t>
  </si>
  <si>
    <t>ALEVINOS-A preço de mercado, porém financiadas</t>
  </si>
  <si>
    <t>ALEVINOS-Outra forma</t>
  </si>
  <si>
    <t>OUTROS INSUMOS</t>
  </si>
  <si>
    <t>DF AGROPECUÁRIA</t>
  </si>
  <si>
    <t>Programa ou ação de acesso facilitado aos produtores</t>
  </si>
  <si>
    <t>MAQUINARIO-Cessão temporária gratuita</t>
  </si>
  <si>
    <t>MAQUINARIO-Aluguel</t>
  </si>
  <si>
    <t>MAQUINARIO-Outro</t>
  </si>
  <si>
    <t>MAQUINARIO-Nenhum programa ou ação</t>
  </si>
  <si>
    <t>PREF_ESTIMULO-Agricultura orgânica</t>
  </si>
  <si>
    <t>PREF_ESTIMULO-Agricultura familiar</t>
  </si>
  <si>
    <t>PREF_ESTIMULO-Aquicultura</t>
  </si>
  <si>
    <t>PREF_ESTIMULO-Pesca</t>
  </si>
  <si>
    <t>PREF_ESTIMULO-Produção de hortas comunitárias</t>
  </si>
  <si>
    <t>A prefeitura desenvolve programa ou ação para estimular a agroindústria</t>
  </si>
  <si>
    <t>Festividades periódicas relacionadas à atividade agropecuária</t>
  </si>
  <si>
    <t>Premiação ou forma de reconhecimento aos melhores produtores agropecuários do município</t>
  </si>
  <si>
    <t>A prefeitura desenvolve programa ou ação de prevenção contra problemas climáticos para o setor agropecuário</t>
  </si>
  <si>
    <t>ASSISTEC-Órgão municipal</t>
  </si>
  <si>
    <t>ASSISTEC-Órgão estadual</t>
  </si>
  <si>
    <t>ASSISTEC-Órgão federal</t>
  </si>
  <si>
    <t>ASSISTEC-Não existe</t>
  </si>
  <si>
    <t>ASSISTEC-Convênio outras empresas</t>
  </si>
  <si>
    <t>ASSISTEC-PARCEIROS-Empresa Privada</t>
  </si>
  <si>
    <t>ASSISTEC-PARCEIROS-Organização não governamental</t>
  </si>
  <si>
    <t>ASSISTEC-PARCEIROS-Outro</t>
  </si>
  <si>
    <t>ASSISTEC-PARCEIROS-Não contratou</t>
  </si>
  <si>
    <t>ASSISTEC-TEMA-Educação</t>
  </si>
  <si>
    <t>ASSISTEC-TEMA-Saúde ou higiene</t>
  </si>
  <si>
    <t>ASSISTEC-TEMA-Distribuição de alimentos</t>
  </si>
  <si>
    <t>ASSISTEC-TEMA-Outra forma</t>
  </si>
  <si>
    <t>ASSISTEC-ARTESANATO-Capacitação</t>
  </si>
  <si>
    <t>ASSISTEC-ARTESANATO-Apoio à comercialização</t>
  </si>
  <si>
    <t>ASSISTEC-ARTESANATO-Estímulo ao associativismo</t>
  </si>
  <si>
    <t>ASSISTEC-ARTESANATO-Outra</t>
  </si>
  <si>
    <t>ASSOCIATIVISMO_C_PREF-Sindicatos rurais</t>
  </si>
  <si>
    <t>ASSOCIATIVISMO_C_PREF-Associações de produtores</t>
  </si>
  <si>
    <t>ASSOCIATIVISMO_C_PREF-Cooperativas</t>
  </si>
  <si>
    <t>ASSOCIATIVISMO_C_PREF-Não possui registro</t>
  </si>
  <si>
    <t>ASSOCIATIVISMO_N_PREF-Sindicatos rurais</t>
  </si>
  <si>
    <t>ASSOCIATIVISMO_N_PREF-Associações de produtores</t>
  </si>
  <si>
    <t>ASSOCIATIVISMO_N_PREF-Cooperativas</t>
  </si>
  <si>
    <t>ASSOCIATIVISMO_N_PREF-Outras</t>
  </si>
  <si>
    <t>ASSOCIATIVISMO_N_PREF-Nenhuma entidade</t>
  </si>
  <si>
    <t>INFRA-Centro de comercialização</t>
  </si>
  <si>
    <t>INFRA-Feiras</t>
  </si>
  <si>
    <t>INFRA-Parque de exposição próprio para uso do produtor</t>
  </si>
  <si>
    <t>INFRA-Centro de comercialização de produtos da extração vegetal</t>
  </si>
  <si>
    <t>INFRA-Outra</t>
  </si>
  <si>
    <t>INFRA-Nenhuma infraestrutura</t>
  </si>
  <si>
    <t>PG_AQS_PRODUTOS-Aquisição diretamente dos produtores</t>
  </si>
  <si>
    <t>PG_AQS_PRODUTOS-Aquisição através de entidades (associações, cooperativas etc.)</t>
  </si>
  <si>
    <t>PG_AQS_PRODUTOS-Programa de Aquisição de Alimentos da Agricultura Familiar (PAA)</t>
  </si>
  <si>
    <t>PG_AQS_PRODUTOS-Outro</t>
  </si>
  <si>
    <t>PG_AQS_PRODUTOS-Nenhum programa ou ação</t>
  </si>
  <si>
    <t>VACINA-Vacinação gratuita de rebanhos</t>
  </si>
  <si>
    <t>VACINA-Acesso a vacinas mais baratas ou financiadas</t>
  </si>
  <si>
    <t>VACINA-Outro</t>
  </si>
  <si>
    <t>VACINA-Nenhum programa ou ação</t>
  </si>
  <si>
    <t>O município possui o Serviço de Inspeção Municipal (SIM) implementado, de modo a controlar a qualidade dos produtos de origem animal</t>
  </si>
  <si>
    <t>ABATEDOURO-A prefeitura possui abatedouro municipal</t>
  </si>
  <si>
    <t>ABATEDOURO-Abateu animal nos últimos 12 meses</t>
  </si>
  <si>
    <t>A prefeitura tem conhecimento da existência da atividade de extração vegetal no município</t>
  </si>
  <si>
    <t>LEGISLAÇÃO-Sobre coleta seletiva de resíduos sólidos domésticos</t>
  </si>
  <si>
    <t>LEGISLAÇÃO-Sobre saneamento básico</t>
  </si>
  <si>
    <t>LEGISLAÇÃO-Sobre gestão de bacias hidrográficas</t>
  </si>
  <si>
    <t>LEGISLAÇÃO-Sobre área e/ou zona de proteção ou controle ambiental</t>
  </si>
  <si>
    <t>LEGISLAÇÃO-Sobre destino das embalagens utilizadas em produtos agrotóxicos</t>
  </si>
  <si>
    <t>LEGISLAÇÃO-Sobre poluição do ar</t>
  </si>
  <si>
    <t>LEGISLAÇÃO-Sobre permissão de atividades extrativas minerais</t>
  </si>
  <si>
    <t>LEGISLAÇÃO-Sobre fauna silvestre</t>
  </si>
  <si>
    <t>LEGISLAÇÃO-Sobre florestas</t>
  </si>
  <si>
    <t>LEGISLAÇÃO-Sobre proteção à biodiversidade</t>
  </si>
  <si>
    <t>LEGISLAÇÃO-Sobre adaptação e mitigação de mudança do clima</t>
  </si>
  <si>
    <t>LEGISLAÇÃO-Nenhuma legislação citada</t>
  </si>
  <si>
    <t>DF MEIO AMBIENTE</t>
  </si>
  <si>
    <t>Plano de Gestão de resíduos Sólidos</t>
  </si>
  <si>
    <t>Plano de Gestão de resíduos Sólidos - Abrange outros municipios</t>
  </si>
  <si>
    <t>PG_GOVFED+MUNIC-Coletivo Educador</t>
  </si>
  <si>
    <t>PG_GOVFED+MUNIC-Sala verde</t>
  </si>
  <si>
    <t>PG_GOVFED+MUNIC-Circuito Tela Verde</t>
  </si>
  <si>
    <t>PG_GOVFED+MUNIC-Etapa municipal da Conferência Infanto-Juvenil pelo Meio Ambiente</t>
  </si>
  <si>
    <t>PG_GOVFED+MUNIC-Educação ambiental no Plano de Gestão Integrada de Resíduos Sólidos – PGIRS</t>
  </si>
  <si>
    <t>PG_GOVFED+MUNIC-Sustentabilidade ambiental das instituições públicas, como a Agenda Ambiental na Administração Pública - A3P</t>
  </si>
  <si>
    <t>PG_GOVFED+MUNIC-Programa de Educação Ambiental e Agricultura Familiar – PEAAF</t>
  </si>
  <si>
    <t>PG_GOVFED+MUNIC-Etapa municipal da Conferência Nacional de Meio Ambiente</t>
  </si>
  <si>
    <t>PG_GOVFED+MUNIC-Nenhum dos programas</t>
  </si>
  <si>
    <t>O município paga diretamente por serviços ambientais – PSA</t>
  </si>
  <si>
    <t>PAG_SERV_AMB-Orçamento municipal</t>
  </si>
  <si>
    <t>PAG_SERV_AMB-Governo Federal</t>
  </si>
  <si>
    <t>PAG_SERV_AMB-Governo Estadual</t>
  </si>
  <si>
    <t>PAG_SERV_AMB-Iniciativa privada</t>
  </si>
  <si>
    <t>PAG_SERV_AMB-ONG</t>
  </si>
  <si>
    <t>PAG_SERV_AMB-Doações</t>
  </si>
  <si>
    <t>PAG_SERV_AMB-Outros</t>
  </si>
  <si>
    <t>PAG_SERV_AMB-Pagamento por ações/iniciativas que promovam a conservação e a recuperação ou melhoramento da quantidade e da qualidade dos recursos hídricos</t>
  </si>
  <si>
    <t>PAG_SERV_AMB-Pagamento por ações/iniciativas de conservação e preservação da vegetação nativa e da vida silvestre</t>
  </si>
  <si>
    <t>PAG_SERV_AMB-Pagamento por ações/iniciativas que promovam a conservação, a recuperação ou preservação do ambiente natural nas áreas de Unidades de Conservação, em suas respectivas zonas de amortecimento e nas Terras Indígenas</t>
  </si>
  <si>
    <t>PAG_SERV_AMB-Pagamento por ações/iniciativas de recuperação e conservação dos solos e recomposição da cobertura vegetal e de áreas degradadas, através do plantio de espécies nativas em sistema agroflorestal</t>
  </si>
  <si>
    <t>PAG_SERV_AMB-Pagamento por ações/iniciativas de conservação de remanescentes da vegetação em áreas urbanas, de importância para a manutenção e melhoramento da qualidade do ar, dos recursos hídricos e da qualidade de vida da população</t>
  </si>
  <si>
    <t>PAG_SERV_AMB-Pagamento por ações/iniciativas que visem especificamente a captura e retenção de carbono, com objetivo de mitigação das mudanças climáticas (conservação/restauração de ecossistemas naturais, recuperação de áreas degradadas, e adoção de práticas de manejo</t>
  </si>
  <si>
    <t>OC_IMPCT_AMB-Condições climáticas extremas (secas, enxurradas)</t>
  </si>
  <si>
    <t>OC_IMPCT_AMB-Poluição do ar</t>
  </si>
  <si>
    <t>OC_IMPCT_AMB-Poluição de algum corpo d’água</t>
  </si>
  <si>
    <t>OC_IMPCT_AMB-Assoreamento de algum corpo d’água</t>
  </si>
  <si>
    <t>OC_IMPCT_AMB-Diminuição de vazão de algum corpo d’água</t>
  </si>
  <si>
    <t>OC_IMPCT_AMB-Desmatamentos</t>
  </si>
  <si>
    <t>OC_IMPCT_AMB-Queimadas</t>
  </si>
  <si>
    <t>OC_IMPCT_AMB-Contaminação do solo (por agrotóxicos, fertilizantes)</t>
  </si>
  <si>
    <t>OC_IMPCT_AMB-Perda de solos por erosão e/ou desertificação (voçorocas, arenização)</t>
  </si>
  <si>
    <t>OC_IMPCT_AMB-Degradação de áreas legalmente protegidas</t>
  </si>
  <si>
    <t>OC_IMPCT_AMB-Diminuição da biodiversidade (fauna e flora)</t>
  </si>
  <si>
    <t>OC_IMPCT_AMB-Existência de moradia em situação de risco ambiental</t>
  </si>
  <si>
    <t>OC_IMPCT_AMB-Falta de saneamento (destinação inadequada do esgoto doméstico)</t>
  </si>
  <si>
    <t>OC_IMPCT_AMB-Outros</t>
  </si>
  <si>
    <t>Observação no município da ocorrência de algum impacto ambiental e/ou processo/ação que resulte em impacto no ambiente nos últimos 24 meses</t>
  </si>
  <si>
    <t>O município foi atingido pela seca nos últimos 4 anos</t>
  </si>
  <si>
    <t>SECA-Perdas financeiras</t>
  </si>
  <si>
    <t>SECA-Perdas humanas</t>
  </si>
  <si>
    <t>SECA-Perdas de animais</t>
  </si>
  <si>
    <t>SECA-Perdas ambientais</t>
  </si>
  <si>
    <t>SECA-Perda ou redução da produção agrícola</t>
  </si>
  <si>
    <t>SECA-Surgimento ou aumento de área de desertificação</t>
  </si>
  <si>
    <t>SECA-Concentração de poluentes na água exigindo ampliação na captação e no tratamento da água</t>
  </si>
  <si>
    <t>SECA-Outras</t>
  </si>
  <si>
    <t>SECA-Não sabe informar</t>
  </si>
  <si>
    <t>SECA-AC_MITIG-Construção de cisternas</t>
  </si>
  <si>
    <t>SECA-AC_MITIG-Construção de açudes</t>
  </si>
  <si>
    <t>SECA-AC_MITIG-Construção de barragens</t>
  </si>
  <si>
    <t>SECA-AC_MITIG-Construção de poços</t>
  </si>
  <si>
    <t>SECA-AC_MITIG-Revegetação</t>
  </si>
  <si>
    <t>SECA-AC_MITIG-Incentivo público à agricultura adaptada ao clima e solo da região, com sistemas de irrigação</t>
  </si>
  <si>
    <t>SECA-AC_MITIG-Distribuição regular de água através de carros-pipa em épocas de estiagem (situações de emergência)</t>
  </si>
  <si>
    <t>SECA-AC_MITIG-Ações de uso sustentável dos recursos naturais (fontes de energia eólica ou solar, planos de bacia, programas de conscientização e sensibilização, etc.)</t>
  </si>
  <si>
    <t>SECA-AC_MITIG-Outras</t>
  </si>
  <si>
    <t>SECA-AC_MITIG-Não sabe informar</t>
  </si>
  <si>
    <t>DF GESTÃO AMBIENTAL</t>
  </si>
  <si>
    <t>O município possui Plano de Contingência e/ou Preservação para a seca</t>
  </si>
  <si>
    <t>O município foi atingido por alagamentos nos últimos 4 anos</t>
  </si>
  <si>
    <t>O município foi atingido por processo erosivo acelerado nos últimos 4 anos</t>
  </si>
  <si>
    <t>ENCHENTE-O município foi atingido por enchentes ou inundações graduais nos últimos 4 anos</t>
  </si>
  <si>
    <t>ENCHENTE-Edificações foram atingidas</t>
  </si>
  <si>
    <t>ENCHENTE-Pessoas foram desalojadas ou ficaram desabrigadas</t>
  </si>
  <si>
    <t>ENCHENTE-Ocorreram óbitos</t>
  </si>
  <si>
    <t>ENCHENTE-AREAS-Naturalmente inundáveis</t>
  </si>
  <si>
    <t>ENCHENTE-AREAS-Não usualmente inundáveis</t>
  </si>
  <si>
    <t>ENCHENTE-AREAS-Com ocupações regulares</t>
  </si>
  <si>
    <t>ENCHENTE-AREAS-Com ocupações irregulares</t>
  </si>
  <si>
    <t>ENCHENTE-AREAS-Com existência de processo erosivo acelerado</t>
  </si>
  <si>
    <t>ENCHENTE-AREAS-Outras áreas</t>
  </si>
  <si>
    <t>ENCHENTE-AREAS-Não sabe</t>
  </si>
  <si>
    <t>ENCHENTE-ACOES-Barragem à montante para equalização das cheias</t>
  </si>
  <si>
    <t>ENCHENTE-ACOES-Construção de canais de macrodrenagens</t>
  </si>
  <si>
    <t>ENCHENTE-ACOES-Construção de parque</t>
  </si>
  <si>
    <t>ENCHENTE-ACOES-Construção de reservatórios de amortecimento de cheias</t>
  </si>
  <si>
    <t>ENCHENTE-ACOES-Desassoreamento de corpos hídricos</t>
  </si>
  <si>
    <t>ENCHENTE-ACOES-Retificação de rios, aumento de calha ou desvio de cursos d’água</t>
  </si>
  <si>
    <t>ENCHENTE-ACOES-Realocação da população que vive em área de risco</t>
  </si>
  <si>
    <t>ENCHENTE-ACOES-Revegetação</t>
  </si>
  <si>
    <t>ENCHENTE-ACOES-Revitalização de rios ou bacias</t>
  </si>
  <si>
    <t>ENCHENTE-ACOES-Outra solução</t>
  </si>
  <si>
    <t>ENCHENTE-ACOES-Nenhuma intervenção</t>
  </si>
  <si>
    <t>ENCHENTE-ACOES-Não sabe</t>
  </si>
  <si>
    <t>ENXURRADAS-O município foi atingido por enxurradas ou inundações bruscas nos últimos 4 anos</t>
  </si>
  <si>
    <t>ENXURRADAS-Edificações foram atingidas</t>
  </si>
  <si>
    <t>ENXURRADAS-Pessoas foram desalojadas ou ficaram desabrigadas</t>
  </si>
  <si>
    <t>ENXURRADAS-Ocorreram óbitos</t>
  </si>
  <si>
    <t>ENXURRADAS-AREAS-Naturalmente inundáveis</t>
  </si>
  <si>
    <t>ENXURRADAS-AREAS-Não usualmente inundáveis</t>
  </si>
  <si>
    <t>ENXURRADAS-AREAS-Com ocupações regulares</t>
  </si>
  <si>
    <t>ENXURRADAS-AREAS-Com ocupações irregulares</t>
  </si>
  <si>
    <t>ENXURRADAS-AREAS-Com existência de processo erosivo acelerado</t>
  </si>
  <si>
    <t>ENXURRADAS-AREAS-Outras áreas</t>
  </si>
  <si>
    <t>ENXURRADAS-AREAS-Não sabe</t>
  </si>
  <si>
    <t>ENXURRADAS-ACOES-Barragem à montante para equalização das cheias</t>
  </si>
  <si>
    <t>ENXURRADAS-ACOES-Construção de canais de macrodrenagens</t>
  </si>
  <si>
    <t>ENXURRADAS-ACOES-Construção de parque</t>
  </si>
  <si>
    <t>ENXURRADAS-ACOES-Construção de reservatórios de amortecimento de cheias</t>
  </si>
  <si>
    <t>ENXURRADAS-ACOES-Desassoreamento de corpos hídricos</t>
  </si>
  <si>
    <t>ENXURRADAS-ACOES-Retificação de rios, aumento de calha ou desvio de cursos d’água</t>
  </si>
  <si>
    <t>ENXURRADAS-ACOES-Realocação da população que vive em área de risco</t>
  </si>
  <si>
    <t>ENXURRADAS-ACOES-Revegetação</t>
  </si>
  <si>
    <t>ENXURRADAS-ACOES-Revitalização de rios ou bacias</t>
  </si>
  <si>
    <t>ENXURRADAS-ACOES-Outra solução</t>
  </si>
  <si>
    <t>ENXURRADAS-ACOES-Nenhuma intervenção</t>
  </si>
  <si>
    <t>ENXURRADAS-ACOES-Não sabe</t>
  </si>
  <si>
    <t>DESLIZAMENTO-O município foi atingido por escorregamentos ou deslizamentos de encostas nos últimos 4 anos</t>
  </si>
  <si>
    <t>DESLIZAMENTO-Edificações foram atingidas</t>
  </si>
  <si>
    <t>DESLIZAMENTO-Pessoas foram desalojadas ou ficaram desabrigadas</t>
  </si>
  <si>
    <t>DESLIZAMENTO-Ocorreram óbitos</t>
  </si>
  <si>
    <t>DESLIZAMENTO-AREAS-De taludes e encostas sujeitas a deslizamentos</t>
  </si>
  <si>
    <t>DESLIZAMENTO-AREAS-Urbanas com processos erosivos crônicos</t>
  </si>
  <si>
    <t>DESLIZAMENTO-AREAS-Sem infraestrutura de drenagem</t>
  </si>
  <si>
    <t>DESLIZAMENTO-AREAS-Com ocupações regulares</t>
  </si>
  <si>
    <t>DESLIZAMENTO-AREAS-Com ocupações irregulares</t>
  </si>
  <si>
    <t>DESLIZAMENTO-AREAS-Sem ocupação</t>
  </si>
  <si>
    <t>DESLIZAMENTO-AREAS-Outras áreas</t>
  </si>
  <si>
    <t>DESLIZAMENTO-AREAS-Não sabe</t>
  </si>
  <si>
    <t>DESLIZAMENTO-ACOES-Estabilização e proteção de taludes</t>
  </si>
  <si>
    <t>DESLIZAMENTO-ACOES-Retaludamento de encostas</t>
  </si>
  <si>
    <t>DESLIZAMENTO-ACOES-Obras de contenção</t>
  </si>
  <si>
    <t>DESLIZAMENTO-ACOES-Construção de canais de macrodrenagens</t>
  </si>
  <si>
    <t>DESLIZAMENTO-ACOES-Realocação da população que vive em área de risco</t>
  </si>
  <si>
    <t>DESLIZAMENTO-ACOES-Revegetação de encostas</t>
  </si>
  <si>
    <t>DESLIZAMENTO-ACOES-Outra solução</t>
  </si>
  <si>
    <t>DESLIZAMENTO-ACOES-Nenhuma intervenção</t>
  </si>
  <si>
    <t>DESLIZAMENTO-ACOES-Não sabe</t>
  </si>
  <si>
    <t>LEIS-PLANEJ-Plano Diretor que contemple a prevenção de enchentes ou inundações graduais, ou enxurradas ou inundações bruscas</t>
  </si>
  <si>
    <t>LEIS-PLANEJ-Lei de Uso e Ocupação do Solo que contemple a prevenção de enchentes ou inundações graduais, ou enxurradas ou inundações bruscas</t>
  </si>
  <si>
    <t>LEIS-PLANEJ-Lei específica que contemple a prevenção de enchentes ou inundações graduais, ou enxurradas ou inundações bruscas</t>
  </si>
  <si>
    <t>LEIS-PLANEJ-Plano Diretor que contemple a prevenção de escorregamentos ou deslizamentos de encostas</t>
  </si>
  <si>
    <t>LEIS-PLANEJ-Lei de Uso e Ocupação do Solo que contemple a prevenção de escorregamentos ou deslizamentos de encostas</t>
  </si>
  <si>
    <t>LEIS-PLANEJ-Lei específica que contemple a prevenção de escorregamentos ou deslizamentos de encostas</t>
  </si>
  <si>
    <t>LEIS-PLANEJ-Plano Municipal de Redução de Riscos</t>
  </si>
  <si>
    <t>LEIS-PLANEJ-Carta geotécnica de aptidão à urbanização</t>
  </si>
  <si>
    <t>LEIS-PLANEJ-Plano de implantação de obras e serviços para redução de riscos de desastres</t>
  </si>
  <si>
    <t>LEIS-PLANEJ-Nenhum dos instrumentos</t>
  </si>
  <si>
    <t>GEREN_RISCO-ENCHENTE-Mapeamentos de áreas de risco de enchentes ou inundações</t>
  </si>
  <si>
    <t xml:space="preserve">GEREN_RISCO-ENCHENTE-Programa habitacional para realocação de população de baixa renda em área de risco (reassentamento em empreendimento de habitação de interesse social, pagamento de aluguel social ou similar, indenização de benfeitoria, compra de uma nova moradia, auxílio </t>
  </si>
  <si>
    <t>GEREN_RISCO-ENCHENTE-Mecanismos de controle e fiscalização para evitar ocupação em áreas suscetíveis aos desastres</t>
  </si>
  <si>
    <t>GEREN_RISCO-ENCHENTE-Plano de Contingência</t>
  </si>
  <si>
    <t>GEREN_RISCO-ENCHENTE-Projetos de engenharia relacionados ao evento</t>
  </si>
  <si>
    <t>GEREN_RISCO-ENCHENTE-Sistema de alerta antecipado de desastres</t>
  </si>
  <si>
    <t>GEREN_RISCO-ENCHENTE-Cadastro de risco</t>
  </si>
  <si>
    <t>GEREN_RISCO-ENCHENTE-Nenhum dos itens</t>
  </si>
  <si>
    <t>GEREN_RISCO-ENCHENTE-Em relação a gestão de riscos de desastres decorrentes de enchentes ou inundações graduais, ou enxurradas ou inundações bruscas, o município realiza limpeza periódica dos bueiros da cidade, especialmente, antes do período de chuvas</t>
  </si>
  <si>
    <t>GEREN_RISCO-DESLIZAM-Mapeamentos de áreas de risco de enchentes ou inundações</t>
  </si>
  <si>
    <t xml:space="preserve">GEREN_RISCO-DESLIZAM-Programa habitacional para realocação de população de baixa renda em área de risco (reassentamento em empreendimento de habitação de interesse social, pagamento de aluguel social ou similar, indenização de benfeitoria, compra de uma nova moradia, auxílio </t>
  </si>
  <si>
    <t>GEREN_RISCO-DESLIZAM-Mecanismos de controle e fiscalização para evitar ocupação em áreas suscetíveis aos desastres</t>
  </si>
  <si>
    <t>GEREN_RISCO-DESLIZAM-Plano de Contingência</t>
  </si>
  <si>
    <t>GEREN_RISCO-DESLIZAM-Projetos de engenharia relacionados ao evento</t>
  </si>
  <si>
    <t>GEREN_RISCO-DESLIZAM-Sistema de alerta antecipado de desastres</t>
  </si>
  <si>
    <t>GEREN_RISCO-DESLIZAM-Cadastro de risco</t>
  </si>
  <si>
    <t>GEREN_RISCO-DESLIZAM-Nenhum dos itens</t>
  </si>
  <si>
    <t>GEREN_RISCO-EQP-Unidade do Corpo de Bombeiros</t>
  </si>
  <si>
    <t>GEREN_RISCO-EQP-Coordenação Municipal de Proteção e Defesa Civil (COMPDEC) ou órgão similar</t>
  </si>
  <si>
    <t>GEREN_RISCO-EQP-Núcleo de Defesa Civil (NUDECs)</t>
  </si>
  <si>
    <t>GEREN_RISCO-EQP-Guarda Municipal</t>
  </si>
  <si>
    <t>GEREN_RISCO-EQP-Nenhuma das citadas</t>
  </si>
  <si>
    <t>GEREN_RISCO-EQP-Não sabe</t>
  </si>
  <si>
    <t>Serviços de transporte -  Ônibus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</si>
</sst>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7"/>
      <color rgb="FF000000"/>
      <name val="Arial"/>
      <family val="2"/>
    </font>
    <font>
      <sz val="7"/>
      <color rgb="FF000000"/>
      <name val="Arial"/>
      <family val="2"/>
    </font>
    <font>
      <sz val="10"/>
      <name val="Arial"/>
      <family val="2"/>
    </font>
    <font>
      <b/>
      <sz val="7"/>
      <color theme="0"/>
      <name val="Arial"/>
      <family val="2"/>
    </font>
  </fonts>
  <fills count="13">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theme="6" tint="0.59999389629810485"/>
        <bgColor indexed="64"/>
      </patternFill>
    </fill>
    <fill>
      <patternFill patternType="solid">
        <fgColor rgb="FF0070C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49998474074526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7" fillId="0" borderId="0"/>
  </cellStyleXfs>
  <cellXfs count="26">
    <xf numFmtId="0" fontId="0" fillId="0" borderId="0" xfId="0"/>
    <xf numFmtId="0" fontId="6" fillId="3" borderId="0" xfId="0" applyFont="1" applyFill="1" applyAlignment="1">
      <alignment horizontal="right" vertical="center" wrapText="1"/>
    </xf>
    <xf numFmtId="0" fontId="6" fillId="2" borderId="0" xfId="0" applyFont="1" applyFill="1" applyAlignment="1">
      <alignment horizontal="right" vertical="center" wrapText="1"/>
    </xf>
    <xf numFmtId="0" fontId="5" fillId="2" borderId="0" xfId="0" applyFont="1" applyFill="1" applyAlignment="1">
      <alignment horizontal="right" vertical="center"/>
    </xf>
    <xf numFmtId="0" fontId="5" fillId="3" borderId="0" xfId="0" applyFont="1" applyFill="1" applyAlignment="1">
      <alignment horizontal="right" vertical="center"/>
    </xf>
    <xf numFmtId="0" fontId="6" fillId="3" borderId="0" xfId="0" applyFont="1" applyFill="1" applyAlignment="1">
      <alignment horizontal="right" vertical="center"/>
    </xf>
    <xf numFmtId="0" fontId="6" fillId="2" borderId="0" xfId="0" applyFont="1" applyFill="1" applyAlignment="1">
      <alignment horizontal="right" vertical="center"/>
    </xf>
    <xf numFmtId="0" fontId="6" fillId="4" borderId="0" xfId="0" applyFont="1" applyFill="1" applyAlignment="1">
      <alignment horizontal="center" vertical="center"/>
    </xf>
    <xf numFmtId="0" fontId="3" fillId="0" borderId="0" xfId="0" applyFont="1"/>
    <xf numFmtId="0" fontId="5" fillId="2" borderId="0" xfId="0" applyFont="1" applyFill="1" applyAlignment="1">
      <alignment horizontal="left" vertical="center"/>
    </xf>
    <xf numFmtId="9" fontId="6" fillId="2" borderId="0" xfId="1" applyFont="1" applyFill="1" applyAlignment="1">
      <alignment horizontal="right" vertical="center"/>
    </xf>
    <xf numFmtId="0" fontId="6" fillId="2" borderId="0" xfId="0" applyFont="1" applyFill="1" applyAlignment="1">
      <alignment horizontal="left" vertical="center"/>
    </xf>
    <xf numFmtId="0" fontId="5" fillId="4" borderId="0" xfId="0" applyFont="1" applyFill="1" applyAlignment="1">
      <alignment horizontal="center" vertical="center"/>
    </xf>
    <xf numFmtId="0" fontId="2" fillId="5" borderId="0" xfId="0" applyFont="1" applyFill="1"/>
    <xf numFmtId="0" fontId="4" fillId="5" borderId="0" xfId="0" applyFont="1" applyFill="1"/>
    <xf numFmtId="9" fontId="6" fillId="6" borderId="0" xfId="1" applyFont="1" applyFill="1" applyAlignment="1">
      <alignment horizontal="right" vertical="center"/>
    </xf>
    <xf numFmtId="9" fontId="6" fillId="7" borderId="0" xfId="1" applyFont="1" applyFill="1" applyAlignment="1">
      <alignment horizontal="right" vertical="center"/>
    </xf>
    <xf numFmtId="9" fontId="6" fillId="8" borderId="0" xfId="1" applyFont="1" applyFill="1" applyAlignment="1">
      <alignment horizontal="right" vertical="center"/>
    </xf>
    <xf numFmtId="9" fontId="6" fillId="9" borderId="0" xfId="1" applyFont="1" applyFill="1" applyAlignment="1">
      <alignment horizontal="right" vertical="center"/>
    </xf>
    <xf numFmtId="9" fontId="6" fillId="10" borderId="0" xfId="1" applyFont="1" applyFill="1" applyAlignment="1">
      <alignment horizontal="right" vertical="center"/>
    </xf>
    <xf numFmtId="10" fontId="6" fillId="2" borderId="0" xfId="1" applyNumberFormat="1" applyFont="1" applyFill="1" applyAlignment="1">
      <alignment horizontal="right" vertical="center"/>
    </xf>
    <xf numFmtId="0" fontId="5" fillId="11" borderId="0" xfId="0" applyFont="1" applyFill="1" applyAlignment="1">
      <alignment horizontal="right" vertical="center"/>
    </xf>
    <xf numFmtId="0" fontId="3" fillId="11" borderId="0" xfId="0" applyFont="1" applyFill="1"/>
    <xf numFmtId="0" fontId="8" fillId="12" borderId="0" xfId="0" applyFont="1" applyFill="1" applyAlignment="1">
      <alignment horizontal="center" vertical="center"/>
    </xf>
    <xf numFmtId="0" fontId="6" fillId="2" borderId="0" xfId="0" applyFont="1" applyFill="1" applyAlignment="1">
      <alignment horizontal="left" vertical="center" wrapText="1"/>
    </xf>
    <xf numFmtId="0" fontId="5" fillId="2" borderId="0" xfId="0" applyFont="1" applyFill="1" applyAlignment="1">
      <alignment horizontal="left" vertical="center" wrapText="1"/>
    </xf>
  </cellXfs>
  <cellStyles count="3">
    <cellStyle name="Normal" xfId="0" builtinId="0"/>
    <cellStyle name="Normal 2" xfId="2" xr:uid="{A11860EC-23AE-4F2A-8A71-F56660D9C638}"/>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EFD26-5230-464C-BF1D-3D1D3348E190}">
  <dimension ref="B1:AE334"/>
  <sheetViews>
    <sheetView tabSelected="1" topLeftCell="L58" zoomScale="145" zoomScaleNormal="145" workbookViewId="0">
      <selection activeCell="M64" sqref="M63:M64"/>
    </sheetView>
  </sheetViews>
  <sheetFormatPr defaultRowHeight="14.4" x14ac:dyDescent="0.3"/>
  <cols>
    <col min="3" max="3" width="14.5546875" customWidth="1"/>
    <col min="4" max="4" width="45.21875" customWidth="1"/>
    <col min="5" max="5" width="9.109375" bestFit="1" customWidth="1"/>
    <col min="8" max="8" width="11.21875" bestFit="1" customWidth="1"/>
    <col min="11" max="11" width="10.88671875" bestFit="1" customWidth="1"/>
    <col min="13" max="13" width="46.6640625" customWidth="1"/>
    <col min="14" max="14" width="3.21875" bestFit="1" customWidth="1"/>
    <col min="16" max="16" width="3.5546875" bestFit="1" customWidth="1"/>
    <col min="18" max="18" width="8.88671875" customWidth="1"/>
    <col min="19" max="19" width="4.33203125" customWidth="1"/>
    <col min="20" max="20" width="8.88671875" customWidth="1"/>
    <col min="21" max="21" width="3.5546875" customWidth="1"/>
    <col min="22" max="22" width="8.88671875" customWidth="1"/>
    <col min="23" max="23" width="3.5546875" customWidth="1"/>
    <col min="24" max="24" width="8.88671875" customWidth="1"/>
    <col min="25" max="25" width="4.33203125" customWidth="1"/>
    <col min="26" max="26" width="11.77734375" customWidth="1"/>
    <col min="27" max="27" width="3.5546875" customWidth="1"/>
  </cols>
  <sheetData>
    <row r="1" spans="2:31" x14ac:dyDescent="0.3">
      <c r="D1" s="13" t="s">
        <v>32</v>
      </c>
      <c r="E1" s="14"/>
      <c r="F1" s="13">
        <v>772</v>
      </c>
      <c r="G1" s="13">
        <v>450</v>
      </c>
      <c r="H1" s="13">
        <v>1794</v>
      </c>
      <c r="I1" s="13">
        <v>1668</v>
      </c>
      <c r="J1" s="13">
        <v>1191</v>
      </c>
      <c r="K1" s="13">
        <v>467</v>
      </c>
      <c r="M1" s="13" t="s">
        <v>32</v>
      </c>
      <c r="N1" s="14"/>
      <c r="O1" s="13"/>
      <c r="P1" s="13"/>
      <c r="Q1" s="13"/>
      <c r="R1" s="13"/>
      <c r="S1" s="13"/>
      <c r="T1" s="13"/>
      <c r="U1" s="13"/>
      <c r="V1" s="13"/>
      <c r="W1" s="13"/>
      <c r="X1" s="13"/>
      <c r="Y1" s="13"/>
      <c r="Z1" s="13"/>
      <c r="AA1" s="13"/>
    </row>
    <row r="2" spans="2:31" x14ac:dyDescent="0.3">
      <c r="D2" t="s">
        <v>16</v>
      </c>
      <c r="F2">
        <f t="shared" ref="F2:K2" si="0">SUM(F4:F18)</f>
        <v>772</v>
      </c>
      <c r="G2">
        <f t="shared" si="0"/>
        <v>450</v>
      </c>
      <c r="H2">
        <f t="shared" si="0"/>
        <v>1794</v>
      </c>
      <c r="I2">
        <f t="shared" si="0"/>
        <v>1666</v>
      </c>
      <c r="J2">
        <f t="shared" si="0"/>
        <v>1191</v>
      </c>
      <c r="K2">
        <f t="shared" si="0"/>
        <v>465</v>
      </c>
      <c r="O2" s="21">
        <v>775</v>
      </c>
      <c r="P2" s="21"/>
      <c r="Q2" s="22"/>
      <c r="R2" s="21">
        <v>450</v>
      </c>
      <c r="S2" s="21"/>
      <c r="T2" s="21">
        <v>1794</v>
      </c>
      <c r="U2" s="21"/>
      <c r="V2" s="21">
        <v>1668</v>
      </c>
      <c r="W2" s="21"/>
      <c r="X2" s="21">
        <v>1191</v>
      </c>
      <c r="Y2" s="21"/>
      <c r="Z2" s="21">
        <v>467</v>
      </c>
      <c r="AA2" s="22"/>
    </row>
    <row r="3" spans="2:31" x14ac:dyDescent="0.3">
      <c r="D3" s="9" t="s">
        <v>0</v>
      </c>
      <c r="E3" s="3"/>
      <c r="F3" s="23" t="s">
        <v>35</v>
      </c>
      <c r="G3" s="7" t="s">
        <v>1</v>
      </c>
      <c r="H3" s="7" t="s">
        <v>12</v>
      </c>
      <c r="I3" s="7" t="s">
        <v>13</v>
      </c>
      <c r="J3" s="7" t="s">
        <v>14</v>
      </c>
      <c r="K3" s="7" t="s">
        <v>15</v>
      </c>
      <c r="M3" s="8" t="s">
        <v>17</v>
      </c>
      <c r="O3" s="23" t="s">
        <v>35</v>
      </c>
      <c r="P3" s="23" t="s">
        <v>34</v>
      </c>
      <c r="Q3" s="12" t="s">
        <v>36</v>
      </c>
      <c r="R3" s="12" t="s">
        <v>1</v>
      </c>
      <c r="S3" s="12" t="s">
        <v>34</v>
      </c>
      <c r="T3" s="12" t="s">
        <v>12</v>
      </c>
      <c r="U3" s="12" t="s">
        <v>34</v>
      </c>
      <c r="V3" s="12" t="s">
        <v>13</v>
      </c>
      <c r="W3" s="12" t="s">
        <v>34</v>
      </c>
      <c r="X3" s="12" t="s">
        <v>14</v>
      </c>
      <c r="Y3" s="12" t="s">
        <v>34</v>
      </c>
      <c r="Z3" s="12" t="s">
        <v>15</v>
      </c>
      <c r="AA3" s="12" t="s">
        <v>34</v>
      </c>
    </row>
    <row r="4" spans="2:31" x14ac:dyDescent="0.3">
      <c r="B4" s="4">
        <v>0</v>
      </c>
      <c r="D4" s="5" t="s">
        <v>2</v>
      </c>
      <c r="E4" s="5" t="s">
        <v>2</v>
      </c>
      <c r="F4" s="1">
        <v>12</v>
      </c>
      <c r="G4" s="5">
        <v>6</v>
      </c>
      <c r="H4" s="5">
        <v>10</v>
      </c>
      <c r="I4" s="5">
        <v>0</v>
      </c>
      <c r="J4" s="5">
        <v>1</v>
      </c>
      <c r="K4" s="5">
        <v>2</v>
      </c>
      <c r="M4" s="11" t="s">
        <v>18</v>
      </c>
      <c r="N4" s="6" t="s">
        <v>5</v>
      </c>
      <c r="O4" s="6">
        <v>163</v>
      </c>
      <c r="P4" s="18">
        <f>O4/F$2</f>
        <v>0.211139896373057</v>
      </c>
      <c r="Q4" s="20">
        <f>(S4*$R$2+U4*$T$2+W4*$V$2+Y4*$X$2+AA4*$Z$2)/SUM($R$2,$T$2,$V$2,$X$2,$Z$2)</f>
        <v>0.18841414089235625</v>
      </c>
      <c r="R4" s="6">
        <v>131</v>
      </c>
      <c r="S4" s="15">
        <f>R4/G$2</f>
        <v>0.2911111111111111</v>
      </c>
      <c r="T4" s="6">
        <v>376</v>
      </c>
      <c r="U4" s="15">
        <f>T4/H$2</f>
        <v>0.20958751393534003</v>
      </c>
      <c r="V4" s="6">
        <v>267</v>
      </c>
      <c r="W4" s="15">
        <f>V4/I$2</f>
        <v>0.1602641056422569</v>
      </c>
      <c r="X4" s="6">
        <v>241</v>
      </c>
      <c r="Y4" s="15">
        <f>X4/J$2</f>
        <v>0.20235096557514692</v>
      </c>
      <c r="Z4" s="6">
        <v>34</v>
      </c>
      <c r="AA4" s="15">
        <f>Z4/K$2</f>
        <v>7.3118279569892475E-2</v>
      </c>
      <c r="AC4" s="6">
        <v>163</v>
      </c>
      <c r="AD4" s="21">
        <v>775</v>
      </c>
      <c r="AE4">
        <f>AC4*AD4</f>
        <v>126325</v>
      </c>
    </row>
    <row r="5" spans="2:31" x14ac:dyDescent="0.3">
      <c r="B5" s="3">
        <v>1</v>
      </c>
      <c r="D5" s="6" t="s">
        <v>3</v>
      </c>
      <c r="E5" s="6" t="s">
        <v>4</v>
      </c>
      <c r="F5" s="2">
        <v>119</v>
      </c>
      <c r="G5" s="6">
        <v>62</v>
      </c>
      <c r="H5" s="6">
        <v>350</v>
      </c>
      <c r="I5" s="6">
        <v>387</v>
      </c>
      <c r="J5" s="6">
        <v>146</v>
      </c>
      <c r="K5" s="6">
        <v>34</v>
      </c>
      <c r="M5" s="11" t="s">
        <v>19</v>
      </c>
      <c r="N5" s="6" t="s">
        <v>5</v>
      </c>
      <c r="O5" s="6">
        <v>125</v>
      </c>
      <c r="P5" s="16">
        <f>O5/F$2</f>
        <v>0.16191709844559585</v>
      </c>
      <c r="Q5" s="20">
        <f>(S5*$R$2+U5*$T$2+W5*$V$2+Y5*$X$2+AA5*$Z$2)/SUM($R$2,$T$2,$V$2,$X$2,$Z$2)</f>
        <v>0.15540538749813934</v>
      </c>
      <c r="R5" s="6">
        <v>83</v>
      </c>
      <c r="S5" s="15">
        <f>R5/G$2</f>
        <v>0.18444444444444444</v>
      </c>
      <c r="T5" s="6">
        <v>306</v>
      </c>
      <c r="U5" s="15">
        <f>T5/H$2</f>
        <v>0.1705685618729097</v>
      </c>
      <c r="V5" s="6">
        <v>313</v>
      </c>
      <c r="W5" s="15">
        <f>V5/I$2</f>
        <v>0.187875150060024</v>
      </c>
      <c r="X5" s="6">
        <v>109</v>
      </c>
      <c r="Y5" s="15">
        <f>X5/J$2</f>
        <v>9.1519731318219985E-2</v>
      </c>
      <c r="Z5" s="6">
        <v>54</v>
      </c>
      <c r="AA5" s="15">
        <f>Z5/K$2</f>
        <v>0.11612903225806452</v>
      </c>
      <c r="AC5" s="6">
        <v>131</v>
      </c>
      <c r="AD5" s="21">
        <v>450</v>
      </c>
      <c r="AE5">
        <f t="shared" ref="AE5:AE9" si="1">AC5*AD5</f>
        <v>58950</v>
      </c>
    </row>
    <row r="6" spans="2:31" x14ac:dyDescent="0.3">
      <c r="B6" s="4">
        <v>2</v>
      </c>
      <c r="D6" s="1" t="s">
        <v>3</v>
      </c>
      <c r="E6" s="1" t="s">
        <v>2</v>
      </c>
      <c r="F6" s="1">
        <v>2</v>
      </c>
      <c r="G6" s="5">
        <v>0</v>
      </c>
      <c r="H6" s="5">
        <v>0</v>
      </c>
      <c r="I6" s="5">
        <v>0</v>
      </c>
      <c r="J6" s="5">
        <v>0</v>
      </c>
      <c r="K6" s="5">
        <v>0</v>
      </c>
      <c r="M6" s="11" t="s">
        <v>20</v>
      </c>
      <c r="N6" s="6" t="s">
        <v>5</v>
      </c>
      <c r="O6" s="6">
        <v>493</v>
      </c>
      <c r="P6" s="16">
        <f t="shared" ref="P6:P8" si="2">O6/F$2</f>
        <v>0.6386010362694301</v>
      </c>
      <c r="Q6" s="20">
        <f>(S6*$R$2+U6*$T$2+W6*$V$2+Y6*$X$2+AA6*$Z$2)/SUM($R$2,$T$2,$V$2,$X$2,$Z$2)</f>
        <v>0.66638001838831329</v>
      </c>
      <c r="R6" s="6">
        <v>312</v>
      </c>
      <c r="S6" s="15">
        <f>R6/G$2</f>
        <v>0.69333333333333336</v>
      </c>
      <c r="T6" s="6">
        <v>1030</v>
      </c>
      <c r="U6" s="15">
        <f>T6/H$2</f>
        <v>0.5741360089186176</v>
      </c>
      <c r="V6" s="6">
        <v>1212</v>
      </c>
      <c r="W6" s="15">
        <f>V6/I$2</f>
        <v>0.72749099639855941</v>
      </c>
      <c r="X6" s="6">
        <v>857</v>
      </c>
      <c r="Y6" s="15">
        <f>X6/J$2</f>
        <v>0.71956339210747267</v>
      </c>
      <c r="Z6" s="6">
        <v>298</v>
      </c>
      <c r="AA6" s="15">
        <f>Z6/K$2</f>
        <v>0.64086021505376345</v>
      </c>
      <c r="AC6" s="6">
        <v>376</v>
      </c>
      <c r="AD6" s="21">
        <v>1794</v>
      </c>
      <c r="AE6">
        <f t="shared" si="1"/>
        <v>674544</v>
      </c>
    </row>
    <row r="7" spans="2:31" x14ac:dyDescent="0.3">
      <c r="B7" s="3">
        <v>3</v>
      </c>
      <c r="D7" s="5" t="s">
        <v>3</v>
      </c>
      <c r="E7" s="5" t="s">
        <v>5</v>
      </c>
      <c r="F7" s="2">
        <v>123</v>
      </c>
      <c r="G7" s="6">
        <v>81</v>
      </c>
      <c r="H7" s="6">
        <v>304</v>
      </c>
      <c r="I7" s="6">
        <v>360</v>
      </c>
      <c r="J7" s="6">
        <v>166</v>
      </c>
      <c r="K7" s="6">
        <v>73</v>
      </c>
      <c r="M7" s="11" t="s">
        <v>21</v>
      </c>
      <c r="N7" s="6" t="s">
        <v>5</v>
      </c>
      <c r="O7" s="6">
        <v>126</v>
      </c>
      <c r="P7" s="16">
        <f t="shared" si="2"/>
        <v>0.16321243523316062</v>
      </c>
      <c r="Q7" s="20">
        <f>(S7*$R$2+U7*$T$2+W7*$V$2+Y7*$X$2+AA7*$Z$2)/SUM($R$2,$T$2,$V$2,$X$2,$Z$2)</f>
        <v>0.15432051641528796</v>
      </c>
      <c r="R7" s="6">
        <v>81</v>
      </c>
      <c r="S7" s="15">
        <f>R7/G$2</f>
        <v>0.18</v>
      </c>
      <c r="T7" s="6">
        <v>349</v>
      </c>
      <c r="U7" s="15">
        <f>T7/H$2</f>
        <v>0.19453734671125975</v>
      </c>
      <c r="V7" s="6">
        <v>195</v>
      </c>
      <c r="W7" s="15">
        <f>V7/I$2</f>
        <v>0.11704681872749099</v>
      </c>
      <c r="X7" s="6">
        <v>157</v>
      </c>
      <c r="Y7" s="15">
        <f>X7/J$2</f>
        <v>0.13182199832073888</v>
      </c>
      <c r="Z7" s="6">
        <v>77</v>
      </c>
      <c r="AA7" s="15">
        <f>Z7/K$2</f>
        <v>0.16559139784946236</v>
      </c>
      <c r="AC7" s="6">
        <v>267</v>
      </c>
      <c r="AD7" s="21">
        <v>1668</v>
      </c>
      <c r="AE7">
        <f t="shared" si="1"/>
        <v>445356</v>
      </c>
    </row>
    <row r="8" spans="2:31" x14ac:dyDescent="0.3">
      <c r="B8" s="4">
        <v>4</v>
      </c>
      <c r="D8" s="6" t="s">
        <v>6</v>
      </c>
      <c r="E8" s="6" t="s">
        <v>6</v>
      </c>
      <c r="F8" s="1">
        <v>70</v>
      </c>
      <c r="G8" s="5">
        <v>39</v>
      </c>
      <c r="H8" s="5">
        <v>46</v>
      </c>
      <c r="I8" s="5">
        <v>0</v>
      </c>
      <c r="J8" s="5">
        <v>3</v>
      </c>
      <c r="K8" s="5">
        <v>2</v>
      </c>
      <c r="M8" s="11" t="s">
        <v>22</v>
      </c>
      <c r="N8" s="6" t="s">
        <v>5</v>
      </c>
      <c r="O8" s="6">
        <v>159</v>
      </c>
      <c r="P8" s="15">
        <f t="shared" si="2"/>
        <v>0.20595854922279794</v>
      </c>
      <c r="Q8" s="20">
        <f>(S8*$R$2+U8*$T$2+W8*$V$2+Y8*$X$2+AA8*$Z$2)/SUM($R$2,$T$2,$V$2,$X$2,$Z$2)</f>
        <v>0.26357155197748294</v>
      </c>
      <c r="R8" s="6">
        <v>75</v>
      </c>
      <c r="S8" s="15">
        <f>R8/G$2</f>
        <v>0.16666666666666666</v>
      </c>
      <c r="T8" s="6">
        <v>564</v>
      </c>
      <c r="U8" s="15">
        <f>T8/H$2</f>
        <v>0.31438127090301005</v>
      </c>
      <c r="V8" s="6">
        <v>395</v>
      </c>
      <c r="W8" s="15">
        <f>V8/I$2</f>
        <v>0.23709483793517408</v>
      </c>
      <c r="X8" s="6">
        <v>289</v>
      </c>
      <c r="Y8" s="15">
        <f>X8/J$2</f>
        <v>0.24265323257766583</v>
      </c>
      <c r="Z8" s="6">
        <v>144</v>
      </c>
      <c r="AA8" s="15">
        <f>Z8/K$2</f>
        <v>0.30967741935483872</v>
      </c>
      <c r="AC8" s="6">
        <v>241</v>
      </c>
      <c r="AD8" s="21">
        <v>1191</v>
      </c>
      <c r="AE8">
        <f t="shared" si="1"/>
        <v>287031</v>
      </c>
    </row>
    <row r="9" spans="2:31" x14ac:dyDescent="0.3">
      <c r="B9" s="3">
        <v>5</v>
      </c>
      <c r="D9" s="5" t="s">
        <v>7</v>
      </c>
      <c r="E9" s="5" t="s">
        <v>4</v>
      </c>
      <c r="F9" s="2">
        <v>19</v>
      </c>
      <c r="G9" s="6">
        <v>11</v>
      </c>
      <c r="H9" s="6">
        <v>59</v>
      </c>
      <c r="I9" s="6">
        <v>58</v>
      </c>
      <c r="J9" s="6">
        <v>70</v>
      </c>
      <c r="K9" s="6">
        <v>9</v>
      </c>
      <c r="AC9" s="6">
        <v>34</v>
      </c>
      <c r="AD9" s="21">
        <v>467</v>
      </c>
      <c r="AE9">
        <f t="shared" si="1"/>
        <v>15878</v>
      </c>
    </row>
    <row r="10" spans="2:31" x14ac:dyDescent="0.3">
      <c r="B10" s="4">
        <v>6</v>
      </c>
      <c r="D10" s="6" t="s">
        <v>7</v>
      </c>
      <c r="E10" s="6" t="s">
        <v>5</v>
      </c>
      <c r="F10" s="1">
        <v>94</v>
      </c>
      <c r="G10" s="5">
        <v>61</v>
      </c>
      <c r="H10" s="5">
        <v>213</v>
      </c>
      <c r="I10" s="5">
        <v>120</v>
      </c>
      <c r="J10" s="5">
        <v>236</v>
      </c>
      <c r="K10" s="5">
        <v>79</v>
      </c>
      <c r="AD10">
        <f>SUM(AD4:AD9)</f>
        <v>6345</v>
      </c>
      <c r="AE10">
        <f>SUM(AE4:AE9)</f>
        <v>1608084</v>
      </c>
    </row>
    <row r="11" spans="2:31" x14ac:dyDescent="0.3">
      <c r="B11" s="3">
        <v>7</v>
      </c>
      <c r="D11" s="5" t="s">
        <v>8</v>
      </c>
      <c r="E11" s="5" t="s">
        <v>4</v>
      </c>
      <c r="F11" s="2">
        <v>8</v>
      </c>
      <c r="G11" s="6">
        <v>5</v>
      </c>
      <c r="H11" s="6">
        <v>19</v>
      </c>
      <c r="I11" s="6">
        <v>9</v>
      </c>
      <c r="J11" s="6">
        <v>6</v>
      </c>
      <c r="K11" s="6">
        <v>4</v>
      </c>
      <c r="M11" s="8" t="s">
        <v>31</v>
      </c>
      <c r="O11" s="23" t="s">
        <v>35</v>
      </c>
      <c r="P11" s="23" t="s">
        <v>34</v>
      </c>
      <c r="Q11" s="12" t="s">
        <v>36</v>
      </c>
      <c r="R11" s="12" t="s">
        <v>1</v>
      </c>
      <c r="S11" s="12" t="s">
        <v>34</v>
      </c>
      <c r="T11" s="12" t="s">
        <v>12</v>
      </c>
      <c r="U11" s="12" t="s">
        <v>34</v>
      </c>
      <c r="V11" s="12" t="s">
        <v>13</v>
      </c>
      <c r="W11" s="12" t="s">
        <v>34</v>
      </c>
      <c r="X11" s="12" t="s">
        <v>14</v>
      </c>
      <c r="Y11" s="12" t="s">
        <v>34</v>
      </c>
      <c r="Z11" s="12" t="s">
        <v>15</v>
      </c>
      <c r="AA11" s="12" t="s">
        <v>34</v>
      </c>
      <c r="AE11">
        <f>AE10/AD10</f>
        <v>253.44113475177306</v>
      </c>
    </row>
    <row r="12" spans="2:31" x14ac:dyDescent="0.3">
      <c r="B12" s="4">
        <v>8</v>
      </c>
      <c r="D12" s="6" t="s">
        <v>8</v>
      </c>
      <c r="E12" s="6" t="s">
        <v>5</v>
      </c>
      <c r="F12" s="1">
        <v>32</v>
      </c>
      <c r="G12" s="5">
        <v>25</v>
      </c>
      <c r="H12" s="5">
        <v>44</v>
      </c>
      <c r="I12" s="5">
        <v>66</v>
      </c>
      <c r="J12" s="5">
        <v>39</v>
      </c>
      <c r="K12" s="5">
        <v>23</v>
      </c>
      <c r="M12" s="11" t="s">
        <v>23</v>
      </c>
      <c r="N12" s="6" t="s">
        <v>5</v>
      </c>
      <c r="O12" s="6">
        <v>161</v>
      </c>
      <c r="P12" s="18">
        <f>O12/F$2</f>
        <v>0.20854922279792745</v>
      </c>
      <c r="Q12" s="20">
        <f>(S12*$R$2+U12*$T$2+W12*$V$2+Y12*$X$2+AA12*$Z$2)/SUM($R$2,$T$2,$V$2,$X$2,$Z$2)</f>
        <v>0.2526124296941803</v>
      </c>
      <c r="R12" s="6">
        <v>124</v>
      </c>
      <c r="S12" s="15">
        <f>R12/G$2</f>
        <v>0.27555555555555555</v>
      </c>
      <c r="T12" s="6">
        <v>396</v>
      </c>
      <c r="U12" s="15">
        <f>T12/H$2</f>
        <v>0.22073578595317725</v>
      </c>
      <c r="V12" s="6">
        <v>392</v>
      </c>
      <c r="W12" s="15">
        <f>V12/I$2</f>
        <v>0.23529411764705882</v>
      </c>
      <c r="X12" s="6">
        <v>359</v>
      </c>
      <c r="Y12" s="15">
        <f>X12/J$2</f>
        <v>0.30142737195633923</v>
      </c>
      <c r="Z12" s="6">
        <v>135</v>
      </c>
      <c r="AA12" s="15">
        <f>Z12/K$2</f>
        <v>0.29032258064516131</v>
      </c>
    </row>
    <row r="13" spans="2:31" x14ac:dyDescent="0.3">
      <c r="B13" s="3">
        <v>9</v>
      </c>
      <c r="D13" s="5" t="s">
        <v>9</v>
      </c>
      <c r="E13" s="5" t="s">
        <v>4</v>
      </c>
      <c r="F13" s="2">
        <v>46</v>
      </c>
      <c r="G13" s="6">
        <v>21</v>
      </c>
      <c r="H13" s="6">
        <v>151</v>
      </c>
      <c r="I13" s="6">
        <v>165</v>
      </c>
      <c r="J13" s="6">
        <v>108</v>
      </c>
      <c r="K13" s="6">
        <v>26</v>
      </c>
      <c r="M13" s="11" t="s">
        <v>24</v>
      </c>
      <c r="N13" s="6" t="s">
        <v>5</v>
      </c>
      <c r="O13" s="6">
        <v>39</v>
      </c>
      <c r="P13" s="16">
        <f t="shared" ref="P13:P20" si="3">O13/F$2</f>
        <v>5.0518134715025906E-2</v>
      </c>
      <c r="Q13" s="20">
        <f>(S13*$R$2+U13*$T$2+W13*$V$2+Y13*$X$2+AA13*$Z$2)/SUM($R$2,$T$2,$V$2,$X$2,$Z$2)</f>
        <v>6.0555474173221734E-2</v>
      </c>
      <c r="R13" s="6">
        <v>19</v>
      </c>
      <c r="S13" s="15">
        <f t="shared" ref="S13:S20" si="4">R13/G$2</f>
        <v>4.2222222222222223E-2</v>
      </c>
      <c r="T13" s="6">
        <v>120</v>
      </c>
      <c r="U13" s="15">
        <f t="shared" ref="U13:U20" si="5">T13/H$2</f>
        <v>6.6889632107023408E-2</v>
      </c>
      <c r="V13" s="6">
        <v>98</v>
      </c>
      <c r="W13" s="15">
        <f t="shared" ref="W13:W20" si="6">V13/I$2</f>
        <v>5.8823529411764705E-2</v>
      </c>
      <c r="X13" s="6">
        <v>59</v>
      </c>
      <c r="Y13" s="15">
        <f t="shared" ref="Y13:Y20" si="7">X13/J$2</f>
        <v>4.9538203190596139E-2</v>
      </c>
      <c r="Z13" s="6">
        <v>41</v>
      </c>
      <c r="AA13" s="15">
        <f t="shared" ref="AA13:AA20" si="8">Z13/K$2</f>
        <v>8.8172043010752682E-2</v>
      </c>
    </row>
    <row r="14" spans="2:31" x14ac:dyDescent="0.3">
      <c r="B14" s="4">
        <v>10</v>
      </c>
      <c r="D14" s="6" t="s">
        <v>9</v>
      </c>
      <c r="E14" s="6" t="s">
        <v>2</v>
      </c>
      <c r="F14" s="1">
        <v>2</v>
      </c>
      <c r="G14" s="5">
        <v>1</v>
      </c>
      <c r="H14" s="5">
        <v>1</v>
      </c>
      <c r="I14" s="5">
        <v>0</v>
      </c>
      <c r="J14" s="5">
        <v>0</v>
      </c>
      <c r="K14" s="5">
        <v>0</v>
      </c>
      <c r="M14" s="11" t="s">
        <v>25</v>
      </c>
      <c r="N14" s="6" t="s">
        <v>5</v>
      </c>
      <c r="O14" s="6">
        <v>113</v>
      </c>
      <c r="P14" s="18">
        <f t="shared" si="3"/>
        <v>0.14637305699481865</v>
      </c>
      <c r="Q14" s="20">
        <f>(S14*$R$2+U14*$T$2+W14*$V$2+Y14*$X$2+AA14*$Z$2)/SUM($R$2,$T$2,$V$2,$X$2,$Z$2)</f>
        <v>0.25293522053519391</v>
      </c>
      <c r="R14" s="6">
        <v>76</v>
      </c>
      <c r="S14" s="15">
        <f t="shared" si="4"/>
        <v>0.16888888888888889</v>
      </c>
      <c r="T14" s="6">
        <v>446</v>
      </c>
      <c r="U14" s="15">
        <f t="shared" si="5"/>
        <v>0.24860646599777034</v>
      </c>
      <c r="V14" s="6">
        <v>367</v>
      </c>
      <c r="W14" s="15">
        <f t="shared" si="6"/>
        <v>0.22028811524609843</v>
      </c>
      <c r="X14" s="6">
        <v>424</v>
      </c>
      <c r="Y14" s="15">
        <f t="shared" si="7"/>
        <v>0.35600335852225024</v>
      </c>
      <c r="Z14" s="6">
        <v>95</v>
      </c>
      <c r="AA14" s="15">
        <f t="shared" si="8"/>
        <v>0.20430107526881722</v>
      </c>
    </row>
    <row r="15" spans="2:31" x14ac:dyDescent="0.3">
      <c r="B15" s="3">
        <v>11</v>
      </c>
      <c r="D15" s="5" t="s">
        <v>9</v>
      </c>
      <c r="E15" s="5" t="s">
        <v>5</v>
      </c>
      <c r="F15" s="2">
        <v>220</v>
      </c>
      <c r="G15" s="6">
        <v>122</v>
      </c>
      <c r="H15" s="6">
        <v>536</v>
      </c>
      <c r="I15" s="6">
        <v>386</v>
      </c>
      <c r="J15" s="6">
        <v>369</v>
      </c>
      <c r="K15" s="6">
        <v>181</v>
      </c>
      <c r="M15" s="11" t="s">
        <v>26</v>
      </c>
      <c r="N15" s="6" t="s">
        <v>5</v>
      </c>
      <c r="O15" s="6">
        <v>91</v>
      </c>
      <c r="P15" s="18">
        <f t="shared" si="3"/>
        <v>0.11787564766839378</v>
      </c>
      <c r="Q15" s="20">
        <f>(S15*$R$2+U15*$T$2+W15*$V$2+Y15*$X$2+AA15*$Z$2)/SUM($R$2,$T$2,$V$2,$X$2,$Z$2)</f>
        <v>0.22061509424526166</v>
      </c>
      <c r="R15" s="6">
        <v>67</v>
      </c>
      <c r="S15" s="15">
        <f t="shared" si="4"/>
        <v>0.14888888888888888</v>
      </c>
      <c r="T15" s="6">
        <v>293</v>
      </c>
      <c r="U15" s="15">
        <f t="shared" si="5"/>
        <v>0.16332218506131549</v>
      </c>
      <c r="V15" s="6">
        <v>380</v>
      </c>
      <c r="W15" s="15">
        <f t="shared" si="6"/>
        <v>0.22809123649459784</v>
      </c>
      <c r="X15" s="6">
        <v>402</v>
      </c>
      <c r="Y15" s="15">
        <f t="shared" si="7"/>
        <v>0.33753148614609574</v>
      </c>
      <c r="Z15" s="6">
        <v>86</v>
      </c>
      <c r="AA15" s="15">
        <f t="shared" si="8"/>
        <v>0.18494623655913978</v>
      </c>
    </row>
    <row r="16" spans="2:31" x14ac:dyDescent="0.3">
      <c r="B16" s="4">
        <v>12</v>
      </c>
      <c r="D16" s="6" t="s">
        <v>10</v>
      </c>
      <c r="E16" s="6" t="s">
        <v>4</v>
      </c>
      <c r="F16" s="1">
        <v>8</v>
      </c>
      <c r="G16" s="5">
        <v>6</v>
      </c>
      <c r="H16" s="5">
        <v>18</v>
      </c>
      <c r="I16" s="5">
        <v>47</v>
      </c>
      <c r="J16" s="5">
        <v>13</v>
      </c>
      <c r="K16" s="5">
        <v>4</v>
      </c>
      <c r="M16" s="11" t="s">
        <v>27</v>
      </c>
      <c r="N16" s="6" t="s">
        <v>5</v>
      </c>
      <c r="O16" s="6">
        <v>141</v>
      </c>
      <c r="P16" s="16">
        <f t="shared" si="3"/>
        <v>0.18264248704663213</v>
      </c>
      <c r="Q16" s="20">
        <f>(S16*$R$2+U16*$T$2+W16*$V$2+Y16*$X$2+AA16*$Z$2)/SUM($R$2,$T$2,$V$2,$X$2,$Z$2)</f>
        <v>0.13136657222685216</v>
      </c>
      <c r="R16" s="6">
        <v>112</v>
      </c>
      <c r="S16" s="15">
        <f t="shared" si="4"/>
        <v>0.24888888888888888</v>
      </c>
      <c r="T16" s="6">
        <v>175</v>
      </c>
      <c r="U16" s="15">
        <f t="shared" si="5"/>
        <v>9.7547380156075808E-2</v>
      </c>
      <c r="V16" s="6">
        <v>163</v>
      </c>
      <c r="W16" s="15">
        <f t="shared" si="6"/>
        <v>9.7839135654261708E-2</v>
      </c>
      <c r="X16" s="6">
        <v>161</v>
      </c>
      <c r="Y16" s="15">
        <f t="shared" si="7"/>
        <v>0.13518052057094879</v>
      </c>
      <c r="Z16" s="6">
        <v>120</v>
      </c>
      <c r="AA16" s="15">
        <f t="shared" si="8"/>
        <v>0.25806451612903225</v>
      </c>
    </row>
    <row r="17" spans="2:27" x14ac:dyDescent="0.3">
      <c r="B17" s="3">
        <v>13</v>
      </c>
      <c r="D17" s="5" t="s">
        <v>10</v>
      </c>
      <c r="E17" s="5" t="s">
        <v>5</v>
      </c>
      <c r="F17" s="2">
        <v>13</v>
      </c>
      <c r="G17" s="6">
        <v>8</v>
      </c>
      <c r="H17" s="6">
        <v>39</v>
      </c>
      <c r="I17" s="6">
        <v>57</v>
      </c>
      <c r="J17" s="6">
        <v>25</v>
      </c>
      <c r="K17" s="6">
        <v>25</v>
      </c>
      <c r="M17" s="11" t="s">
        <v>28</v>
      </c>
      <c r="N17" s="6" t="s">
        <v>5</v>
      </c>
      <c r="O17" s="6">
        <v>238</v>
      </c>
      <c r="P17" s="16">
        <f t="shared" si="3"/>
        <v>0.30829015544041449</v>
      </c>
      <c r="Q17" s="20">
        <f>(S17*$R$2+U17*$T$2+W17*$V$2+Y17*$X$2+AA17*$Z$2)/SUM($R$2,$T$2,$V$2,$X$2,$Z$2)</f>
        <v>0.3060380461908514</v>
      </c>
      <c r="R17" s="6">
        <v>128</v>
      </c>
      <c r="S17" s="15">
        <f t="shared" si="4"/>
        <v>0.28444444444444444</v>
      </c>
      <c r="T17" s="6">
        <v>306</v>
      </c>
      <c r="U17" s="15">
        <f t="shared" si="5"/>
        <v>0.1705685618729097</v>
      </c>
      <c r="V17" s="6">
        <v>607</v>
      </c>
      <c r="W17" s="15">
        <f t="shared" si="6"/>
        <v>0.36434573829531813</v>
      </c>
      <c r="X17" s="6">
        <v>452</v>
      </c>
      <c r="Y17" s="15">
        <f t="shared" si="7"/>
        <v>0.37951301427371958</v>
      </c>
      <c r="Z17" s="6">
        <v>210</v>
      </c>
      <c r="AA17" s="15">
        <f t="shared" si="8"/>
        <v>0.45161290322580644</v>
      </c>
    </row>
    <row r="18" spans="2:27" x14ac:dyDescent="0.3">
      <c r="D18" s="6" t="s">
        <v>11</v>
      </c>
      <c r="E18" s="6" t="s">
        <v>5</v>
      </c>
      <c r="F18" s="1">
        <v>4</v>
      </c>
      <c r="G18" s="5">
        <v>2</v>
      </c>
      <c r="H18" s="5">
        <v>4</v>
      </c>
      <c r="I18" s="5">
        <v>11</v>
      </c>
      <c r="J18" s="5">
        <v>9</v>
      </c>
      <c r="K18" s="5">
        <v>3</v>
      </c>
      <c r="M18" s="11" t="s">
        <v>29</v>
      </c>
      <c r="N18" s="6" t="s">
        <v>5</v>
      </c>
      <c r="O18" s="6">
        <v>80</v>
      </c>
      <c r="P18" s="19">
        <f t="shared" si="3"/>
        <v>0.10362694300518134</v>
      </c>
      <c r="Q18" s="20">
        <f>(S18*$R$2+U18*$T$2+W18*$V$2+Y18*$X$2+AA18*$Z$2)/SUM($R$2,$T$2,$V$2,$X$2,$Z$2)</f>
        <v>7.8870843640635721E-2</v>
      </c>
      <c r="R18" s="6">
        <v>48</v>
      </c>
      <c r="S18" s="15">
        <f t="shared" si="4"/>
        <v>0.10666666666666667</v>
      </c>
      <c r="T18" s="6">
        <v>153</v>
      </c>
      <c r="U18" s="15">
        <f t="shared" si="5"/>
        <v>8.5284280936454848E-2</v>
      </c>
      <c r="V18" s="6">
        <v>119</v>
      </c>
      <c r="W18" s="15">
        <f t="shared" si="6"/>
        <v>7.1428571428571425E-2</v>
      </c>
      <c r="X18" s="6">
        <v>80</v>
      </c>
      <c r="Y18" s="15">
        <f t="shared" si="7"/>
        <v>6.7170445004198151E-2</v>
      </c>
      <c r="Z18" s="6">
        <v>39</v>
      </c>
      <c r="AA18" s="15">
        <f t="shared" si="8"/>
        <v>8.387096774193549E-2</v>
      </c>
    </row>
    <row r="19" spans="2:27" x14ac:dyDescent="0.3">
      <c r="M19" s="11" t="s">
        <v>30</v>
      </c>
      <c r="N19" s="6" t="s">
        <v>5</v>
      </c>
      <c r="O19" s="6">
        <v>244</v>
      </c>
      <c r="P19" s="16">
        <f t="shared" si="3"/>
        <v>0.31606217616580312</v>
      </c>
      <c r="Q19" s="20">
        <f>(S19*$R$2+U19*$T$2+W19*$V$2+Y19*$X$2+AA19*$Z$2)/SUM($R$2,$T$2,$V$2,$X$2,$Z$2)</f>
        <v>0.33072782434338188</v>
      </c>
      <c r="R19" s="6">
        <v>133</v>
      </c>
      <c r="S19" s="15">
        <f t="shared" si="4"/>
        <v>0.29555555555555557</v>
      </c>
      <c r="T19" s="6">
        <v>746</v>
      </c>
      <c r="U19" s="15">
        <f t="shared" si="5"/>
        <v>0.41583054626532889</v>
      </c>
      <c r="V19" s="6">
        <v>517</v>
      </c>
      <c r="W19" s="15">
        <f t="shared" si="6"/>
        <v>0.31032412965186074</v>
      </c>
      <c r="X19" s="6">
        <v>321</v>
      </c>
      <c r="Y19" s="15">
        <f t="shared" si="7"/>
        <v>0.26952141057934509</v>
      </c>
      <c r="Z19" s="6">
        <v>124</v>
      </c>
      <c r="AA19" s="15">
        <f t="shared" si="8"/>
        <v>0.26666666666666666</v>
      </c>
    </row>
    <row r="20" spans="2:27" x14ac:dyDescent="0.3">
      <c r="E20" s="5" t="s">
        <v>5</v>
      </c>
      <c r="F20" s="6">
        <f t="shared" ref="F20:K23" si="9">SUMIF($E$4:$E$18,$E20,F$4:F$18)</f>
        <v>486</v>
      </c>
      <c r="G20" s="6">
        <f t="shared" si="9"/>
        <v>299</v>
      </c>
      <c r="H20" s="6">
        <f t="shared" si="9"/>
        <v>1140</v>
      </c>
      <c r="I20" s="6">
        <f t="shared" si="9"/>
        <v>1000</v>
      </c>
      <c r="J20" s="6">
        <f t="shared" si="9"/>
        <v>844</v>
      </c>
      <c r="K20" s="6">
        <f t="shared" si="9"/>
        <v>384</v>
      </c>
      <c r="M20" s="11" t="s">
        <v>33</v>
      </c>
      <c r="N20" s="6" t="s">
        <v>5</v>
      </c>
      <c r="O20" s="6">
        <v>256</v>
      </c>
      <c r="P20" s="17">
        <f t="shared" si="3"/>
        <v>0.33160621761658032</v>
      </c>
      <c r="Q20" s="20">
        <f>(S20*$R$2+U20*$T$2+W20*$V$2+Y20*$X$2+AA20*$Z$2)/SUM($R$2,$T$2,$V$2,$X$2,$Z$2)</f>
        <v>0.55188651658033916</v>
      </c>
      <c r="R20" s="6">
        <v>175</v>
      </c>
      <c r="S20" s="15">
        <f t="shared" si="4"/>
        <v>0.3888888888888889</v>
      </c>
      <c r="T20" s="6">
        <v>1042</v>
      </c>
      <c r="U20" s="15">
        <f t="shared" si="5"/>
        <v>0.58082497212931994</v>
      </c>
      <c r="V20" s="6">
        <v>1085</v>
      </c>
      <c r="W20" s="15">
        <f t="shared" si="6"/>
        <v>0.65126050420168069</v>
      </c>
      <c r="X20" s="6">
        <v>606</v>
      </c>
      <c r="Y20" s="15">
        <f t="shared" si="7"/>
        <v>0.50881612090680106</v>
      </c>
      <c r="Z20" s="6">
        <v>164</v>
      </c>
      <c r="AA20" s="15">
        <f t="shared" si="8"/>
        <v>0.35268817204301073</v>
      </c>
    </row>
    <row r="21" spans="2:27" x14ac:dyDescent="0.3">
      <c r="E21" s="5" t="s">
        <v>4</v>
      </c>
      <c r="F21" s="6">
        <f t="shared" si="9"/>
        <v>200</v>
      </c>
      <c r="G21" s="6">
        <f t="shared" si="9"/>
        <v>105</v>
      </c>
      <c r="H21" s="6">
        <f t="shared" si="9"/>
        <v>597</v>
      </c>
      <c r="I21" s="6">
        <f t="shared" si="9"/>
        <v>666</v>
      </c>
      <c r="J21" s="6">
        <f t="shared" si="9"/>
        <v>343</v>
      </c>
      <c r="K21" s="6">
        <f t="shared" si="9"/>
        <v>77</v>
      </c>
    </row>
    <row r="22" spans="2:27" x14ac:dyDescent="0.3">
      <c r="E22" s="5" t="s">
        <v>2</v>
      </c>
      <c r="F22" s="6">
        <f t="shared" si="9"/>
        <v>16</v>
      </c>
      <c r="G22" s="6">
        <f t="shared" si="9"/>
        <v>7</v>
      </c>
      <c r="H22" s="6">
        <f t="shared" si="9"/>
        <v>11</v>
      </c>
      <c r="I22" s="6">
        <f t="shared" si="9"/>
        <v>0</v>
      </c>
      <c r="J22" s="6">
        <f t="shared" si="9"/>
        <v>1</v>
      </c>
      <c r="K22" s="6">
        <f t="shared" si="9"/>
        <v>2</v>
      </c>
    </row>
    <row r="23" spans="2:27" x14ac:dyDescent="0.3">
      <c r="E23" s="6" t="s">
        <v>6</v>
      </c>
      <c r="F23" s="6">
        <f t="shared" si="9"/>
        <v>70</v>
      </c>
      <c r="G23" s="6">
        <f t="shared" si="9"/>
        <v>39</v>
      </c>
      <c r="H23" s="6">
        <f t="shared" si="9"/>
        <v>46</v>
      </c>
      <c r="I23" s="6">
        <f t="shared" si="9"/>
        <v>0</v>
      </c>
      <c r="J23" s="6">
        <f t="shared" si="9"/>
        <v>3</v>
      </c>
      <c r="K23" s="6">
        <f t="shared" si="9"/>
        <v>2</v>
      </c>
      <c r="M23" s="13" t="s">
        <v>46</v>
      </c>
      <c r="N23" s="14"/>
      <c r="O23" s="23" t="s">
        <v>35</v>
      </c>
      <c r="P23" s="23" t="s">
        <v>34</v>
      </c>
      <c r="Q23" s="12" t="s">
        <v>36</v>
      </c>
      <c r="R23" s="12" t="s">
        <v>1</v>
      </c>
      <c r="S23" s="12" t="s">
        <v>34</v>
      </c>
      <c r="T23" s="12" t="s">
        <v>12</v>
      </c>
      <c r="U23" s="12" t="s">
        <v>34</v>
      </c>
      <c r="V23" s="12" t="s">
        <v>13</v>
      </c>
      <c r="W23" s="12" t="s">
        <v>34</v>
      </c>
      <c r="X23" s="12" t="s">
        <v>14</v>
      </c>
      <c r="Y23" s="12" t="s">
        <v>34</v>
      </c>
      <c r="Z23" s="12" t="s">
        <v>15</v>
      </c>
      <c r="AA23" s="12" t="s">
        <v>34</v>
      </c>
    </row>
    <row r="24" spans="2:27" x14ac:dyDescent="0.3">
      <c r="M24" s="8" t="s">
        <v>47</v>
      </c>
      <c r="O24" s="21">
        <v>775</v>
      </c>
      <c r="P24" s="21"/>
      <c r="Q24" s="22"/>
      <c r="R24" s="21">
        <v>450</v>
      </c>
      <c r="S24" s="21"/>
      <c r="T24" s="21">
        <v>1794</v>
      </c>
      <c r="U24" s="21"/>
      <c r="V24" s="21">
        <v>1668</v>
      </c>
      <c r="W24" s="21"/>
      <c r="X24" s="21">
        <v>1191</v>
      </c>
      <c r="Y24" s="21"/>
      <c r="Z24" s="21">
        <v>467</v>
      </c>
      <c r="AA24" s="22"/>
    </row>
    <row r="25" spans="2:27" x14ac:dyDescent="0.3">
      <c r="F25" s="10">
        <f t="shared" ref="F25:K25" si="10">F20/F2</f>
        <v>0.6295336787564767</v>
      </c>
      <c r="G25" s="10">
        <f t="shared" si="10"/>
        <v>0.66444444444444439</v>
      </c>
      <c r="H25" s="10">
        <f t="shared" si="10"/>
        <v>0.63545150501672243</v>
      </c>
      <c r="I25" s="10">
        <f t="shared" si="10"/>
        <v>0.60024009603841533</v>
      </c>
      <c r="J25" s="10">
        <f t="shared" si="10"/>
        <v>0.70864819479429053</v>
      </c>
      <c r="K25" s="10">
        <f t="shared" si="10"/>
        <v>0.82580645161290323</v>
      </c>
      <c r="M25" s="11" t="s">
        <v>37</v>
      </c>
      <c r="N25" s="6" t="s">
        <v>5</v>
      </c>
      <c r="O25" s="6">
        <v>216</v>
      </c>
      <c r="P25" s="19">
        <f>O25/O$24</f>
        <v>0.27870967741935482</v>
      </c>
      <c r="Q25" s="20">
        <f>(S25*$R$2+U25*$T$2+W25*$V$2+Y25*$X$2+AA25*$Z$2)/SUM($R$2,$T$2,$V$2,$X$2,$Z$2)</f>
        <v>8.2405745062836627E-2</v>
      </c>
      <c r="R25" s="6">
        <v>182</v>
      </c>
      <c r="S25" s="15">
        <f>R25/R$24</f>
        <v>0.40444444444444444</v>
      </c>
      <c r="T25" s="6">
        <v>148</v>
      </c>
      <c r="U25" s="15">
        <f>T25/T$24</f>
        <v>8.2497212931995537E-2</v>
      </c>
      <c r="V25" s="6">
        <v>67</v>
      </c>
      <c r="W25" s="15">
        <f>V25/V$24</f>
        <v>4.0167865707434053E-2</v>
      </c>
      <c r="X25" s="6">
        <v>43</v>
      </c>
      <c r="Y25" s="15">
        <f>X25/X$24</f>
        <v>3.6104114189756509E-2</v>
      </c>
      <c r="Z25" s="6">
        <v>19</v>
      </c>
      <c r="AA25" s="15">
        <f>Z25/Z$24</f>
        <v>4.068522483940043E-2</v>
      </c>
    </row>
    <row r="26" spans="2:27" x14ac:dyDescent="0.3">
      <c r="M26" s="11" t="s">
        <v>38</v>
      </c>
      <c r="N26" s="6" t="s">
        <v>5</v>
      </c>
      <c r="O26" s="6">
        <v>0</v>
      </c>
      <c r="P26" s="15">
        <f t="shared" ref="P26:S32" si="11">O26/O$24</f>
        <v>0</v>
      </c>
      <c r="Q26" s="20">
        <f>(S26*$R$2+U26*$T$2+W26*$V$2+Y26*$X$2+AA26*$Z$2)/SUM($R$2,$T$2,$V$2,$X$2,$Z$2)</f>
        <v>3.5906642728904849E-3</v>
      </c>
      <c r="R26" s="6">
        <v>0</v>
      </c>
      <c r="S26" s="15">
        <f t="shared" si="11"/>
        <v>0</v>
      </c>
      <c r="T26" s="6">
        <v>11</v>
      </c>
      <c r="U26" s="15">
        <f t="shared" ref="U26" si="12">T26/T$24</f>
        <v>6.131549609810479E-3</v>
      </c>
      <c r="V26" s="6">
        <v>4</v>
      </c>
      <c r="W26" s="15">
        <f t="shared" ref="W26" si="13">V26/V$24</f>
        <v>2.3980815347721821E-3</v>
      </c>
      <c r="X26" s="6">
        <v>4</v>
      </c>
      <c r="Y26" s="15">
        <f t="shared" ref="Y26" si="14">X26/X$24</f>
        <v>3.3585222502099076E-3</v>
      </c>
      <c r="Z26" s="6">
        <v>1</v>
      </c>
      <c r="AA26" s="15">
        <f t="shared" ref="AA26" si="15">Z26/Z$24</f>
        <v>2.1413276231263384E-3</v>
      </c>
    </row>
    <row r="27" spans="2:27" x14ac:dyDescent="0.3">
      <c r="M27" s="11" t="s">
        <v>39</v>
      </c>
      <c r="N27" s="6" t="s">
        <v>5</v>
      </c>
      <c r="O27" s="6">
        <v>531</v>
      </c>
      <c r="P27" s="19">
        <f t="shared" si="11"/>
        <v>0.68516129032258066</v>
      </c>
      <c r="Q27" s="20">
        <f>(S27*$R$2+U27*$T$2+W27*$V$2+Y27*$X$2+AA27*$Z$2)/SUM($R$2,$T$2,$V$2,$X$2,$Z$2)</f>
        <v>0.49497307001795332</v>
      </c>
      <c r="R27" s="6">
        <v>329</v>
      </c>
      <c r="S27" s="15">
        <f t="shared" si="11"/>
        <v>0.73111111111111116</v>
      </c>
      <c r="T27" s="6">
        <v>1411</v>
      </c>
      <c r="U27" s="15">
        <f t="shared" ref="U27" si="16">T27/T$24</f>
        <v>0.7865105908584169</v>
      </c>
      <c r="V27" s="6">
        <v>529</v>
      </c>
      <c r="W27" s="15">
        <f t="shared" ref="W27" si="17">V27/V$24</f>
        <v>0.31714628297362113</v>
      </c>
      <c r="X27" s="6">
        <v>200</v>
      </c>
      <c r="Y27" s="15">
        <f t="shared" ref="Y27" si="18">X27/X$24</f>
        <v>0.16792611251049538</v>
      </c>
      <c r="Z27" s="6">
        <v>288</v>
      </c>
      <c r="AA27" s="15">
        <f t="shared" ref="AA27" si="19">Z27/Z$24</f>
        <v>0.61670235546038543</v>
      </c>
    </row>
    <row r="28" spans="2:27" x14ac:dyDescent="0.3">
      <c r="M28" s="11" t="s">
        <v>40</v>
      </c>
      <c r="N28" s="6" t="s">
        <v>5</v>
      </c>
      <c r="O28" s="6">
        <v>515</v>
      </c>
      <c r="P28" s="18">
        <f t="shared" si="11"/>
        <v>0.6645161290322581</v>
      </c>
      <c r="Q28" s="20">
        <f>(S28*$R$2+U28*$T$2+W28*$V$2+Y28*$X$2+AA28*$Z$2)/SUM($R$2,$T$2,$V$2,$X$2,$Z$2)</f>
        <v>0.78958707360861757</v>
      </c>
      <c r="R28" s="6">
        <v>286</v>
      </c>
      <c r="S28" s="15">
        <f t="shared" si="11"/>
        <v>0.63555555555555554</v>
      </c>
      <c r="T28" s="6">
        <v>1239</v>
      </c>
      <c r="U28" s="15">
        <f t="shared" ref="U28" si="20">T28/T$24</f>
        <v>0.69063545150501671</v>
      </c>
      <c r="V28" s="6">
        <v>1488</v>
      </c>
      <c r="W28" s="15">
        <f t="shared" ref="W28" si="21">V28/V$24</f>
        <v>0.8920863309352518</v>
      </c>
      <c r="X28" s="6">
        <v>1023</v>
      </c>
      <c r="Y28" s="15">
        <f t="shared" ref="Y28" si="22">X28/X$24</f>
        <v>0.8589420654911839</v>
      </c>
      <c r="Z28" s="6">
        <v>362</v>
      </c>
      <c r="AA28" s="15">
        <f t="shared" ref="AA28" si="23">Z28/Z$24</f>
        <v>0.77516059957173444</v>
      </c>
    </row>
    <row r="29" spans="2:27" x14ac:dyDescent="0.3">
      <c r="M29" s="11" t="s">
        <v>41</v>
      </c>
      <c r="N29" s="6" t="s">
        <v>5</v>
      </c>
      <c r="O29" s="6">
        <v>4</v>
      </c>
      <c r="P29" s="15">
        <f t="shared" si="11"/>
        <v>5.1612903225806452E-3</v>
      </c>
      <c r="Q29" s="20">
        <f>(S29*$R$2+U29*$T$2+W29*$V$2+Y29*$X$2+AA29*$Z$2)/SUM($R$2,$T$2,$V$2,$X$2,$Z$2)</f>
        <v>1.6337522441651705E-2</v>
      </c>
      <c r="R29" s="6">
        <v>1</v>
      </c>
      <c r="S29" s="15">
        <f t="shared" si="11"/>
        <v>2.2222222222222222E-3</v>
      </c>
      <c r="T29" s="6">
        <v>21</v>
      </c>
      <c r="U29" s="15">
        <f t="shared" ref="U29" si="24">T29/T$24</f>
        <v>1.1705685618729096E-2</v>
      </c>
      <c r="V29" s="6">
        <v>65</v>
      </c>
      <c r="W29" s="15">
        <f t="shared" ref="W29" si="25">V29/V$24</f>
        <v>3.8968824940047962E-2</v>
      </c>
      <c r="X29" s="6">
        <v>4</v>
      </c>
      <c r="Y29" s="15">
        <f t="shared" ref="Y29" si="26">X29/X$24</f>
        <v>3.3585222502099076E-3</v>
      </c>
      <c r="Z29" s="6">
        <v>0</v>
      </c>
      <c r="AA29" s="15">
        <f t="shared" ref="AA29" si="27">Z29/Z$24</f>
        <v>0</v>
      </c>
    </row>
    <row r="30" spans="2:27" x14ac:dyDescent="0.3">
      <c r="M30" s="11" t="s">
        <v>42</v>
      </c>
      <c r="N30" s="6" t="s">
        <v>5</v>
      </c>
      <c r="O30" s="6">
        <v>436</v>
      </c>
      <c r="P30" s="16">
        <f t="shared" si="11"/>
        <v>0.56258064516129036</v>
      </c>
      <c r="Q30" s="20">
        <f>(S30*$R$2+U30*$T$2+W30*$V$2+Y30*$X$2+AA30*$Z$2)/SUM($R$2,$T$2,$V$2,$X$2,$Z$2)</f>
        <v>0.59712746858168764</v>
      </c>
      <c r="R30" s="6">
        <v>248</v>
      </c>
      <c r="S30" s="15">
        <f t="shared" si="11"/>
        <v>0.55111111111111111</v>
      </c>
      <c r="T30" s="6">
        <v>1485</v>
      </c>
      <c r="U30" s="15">
        <f t="shared" ref="U30" si="28">T30/T$24</f>
        <v>0.82775919732441472</v>
      </c>
      <c r="V30" s="6">
        <v>897</v>
      </c>
      <c r="W30" s="15">
        <f t="shared" ref="W30" si="29">V30/V$24</f>
        <v>0.53776978417266186</v>
      </c>
      <c r="X30" s="6">
        <v>485</v>
      </c>
      <c r="Y30" s="15">
        <f t="shared" ref="Y30" si="30">X30/X$24</f>
        <v>0.4072208228379513</v>
      </c>
      <c r="Z30" s="6">
        <v>211</v>
      </c>
      <c r="AA30" s="15">
        <f t="shared" ref="AA30" si="31">Z30/Z$24</f>
        <v>0.45182012847965741</v>
      </c>
    </row>
    <row r="31" spans="2:27" x14ac:dyDescent="0.3">
      <c r="M31" s="11" t="s">
        <v>43</v>
      </c>
      <c r="N31" s="6" t="s">
        <v>5</v>
      </c>
      <c r="O31" s="6">
        <v>72</v>
      </c>
      <c r="P31" s="19">
        <f t="shared" si="11"/>
        <v>9.290322580645162E-2</v>
      </c>
      <c r="Q31" s="20">
        <f>(S31*$R$2+U31*$T$2+W31*$V$2+Y31*$X$2+AA31*$Z$2)/SUM($R$2,$T$2,$V$2,$X$2,$Z$2)</f>
        <v>2.926391382405745E-2</v>
      </c>
      <c r="R31" s="6">
        <v>56</v>
      </c>
      <c r="S31" s="15">
        <f t="shared" si="11"/>
        <v>0.12444444444444444</v>
      </c>
      <c r="T31" s="6">
        <v>24</v>
      </c>
      <c r="U31" s="15">
        <f t="shared" ref="U31" si="32">T31/T$24</f>
        <v>1.3377926421404682E-2</v>
      </c>
      <c r="V31" s="6">
        <v>34</v>
      </c>
      <c r="W31" s="15">
        <f t="shared" ref="W31" si="33">V31/V$24</f>
        <v>2.0383693045563551E-2</v>
      </c>
      <c r="X31" s="6">
        <v>25</v>
      </c>
      <c r="Y31" s="15">
        <f t="shared" ref="Y31" si="34">X31/X$24</f>
        <v>2.0990764063811923E-2</v>
      </c>
      <c r="Z31" s="6">
        <v>24</v>
      </c>
      <c r="AA31" s="15">
        <f t="shared" ref="AA31" si="35">Z31/Z$24</f>
        <v>5.1391862955032119E-2</v>
      </c>
    </row>
    <row r="32" spans="2:27" x14ac:dyDescent="0.3">
      <c r="M32" s="11" t="s">
        <v>44</v>
      </c>
      <c r="N32" s="6" t="s">
        <v>5</v>
      </c>
      <c r="O32" s="6">
        <v>85</v>
      </c>
      <c r="P32" s="18">
        <f t="shared" si="11"/>
        <v>0.10967741935483871</v>
      </c>
      <c r="Q32" s="20">
        <f>(S32*$R$2+U32*$T$2+W32*$V$2+Y32*$X$2+AA32*$Z$2)/SUM($R$2,$T$2,$V$2,$X$2,$Z$2)</f>
        <v>0.15763016157989229</v>
      </c>
      <c r="R32" s="6">
        <v>48</v>
      </c>
      <c r="S32" s="15">
        <f t="shared" si="11"/>
        <v>0.10666666666666667</v>
      </c>
      <c r="T32" s="6">
        <v>98</v>
      </c>
      <c r="U32" s="15">
        <f t="shared" ref="U32" si="36">T32/T$24</f>
        <v>5.4626532887402456E-2</v>
      </c>
      <c r="V32" s="6">
        <v>399</v>
      </c>
      <c r="W32" s="15">
        <f t="shared" ref="W32" si="37">V32/V$24</f>
        <v>0.23920863309352519</v>
      </c>
      <c r="X32" s="6">
        <v>251</v>
      </c>
      <c r="Y32" s="15">
        <f t="shared" ref="Y32" si="38">X32/X$24</f>
        <v>0.21074727120067172</v>
      </c>
      <c r="Z32" s="6">
        <v>82</v>
      </c>
      <c r="AA32" s="15">
        <f t="shared" ref="AA32" si="39">Z32/Z$24</f>
        <v>0.17558886509635974</v>
      </c>
    </row>
    <row r="33" spans="13:27" x14ac:dyDescent="0.3">
      <c r="M33" s="11" t="s">
        <v>45</v>
      </c>
      <c r="N33" s="6" t="s">
        <v>5</v>
      </c>
      <c r="O33" s="6">
        <v>33</v>
      </c>
      <c r="P33" s="15">
        <f>O33/O$24</f>
        <v>4.2580645161290322E-2</v>
      </c>
      <c r="Q33" s="20">
        <f>(S33*$R$2+U33*$T$2+W33*$V$2+Y33*$X$2+AA33*$Z$2)/SUM($R$2,$T$2,$V$2,$X$2,$Z$2)</f>
        <v>7.0736086175942556E-2</v>
      </c>
      <c r="R33" s="6">
        <v>12</v>
      </c>
      <c r="S33" s="15">
        <f>R33/R$24</f>
        <v>2.6666666666666668E-2</v>
      </c>
      <c r="T33" s="6">
        <v>70</v>
      </c>
      <c r="U33" s="15">
        <f>T33/T$24</f>
        <v>3.901895206243032E-2</v>
      </c>
      <c r="V33" s="6">
        <v>121</v>
      </c>
      <c r="W33" s="15">
        <f>V33/V$24</f>
        <v>7.2541966426858506E-2</v>
      </c>
      <c r="X33" s="6">
        <v>121</v>
      </c>
      <c r="Y33" s="15">
        <f>X33/X$24</f>
        <v>0.1015952980688497</v>
      </c>
      <c r="Z33" s="6">
        <v>70</v>
      </c>
      <c r="AA33" s="15">
        <f>Z33/Z$24</f>
        <v>0.14989293361884368</v>
      </c>
    </row>
    <row r="35" spans="13:27" x14ac:dyDescent="0.3">
      <c r="M35" s="8" t="s">
        <v>326</v>
      </c>
      <c r="O35" s="23" t="s">
        <v>35</v>
      </c>
      <c r="P35" s="23" t="s">
        <v>34</v>
      </c>
      <c r="Q35" s="12" t="s">
        <v>36</v>
      </c>
      <c r="R35" s="12" t="s">
        <v>1</v>
      </c>
      <c r="S35" s="12" t="s">
        <v>34</v>
      </c>
      <c r="T35" s="12" t="s">
        <v>12</v>
      </c>
      <c r="U35" s="12" t="s">
        <v>34</v>
      </c>
      <c r="V35" s="12" t="s">
        <v>13</v>
      </c>
      <c r="W35" s="12" t="s">
        <v>34</v>
      </c>
      <c r="X35" s="12" t="s">
        <v>14</v>
      </c>
      <c r="Y35" s="12" t="s">
        <v>34</v>
      </c>
      <c r="Z35" s="12" t="s">
        <v>15</v>
      </c>
      <c r="AA35" s="12" t="s">
        <v>34</v>
      </c>
    </row>
    <row r="36" spans="13:27" x14ac:dyDescent="0.3">
      <c r="M36" s="11" t="s">
        <v>48</v>
      </c>
      <c r="N36" s="6" t="s">
        <v>5</v>
      </c>
      <c r="O36" s="6">
        <v>137</v>
      </c>
      <c r="P36" s="18">
        <f>O36/O$24</f>
        <v>0.17677419354838711</v>
      </c>
      <c r="Q36" s="20">
        <f>(S36*$R$2+U36*$T$2+W36*$V$2+Y36*$X$2+AA36*$Z$2)/SUM($R$2,$T$2,$V$2,$X$2,$Z$2)</f>
        <v>0.31005385996409335</v>
      </c>
      <c r="R36" s="6">
        <v>85</v>
      </c>
      <c r="S36" s="15">
        <f>R36/R$24</f>
        <v>0.18888888888888888</v>
      </c>
      <c r="T36" s="6">
        <v>354</v>
      </c>
      <c r="U36" s="15">
        <f>T36/T$24</f>
        <v>0.19732441471571907</v>
      </c>
      <c r="V36" s="6">
        <v>739</v>
      </c>
      <c r="W36" s="15">
        <f>V36/V$24</f>
        <v>0.44304556354916069</v>
      </c>
      <c r="X36" s="6">
        <v>442</v>
      </c>
      <c r="Y36" s="15">
        <f>X36/X$24</f>
        <v>0.37111670864819479</v>
      </c>
      <c r="Z36" s="6">
        <v>107</v>
      </c>
      <c r="AA36" s="15">
        <f>Z36/Z$24</f>
        <v>0.22912205567451821</v>
      </c>
    </row>
    <row r="37" spans="13:27" x14ac:dyDescent="0.3">
      <c r="M37" s="9" t="s">
        <v>49</v>
      </c>
      <c r="N37" s="6" t="s">
        <v>5</v>
      </c>
      <c r="O37" s="6">
        <v>95</v>
      </c>
      <c r="P37" s="18">
        <f t="shared" ref="P37" si="40">O37/O$24</f>
        <v>0.12258064516129032</v>
      </c>
      <c r="Q37" s="20">
        <f>(S37*$R$2+U37*$T$2+W37*$V$2+Y37*$X$2+AA37*$Z$2)/SUM($R$2,$T$2,$V$2,$X$2,$Z$2)</f>
        <v>0.20556552962298025</v>
      </c>
      <c r="R37" s="6">
        <v>62</v>
      </c>
      <c r="S37" s="15">
        <f t="shared" ref="S37" si="41">R37/R$24</f>
        <v>0.13777777777777778</v>
      </c>
      <c r="T37" s="6">
        <v>176</v>
      </c>
      <c r="U37" s="15">
        <f t="shared" ref="U37" si="42">T37/T$24</f>
        <v>9.8104793756967665E-2</v>
      </c>
      <c r="V37" s="6">
        <v>528</v>
      </c>
      <c r="W37" s="15">
        <f t="shared" ref="W37" si="43">V37/V$24</f>
        <v>0.31654676258992803</v>
      </c>
      <c r="X37" s="6">
        <v>311</v>
      </c>
      <c r="Y37" s="15">
        <f t="shared" ref="Y37" si="44">X37/X$24</f>
        <v>0.2611251049538203</v>
      </c>
      <c r="Z37" s="6">
        <v>68</v>
      </c>
      <c r="AA37" s="15">
        <f t="shared" ref="AA37" si="45">Z37/Z$24</f>
        <v>0.145610278372591</v>
      </c>
    </row>
    <row r="38" spans="13:27" x14ac:dyDescent="0.3">
      <c r="M38" s="9" t="s">
        <v>50</v>
      </c>
      <c r="N38" s="6" t="s">
        <v>5</v>
      </c>
      <c r="O38" s="6">
        <v>30</v>
      </c>
      <c r="P38" s="18">
        <f t="shared" ref="P38" si="46">O38/O$24</f>
        <v>3.870967741935484E-2</v>
      </c>
      <c r="Q38" s="20">
        <f>(S38*$R$2+U38*$T$2+W38*$V$2+Y38*$X$2+AA38*$Z$2)/SUM($R$2,$T$2,$V$2,$X$2,$Z$2)</f>
        <v>8.025134649910233E-2</v>
      </c>
      <c r="R38" s="6">
        <v>17</v>
      </c>
      <c r="S38" s="15">
        <f t="shared" ref="S38" si="47">R38/R$24</f>
        <v>3.7777777777777778E-2</v>
      </c>
      <c r="T38" s="6">
        <v>54</v>
      </c>
      <c r="U38" s="15">
        <f t="shared" ref="U38" si="48">T38/T$24</f>
        <v>3.0100334448160536E-2</v>
      </c>
      <c r="V38" s="6">
        <v>209</v>
      </c>
      <c r="W38" s="15">
        <f t="shared" ref="W38" si="49">V38/V$24</f>
        <v>0.12529976019184652</v>
      </c>
      <c r="X38" s="6">
        <v>141</v>
      </c>
      <c r="Y38" s="15">
        <f t="shared" ref="Y38" si="50">X38/X$24</f>
        <v>0.11838790931989925</v>
      </c>
      <c r="Z38" s="6">
        <v>26</v>
      </c>
      <c r="AA38" s="15">
        <f t="shared" ref="AA38" si="51">Z38/Z$24</f>
        <v>5.5674518201284794E-2</v>
      </c>
    </row>
    <row r="39" spans="13:27" x14ac:dyDescent="0.3">
      <c r="M39" s="9" t="s">
        <v>51</v>
      </c>
      <c r="N39" s="6" t="s">
        <v>5</v>
      </c>
      <c r="O39" s="6">
        <v>9</v>
      </c>
      <c r="P39" s="16">
        <f t="shared" ref="P39" si="52">O39/O$24</f>
        <v>1.1612903225806452E-2</v>
      </c>
      <c r="Q39" s="20">
        <f>(S39*$R$2+U39*$T$2+W39*$V$2+Y39*$X$2+AA39*$Z$2)/SUM($R$2,$T$2,$V$2,$X$2,$Z$2)</f>
        <v>2.6391382405745064E-2</v>
      </c>
      <c r="R39" s="6">
        <v>5</v>
      </c>
      <c r="S39" s="15">
        <f t="shared" ref="S39" si="53">R39/R$24</f>
        <v>1.1111111111111112E-2</v>
      </c>
      <c r="T39" s="6">
        <v>16</v>
      </c>
      <c r="U39" s="15">
        <f t="shared" ref="U39" si="54">T39/T$24</f>
        <v>8.918617614269788E-3</v>
      </c>
      <c r="V39" s="6">
        <v>61</v>
      </c>
      <c r="W39" s="15">
        <f t="shared" ref="W39" si="55">V39/V$24</f>
        <v>3.6570743405275781E-2</v>
      </c>
      <c r="X39" s="6">
        <v>47</v>
      </c>
      <c r="Y39" s="15">
        <f t="shared" ref="Y39" si="56">X39/X$24</f>
        <v>3.9462636439966413E-2</v>
      </c>
      <c r="Z39" s="6">
        <v>18</v>
      </c>
      <c r="AA39" s="15">
        <f t="shared" ref="AA39" si="57">Z39/Z$24</f>
        <v>3.8543897216274089E-2</v>
      </c>
    </row>
    <row r="40" spans="13:27" x14ac:dyDescent="0.3">
      <c r="M40" s="9" t="s">
        <v>52</v>
      </c>
      <c r="N40" s="6" t="s">
        <v>5</v>
      </c>
      <c r="O40" s="6">
        <v>15</v>
      </c>
      <c r="P40" s="16">
        <f t="shared" ref="P40" si="58">O40/O$24</f>
        <v>1.935483870967742E-2</v>
      </c>
      <c r="Q40" s="20">
        <f>(S40*$R$2+U40*$T$2+W40*$V$2+Y40*$X$2+AA40*$Z$2)/SUM($R$2,$T$2,$V$2,$X$2,$Z$2)</f>
        <v>3.8061041292639139E-2</v>
      </c>
      <c r="R40" s="6">
        <v>11</v>
      </c>
      <c r="S40" s="15">
        <f t="shared" ref="S40" si="59">R40/R$24</f>
        <v>2.4444444444444446E-2</v>
      </c>
      <c r="T40" s="6">
        <v>28</v>
      </c>
      <c r="U40" s="15">
        <f t="shared" ref="U40" si="60">T40/T$24</f>
        <v>1.560758082497213E-2</v>
      </c>
      <c r="V40" s="6">
        <v>111</v>
      </c>
      <c r="W40" s="15">
        <f t="shared" ref="W40" si="61">V40/V$24</f>
        <v>6.654676258992806E-2</v>
      </c>
      <c r="X40" s="6">
        <v>52</v>
      </c>
      <c r="Y40" s="15">
        <f t="shared" ref="Y40" si="62">X40/X$24</f>
        <v>4.3660789252728802E-2</v>
      </c>
      <c r="Z40" s="6">
        <v>10</v>
      </c>
      <c r="AA40" s="15">
        <f t="shared" ref="AA40" si="63">Z40/Z$24</f>
        <v>2.1413276231263382E-2</v>
      </c>
    </row>
    <row r="41" spans="13:27" x14ac:dyDescent="0.3">
      <c r="M41" s="9" t="s">
        <v>53</v>
      </c>
      <c r="N41" s="6" t="s">
        <v>5</v>
      </c>
      <c r="O41" s="6">
        <v>56</v>
      </c>
      <c r="P41" s="18">
        <f t="shared" ref="P41" si="64">O41/O$24</f>
        <v>7.2258064516129039E-2</v>
      </c>
      <c r="Q41" s="20">
        <f>(S41*$R$2+U41*$T$2+W41*$V$2+Y41*$X$2+AA41*$Z$2)/SUM($R$2,$T$2,$V$2,$X$2,$Z$2)</f>
        <v>0.12854578096947936</v>
      </c>
      <c r="R41" s="6">
        <v>38</v>
      </c>
      <c r="S41" s="15">
        <f t="shared" ref="S41" si="65">R41/R$24</f>
        <v>8.4444444444444447E-2</v>
      </c>
      <c r="T41" s="6">
        <v>105</v>
      </c>
      <c r="U41" s="15">
        <f t="shared" ref="U41" si="66">T41/T$24</f>
        <v>5.8528428093645488E-2</v>
      </c>
      <c r="V41" s="6">
        <v>352</v>
      </c>
      <c r="W41" s="15">
        <f t="shared" ref="W41" si="67">V41/V$24</f>
        <v>0.21103117505995203</v>
      </c>
      <c r="X41" s="6">
        <v>180</v>
      </c>
      <c r="Y41" s="15">
        <f t="shared" ref="Y41" si="68">X41/X$24</f>
        <v>0.15113350125944586</v>
      </c>
      <c r="Z41" s="6">
        <v>41</v>
      </c>
      <c r="AA41" s="15">
        <f t="shared" ref="AA41" si="69">Z41/Z$24</f>
        <v>8.7794432548179868E-2</v>
      </c>
    </row>
    <row r="42" spans="13:27" x14ac:dyDescent="0.3">
      <c r="M42" s="9" t="s">
        <v>54</v>
      </c>
      <c r="N42" s="6" t="s">
        <v>5</v>
      </c>
      <c r="O42" s="6">
        <v>54</v>
      </c>
      <c r="P42" s="16">
        <f t="shared" ref="P42" si="70">O42/O$24</f>
        <v>6.9677419354838704E-2</v>
      </c>
      <c r="Q42" s="20">
        <f>(S42*$R$2+U42*$T$2+W42*$V$2+Y42*$X$2+AA42*$Z$2)/SUM($R$2,$T$2,$V$2,$X$2,$Z$2)</f>
        <v>9.1382405745062831E-2</v>
      </c>
      <c r="R42" s="6">
        <v>42</v>
      </c>
      <c r="S42" s="15">
        <f t="shared" ref="S42" si="71">R42/R$24</f>
        <v>9.3333333333333338E-2</v>
      </c>
      <c r="T42" s="6">
        <v>87</v>
      </c>
      <c r="U42" s="15">
        <f t="shared" ref="U42" si="72">T42/T$24</f>
        <v>4.8494983277591976E-2</v>
      </c>
      <c r="V42" s="6">
        <v>239</v>
      </c>
      <c r="W42" s="15">
        <f t="shared" ref="W42" si="73">V42/V$24</f>
        <v>0.14328537170263789</v>
      </c>
      <c r="X42" s="6">
        <v>112</v>
      </c>
      <c r="Y42" s="15">
        <f t="shared" ref="Y42" si="74">X42/X$24</f>
        <v>9.4038623005877411E-2</v>
      </c>
      <c r="Z42" s="6">
        <v>29</v>
      </c>
      <c r="AA42" s="15">
        <f t="shared" ref="AA42" si="75">Z42/Z$24</f>
        <v>6.2098501070663809E-2</v>
      </c>
    </row>
    <row r="43" spans="13:27" x14ac:dyDescent="0.3">
      <c r="M43" s="9" t="s">
        <v>55</v>
      </c>
      <c r="N43" s="6" t="s">
        <v>5</v>
      </c>
      <c r="O43" s="6">
        <v>8</v>
      </c>
      <c r="P43" s="16">
        <f t="shared" ref="P43" si="76">O43/O$24</f>
        <v>1.032258064516129E-2</v>
      </c>
      <c r="Q43" s="20">
        <f>(S43*$R$2+U43*$T$2+W43*$V$2+Y43*$X$2+AA43*$Z$2)/SUM($R$2,$T$2,$V$2,$X$2,$Z$2)</f>
        <v>1.4183123877917415E-2</v>
      </c>
      <c r="R43" s="6">
        <v>6</v>
      </c>
      <c r="S43" s="15">
        <f t="shared" ref="S43" si="77">R43/R$24</f>
        <v>1.3333333333333334E-2</v>
      </c>
      <c r="T43" s="6">
        <v>12</v>
      </c>
      <c r="U43" s="15">
        <f t="shared" ref="U43" si="78">T43/T$24</f>
        <v>6.688963210702341E-3</v>
      </c>
      <c r="V43" s="6">
        <v>32</v>
      </c>
      <c r="W43" s="15">
        <f t="shared" ref="W43" si="79">V43/V$24</f>
        <v>1.9184652278177457E-2</v>
      </c>
      <c r="X43" s="6">
        <v>27</v>
      </c>
      <c r="Y43" s="15">
        <f t="shared" ref="Y43" si="80">X43/X$24</f>
        <v>2.2670025188916875E-2</v>
      </c>
      <c r="Z43" s="6">
        <v>2</v>
      </c>
      <c r="AA43" s="15">
        <f t="shared" ref="AA43" si="81">Z43/Z$24</f>
        <v>4.2826552462526769E-3</v>
      </c>
    </row>
    <row r="44" spans="13:27" x14ac:dyDescent="0.3">
      <c r="M44" s="9" t="s">
        <v>56</v>
      </c>
      <c r="N44" s="6" t="s">
        <v>5</v>
      </c>
      <c r="O44" s="6">
        <v>78</v>
      </c>
      <c r="P44" s="18">
        <f>O44/O$24</f>
        <v>0.10064516129032258</v>
      </c>
      <c r="Q44" s="20">
        <f>(S44*$R$2+U44*$T$2+W44*$V$2+Y44*$X$2+AA44*$Z$2)/SUM($R$2,$T$2,$V$2,$X$2,$Z$2)</f>
        <v>0.14488330341113106</v>
      </c>
      <c r="R44" s="6">
        <v>54</v>
      </c>
      <c r="S44" s="15">
        <f>R44/R$24</f>
        <v>0.12</v>
      </c>
      <c r="T44" s="6">
        <v>129</v>
      </c>
      <c r="U44" s="15">
        <f>T44/T$24</f>
        <v>7.1906354515050161E-2</v>
      </c>
      <c r="V44" s="6">
        <v>366</v>
      </c>
      <c r="W44" s="15">
        <f>V44/V$24</f>
        <v>0.21942446043165467</v>
      </c>
      <c r="X44" s="6">
        <v>208</v>
      </c>
      <c r="Y44" s="15">
        <f>X44/X$24</f>
        <v>0.17464315701091521</v>
      </c>
      <c r="Z44" s="6">
        <v>50</v>
      </c>
      <c r="AA44" s="15">
        <f>Z44/Z$24</f>
        <v>0.10706638115631692</v>
      </c>
    </row>
    <row r="45" spans="13:27" x14ac:dyDescent="0.3">
      <c r="M45" s="9" t="s">
        <v>57</v>
      </c>
      <c r="N45" s="6" t="s">
        <v>5</v>
      </c>
      <c r="O45" s="6">
        <v>8</v>
      </c>
      <c r="P45" s="16">
        <f t="shared" ref="P45:S53" si="82">O45/O$24</f>
        <v>1.032258064516129E-2</v>
      </c>
      <c r="Q45" s="20">
        <f>(S45*$R$2+U45*$T$2+W45*$V$2+Y45*$X$2+AA45*$Z$2)/SUM($R$2,$T$2,$V$2,$X$2,$Z$2)</f>
        <v>1.992818671454219E-2</v>
      </c>
      <c r="R45" s="6">
        <v>6</v>
      </c>
      <c r="S45" s="15">
        <f t="shared" si="82"/>
        <v>1.3333333333333334E-2</v>
      </c>
      <c r="T45" s="6">
        <v>23</v>
      </c>
      <c r="U45" s="15">
        <f t="shared" ref="U45" si="83">T45/T$24</f>
        <v>1.282051282051282E-2</v>
      </c>
      <c r="V45" s="6">
        <v>51</v>
      </c>
      <c r="W45" s="15">
        <f t="shared" ref="W45" si="84">V45/V$24</f>
        <v>3.0575539568345324E-2</v>
      </c>
      <c r="X45" s="6">
        <v>24</v>
      </c>
      <c r="Y45" s="15">
        <f t="shared" ref="Y45" si="85">X45/X$24</f>
        <v>2.0151133501259445E-2</v>
      </c>
      <c r="Z45" s="6">
        <v>7</v>
      </c>
      <c r="AA45" s="15">
        <f t="shared" ref="AA45" si="86">Z45/Z$24</f>
        <v>1.4989293361884369E-2</v>
      </c>
    </row>
    <row r="46" spans="13:27" x14ac:dyDescent="0.3">
      <c r="M46" s="9" t="s">
        <v>58</v>
      </c>
      <c r="N46" s="6" t="s">
        <v>5</v>
      </c>
      <c r="O46" s="6">
        <v>4</v>
      </c>
      <c r="P46" s="16">
        <f t="shared" si="82"/>
        <v>5.1612903225806452E-3</v>
      </c>
      <c r="Q46" s="20">
        <f>(S46*$R$2+U46*$T$2+W46*$V$2+Y46*$X$2+AA46*$Z$2)/SUM($R$2,$T$2,$V$2,$X$2,$Z$2)</f>
        <v>3.267504488330341E-2</v>
      </c>
      <c r="R46" s="6">
        <v>2</v>
      </c>
      <c r="S46" s="15">
        <f t="shared" si="82"/>
        <v>4.4444444444444444E-3</v>
      </c>
      <c r="T46" s="6">
        <v>26</v>
      </c>
      <c r="U46" s="15">
        <f t="shared" ref="U46" si="87">T46/T$24</f>
        <v>1.4492753623188406E-2</v>
      </c>
      <c r="V46" s="6">
        <v>105</v>
      </c>
      <c r="W46" s="15">
        <f t="shared" ref="W46" si="88">V46/V$24</f>
        <v>6.2949640287769781E-2</v>
      </c>
      <c r="X46" s="6">
        <v>35</v>
      </c>
      <c r="Y46" s="15">
        <f t="shared" ref="Y46" si="89">X46/X$24</f>
        <v>2.938706968933669E-2</v>
      </c>
      <c r="Z46" s="6">
        <v>14</v>
      </c>
      <c r="AA46" s="15">
        <f t="shared" ref="AA46" si="90">Z46/Z$24</f>
        <v>2.9978586723768737E-2</v>
      </c>
    </row>
    <row r="47" spans="13:27" x14ac:dyDescent="0.3">
      <c r="M47" s="9" t="s">
        <v>59</v>
      </c>
      <c r="N47" s="6" t="s">
        <v>5</v>
      </c>
      <c r="O47" s="6">
        <v>22</v>
      </c>
      <c r="P47" s="16">
        <f t="shared" si="82"/>
        <v>2.838709677419355E-2</v>
      </c>
      <c r="Q47" s="20">
        <f>(S47*$R$2+U47*$T$2+W47*$V$2+Y47*$X$2+AA47*$Z$2)/SUM($R$2,$T$2,$V$2,$X$2,$Z$2)</f>
        <v>4.2190305206463198E-2</v>
      </c>
      <c r="R47" s="6">
        <v>11</v>
      </c>
      <c r="S47" s="15">
        <f t="shared" si="82"/>
        <v>2.4444444444444446E-2</v>
      </c>
      <c r="T47" s="6">
        <v>106</v>
      </c>
      <c r="U47" s="15">
        <f t="shared" ref="U47" si="91">T47/T$24</f>
        <v>5.9085841694537344E-2</v>
      </c>
      <c r="V47" s="6">
        <v>65</v>
      </c>
      <c r="W47" s="15">
        <f t="shared" ref="W47" si="92">V47/V$24</f>
        <v>3.8968824940047962E-2</v>
      </c>
      <c r="X47" s="6">
        <v>40</v>
      </c>
      <c r="Y47" s="15">
        <f t="shared" ref="Y47" si="93">X47/X$24</f>
        <v>3.3585222502099076E-2</v>
      </c>
      <c r="Z47" s="6">
        <v>13</v>
      </c>
      <c r="AA47" s="15">
        <f t="shared" ref="AA47" si="94">Z47/Z$24</f>
        <v>2.7837259100642397E-2</v>
      </c>
    </row>
    <row r="48" spans="13:27" x14ac:dyDescent="0.3">
      <c r="M48" s="11" t="s">
        <v>60</v>
      </c>
      <c r="N48" s="6" t="s">
        <v>5</v>
      </c>
      <c r="O48" s="6">
        <v>19</v>
      </c>
      <c r="P48" s="18">
        <f t="shared" si="82"/>
        <v>2.4516129032258065E-2</v>
      </c>
      <c r="Q48" s="20">
        <f>(S48*$R$2+U48*$T$2+W48*$V$2+Y48*$X$2+AA48*$Z$2)/SUM($R$2,$T$2,$V$2,$X$2,$Z$2)</f>
        <v>4.416517055655296E-2</v>
      </c>
      <c r="R48" s="6">
        <v>15</v>
      </c>
      <c r="S48" s="15">
        <f t="shared" si="82"/>
        <v>3.3333333333333333E-2</v>
      </c>
      <c r="T48" s="6">
        <v>57</v>
      </c>
      <c r="U48" s="15">
        <f t="shared" ref="U48" si="95">T48/T$24</f>
        <v>3.177257525083612E-2</v>
      </c>
      <c r="V48" s="6">
        <v>99</v>
      </c>
      <c r="W48" s="15">
        <f t="shared" ref="W48" si="96">V48/V$24</f>
        <v>5.935251798561151E-2</v>
      </c>
      <c r="X48" s="6">
        <v>62</v>
      </c>
      <c r="Y48" s="15">
        <f t="shared" ref="Y48" si="97">X48/X$24</f>
        <v>5.2057094878253565E-2</v>
      </c>
      <c r="Z48" s="6">
        <v>13</v>
      </c>
      <c r="AA48" s="15">
        <f t="shared" ref="AA48" si="98">Z48/Z$24</f>
        <v>2.7837259100642397E-2</v>
      </c>
    </row>
    <row r="49" spans="13:27" x14ac:dyDescent="0.3">
      <c r="M49" s="11" t="s">
        <v>61</v>
      </c>
      <c r="N49" s="6" t="s">
        <v>5</v>
      </c>
      <c r="O49" s="6">
        <v>22</v>
      </c>
      <c r="P49" s="16">
        <f t="shared" si="82"/>
        <v>2.838709677419355E-2</v>
      </c>
      <c r="Q49" s="20">
        <f>(S49*$R$2+U49*$T$2+W49*$V$2+Y49*$X$2+AA49*$Z$2)/SUM($R$2,$T$2,$V$2,$X$2,$Z$2)</f>
        <v>5.816876122082585E-2</v>
      </c>
      <c r="R49" s="6">
        <v>14</v>
      </c>
      <c r="S49" s="15">
        <f t="shared" si="82"/>
        <v>3.111111111111111E-2</v>
      </c>
      <c r="T49" s="6">
        <v>59</v>
      </c>
      <c r="U49" s="15">
        <f t="shared" ref="U49" si="99">T49/T$24</f>
        <v>3.2887402452619841E-2</v>
      </c>
      <c r="V49" s="6">
        <v>144</v>
      </c>
      <c r="W49" s="15">
        <f t="shared" ref="W49" si="100">V49/V$24</f>
        <v>8.6330935251798566E-2</v>
      </c>
      <c r="X49" s="6">
        <v>89</v>
      </c>
      <c r="Y49" s="15">
        <f t="shared" ref="Y49" si="101">X49/X$24</f>
        <v>7.4727120067170444E-2</v>
      </c>
      <c r="Z49" s="6">
        <v>18</v>
      </c>
      <c r="AA49" s="15">
        <f t="shared" ref="AA49" si="102">Z49/Z$24</f>
        <v>3.8543897216274089E-2</v>
      </c>
    </row>
    <row r="50" spans="13:27" x14ac:dyDescent="0.3">
      <c r="M50" s="11" t="s">
        <v>62</v>
      </c>
      <c r="N50" s="6" t="s">
        <v>5</v>
      </c>
      <c r="O50" s="6">
        <v>30</v>
      </c>
      <c r="P50" s="18">
        <f t="shared" si="82"/>
        <v>3.870967741935484E-2</v>
      </c>
      <c r="Q50" s="20">
        <f>(S50*$R$2+U50*$T$2+W50*$V$2+Y50*$X$2+AA50*$Z$2)/SUM($R$2,$T$2,$V$2,$X$2,$Z$2)</f>
        <v>0.12836624775583483</v>
      </c>
      <c r="R50" s="6">
        <v>14</v>
      </c>
      <c r="S50" s="15">
        <f t="shared" si="82"/>
        <v>3.111111111111111E-2</v>
      </c>
      <c r="T50" s="6">
        <v>100</v>
      </c>
      <c r="U50" s="15">
        <f t="shared" ref="U50" si="103">T50/T$24</f>
        <v>5.5741360089186176E-2</v>
      </c>
      <c r="V50" s="6">
        <v>377</v>
      </c>
      <c r="W50" s="15">
        <f t="shared" ref="W50" si="104">V50/V$24</f>
        <v>0.22601918465227819</v>
      </c>
      <c r="X50" s="6">
        <v>183</v>
      </c>
      <c r="Y50" s="15">
        <f t="shared" ref="Y50" si="105">X50/X$24</f>
        <v>0.15365239294710328</v>
      </c>
      <c r="Z50" s="6">
        <v>41</v>
      </c>
      <c r="AA50" s="15">
        <f t="shared" ref="AA50" si="106">Z50/Z$24</f>
        <v>8.7794432548179868E-2</v>
      </c>
    </row>
    <row r="51" spans="13:27" x14ac:dyDescent="0.3">
      <c r="M51" s="11" t="s">
        <v>63</v>
      </c>
      <c r="N51" s="6" t="s">
        <v>5</v>
      </c>
      <c r="O51" s="6">
        <v>16</v>
      </c>
      <c r="P51" s="16">
        <f t="shared" si="82"/>
        <v>2.0645161290322581E-2</v>
      </c>
      <c r="Q51" s="20">
        <f>(S51*$R$2+U51*$T$2+W51*$V$2+Y51*$X$2+AA51*$Z$2)/SUM($R$2,$T$2,$V$2,$X$2,$Z$2)</f>
        <v>2.675044883303411E-2</v>
      </c>
      <c r="R51" s="6">
        <v>8</v>
      </c>
      <c r="S51" s="15">
        <f t="shared" si="82"/>
        <v>1.7777777777777778E-2</v>
      </c>
      <c r="T51" s="6">
        <v>31</v>
      </c>
      <c r="U51" s="15">
        <f t="shared" ref="U51" si="107">T51/T$24</f>
        <v>1.7279821627647716E-2</v>
      </c>
      <c r="V51" s="6">
        <v>45</v>
      </c>
      <c r="W51" s="15">
        <f t="shared" ref="W51" si="108">V51/V$24</f>
        <v>2.6978417266187049E-2</v>
      </c>
      <c r="X51" s="6">
        <v>50</v>
      </c>
      <c r="Y51" s="15">
        <f>X51/X$24</f>
        <v>4.1981528127623846E-2</v>
      </c>
      <c r="Z51" s="6">
        <v>15</v>
      </c>
      <c r="AA51" s="15">
        <f t="shared" ref="AA51" si="109">Z51/Z$24</f>
        <v>3.2119914346895075E-2</v>
      </c>
    </row>
    <row r="52" spans="13:27" x14ac:dyDescent="0.3">
      <c r="M52" s="9" t="s">
        <v>64</v>
      </c>
      <c r="N52" s="6" t="s">
        <v>5</v>
      </c>
      <c r="O52" s="6">
        <v>486</v>
      </c>
      <c r="P52" s="18">
        <f t="shared" si="82"/>
        <v>0.62709677419354837</v>
      </c>
      <c r="Q52" s="20">
        <f>(S52*$R$2+U52*$T$2+W52*$V$2+Y52*$X$2+AA52*$Z$2)/SUM($R$2,$T$2,$V$2,$X$2,$Z$2)</f>
        <v>0.81166965888689413</v>
      </c>
      <c r="R52" s="6">
        <v>302</v>
      </c>
      <c r="S52" s="15">
        <f t="shared" si="82"/>
        <v>0.6711111111111111</v>
      </c>
      <c r="T52" s="6">
        <v>1277</v>
      </c>
      <c r="U52" s="15">
        <f t="shared" ref="U52" si="110">T52/T$24</f>
        <v>0.71181716833890751</v>
      </c>
      <c r="V52" s="6">
        <v>1578</v>
      </c>
      <c r="W52" s="15">
        <f t="shared" ref="W52" si="111">V52/V$24</f>
        <v>0.9460431654676259</v>
      </c>
      <c r="X52" s="6">
        <v>1024</v>
      </c>
      <c r="Y52" s="15">
        <f t="shared" ref="Y52" si="112">X52/X$24</f>
        <v>0.85978169605373633</v>
      </c>
      <c r="Z52" s="6">
        <v>340</v>
      </c>
      <c r="AA52" s="15">
        <f t="shared" ref="AA52" si="113">Z52/Z$24</f>
        <v>0.72805139186295498</v>
      </c>
    </row>
    <row r="53" spans="13:27" x14ac:dyDescent="0.3">
      <c r="M53" s="9" t="s">
        <v>65</v>
      </c>
      <c r="N53" s="6" t="s">
        <v>5</v>
      </c>
      <c r="O53" s="6">
        <v>213</v>
      </c>
      <c r="P53" s="18">
        <f t="shared" si="82"/>
        <v>0.27483870967741936</v>
      </c>
      <c r="Q53" s="20">
        <f>(S53*$R$2+U53*$T$2+W53*$V$2+Y53*$X$2+AA53*$Z$2)/SUM($R$2,$T$2,$V$2,$X$2,$Z$2)</f>
        <v>0.35044883303411128</v>
      </c>
      <c r="R53" s="6">
        <v>156</v>
      </c>
      <c r="S53" s="15">
        <f t="shared" si="82"/>
        <v>0.34666666666666668</v>
      </c>
      <c r="T53" s="6">
        <v>444</v>
      </c>
      <c r="U53" s="15">
        <f t="shared" ref="U53" si="114">T53/T$24</f>
        <v>0.24749163879598662</v>
      </c>
      <c r="V53" s="6">
        <v>727</v>
      </c>
      <c r="W53" s="15">
        <f t="shared" ref="W53" si="115">V53/V$24</f>
        <v>0.43585131894484413</v>
      </c>
      <c r="X53" s="6">
        <v>511</v>
      </c>
      <c r="Y53" s="15">
        <f t="shared" ref="Y53" si="116">X53/X$24</f>
        <v>0.42905121746431568</v>
      </c>
      <c r="Z53" s="6">
        <v>114</v>
      </c>
      <c r="AA53" s="15">
        <f t="shared" ref="AA53" si="117">Z53/Z$24</f>
        <v>0.24411134903640258</v>
      </c>
    </row>
    <row r="54" spans="13:27" x14ac:dyDescent="0.3">
      <c r="M54" s="11" t="s">
        <v>66</v>
      </c>
      <c r="N54" s="6" t="s">
        <v>5</v>
      </c>
      <c r="O54" s="6">
        <v>89</v>
      </c>
      <c r="P54" s="18">
        <f t="shared" ref="P54:S54" si="118">O54/O$24</f>
        <v>0.11483870967741935</v>
      </c>
      <c r="Q54" s="20">
        <f>(S54*$R$2+U54*$T$2+W54*$V$2+Y54*$X$2+AA54*$Z$2)/SUM($R$2,$T$2,$V$2,$X$2,$Z$2)</f>
        <v>0.2087971274685817</v>
      </c>
      <c r="R54" s="6">
        <v>47</v>
      </c>
      <c r="S54" s="15">
        <f t="shared" si="118"/>
        <v>0.10444444444444445</v>
      </c>
      <c r="T54" s="6">
        <v>227</v>
      </c>
      <c r="U54" s="15">
        <f t="shared" ref="U54" si="119">T54/T$24</f>
        <v>0.12653288740245261</v>
      </c>
      <c r="V54" s="6">
        <v>423</v>
      </c>
      <c r="W54" s="15">
        <f t="shared" ref="W54" si="120">V54/V$24</f>
        <v>0.25359712230215825</v>
      </c>
      <c r="X54" s="6">
        <v>372</v>
      </c>
      <c r="Y54" s="15">
        <f t="shared" ref="Y54" si="121">X54/X$24</f>
        <v>0.31234256926952142</v>
      </c>
      <c r="Z54" s="6">
        <v>94</v>
      </c>
      <c r="AA54" s="15">
        <f t="shared" ref="AA54" si="122">Z54/Z$24</f>
        <v>0.2012847965738758</v>
      </c>
    </row>
    <row r="55" spans="13:27" x14ac:dyDescent="0.3">
      <c r="M55" s="11" t="s">
        <v>67</v>
      </c>
      <c r="N55" s="6" t="s">
        <v>5</v>
      </c>
      <c r="O55" s="6">
        <v>25</v>
      </c>
      <c r="P55" s="18">
        <f t="shared" ref="P55:S55" si="123">O55/O$24</f>
        <v>3.2258064516129031E-2</v>
      </c>
      <c r="Q55" s="20">
        <f>(S55*$R$2+U55*$T$2+W55*$V$2+Y55*$X$2+AA55*$Z$2)/SUM($R$2,$T$2,$V$2,$X$2,$Z$2)</f>
        <v>6.840215439856373E-2</v>
      </c>
      <c r="R55" s="6">
        <v>18</v>
      </c>
      <c r="S55" s="15">
        <f t="shared" si="123"/>
        <v>0.04</v>
      </c>
      <c r="T55" s="6">
        <v>48</v>
      </c>
      <c r="U55" s="15">
        <f t="shared" ref="U55" si="124">T55/T$24</f>
        <v>2.6755852842809364E-2</v>
      </c>
      <c r="V55" s="6">
        <v>177</v>
      </c>
      <c r="W55" s="15">
        <f t="shared" ref="W55" si="125">V55/V$24</f>
        <v>0.10611510791366907</v>
      </c>
      <c r="X55" s="6">
        <v>109</v>
      </c>
      <c r="Y55" s="15">
        <f t="shared" ref="Y55" si="126">X55/X$24</f>
        <v>9.1519731318219985E-2</v>
      </c>
      <c r="Z55" s="6">
        <v>29</v>
      </c>
      <c r="AA55" s="15">
        <f t="shared" ref="AA55" si="127">Z55/Z$24</f>
        <v>6.2098501070663809E-2</v>
      </c>
    </row>
    <row r="58" spans="13:27" x14ac:dyDescent="0.3">
      <c r="M58" s="13" t="s">
        <v>89</v>
      </c>
      <c r="N58" s="14"/>
      <c r="O58" s="21">
        <v>775</v>
      </c>
      <c r="P58" s="21"/>
      <c r="Q58" s="22"/>
      <c r="R58" s="21">
        <v>450</v>
      </c>
      <c r="S58" s="21"/>
      <c r="T58" s="21">
        <v>1794</v>
      </c>
      <c r="U58" s="21"/>
      <c r="V58" s="21">
        <v>1668</v>
      </c>
      <c r="W58" s="21"/>
      <c r="X58" s="21">
        <v>1191</v>
      </c>
      <c r="Y58" s="21"/>
      <c r="Z58" s="21">
        <v>467</v>
      </c>
      <c r="AA58" s="22"/>
    </row>
    <row r="59" spans="13:27" x14ac:dyDescent="0.3">
      <c r="M59" s="8" t="s">
        <v>90</v>
      </c>
      <c r="O59" s="23" t="s">
        <v>35</v>
      </c>
      <c r="P59" s="23" t="s">
        <v>34</v>
      </c>
      <c r="Q59" s="12" t="s">
        <v>36</v>
      </c>
      <c r="R59" s="12" t="s">
        <v>1</v>
      </c>
      <c r="S59" s="12" t="s">
        <v>34</v>
      </c>
      <c r="T59" s="12" t="s">
        <v>12</v>
      </c>
      <c r="U59" s="12" t="s">
        <v>34</v>
      </c>
      <c r="V59" s="12" t="s">
        <v>13</v>
      </c>
      <c r="W59" s="12" t="s">
        <v>34</v>
      </c>
      <c r="X59" s="12" t="s">
        <v>14</v>
      </c>
      <c r="Y59" s="12" t="s">
        <v>34</v>
      </c>
      <c r="Z59" s="12" t="s">
        <v>15</v>
      </c>
      <c r="AA59" s="12" t="s">
        <v>34</v>
      </c>
    </row>
    <row r="60" spans="13:27" x14ac:dyDescent="0.3">
      <c r="M60" s="11" t="s">
        <v>68</v>
      </c>
      <c r="O60" s="6">
        <v>368</v>
      </c>
      <c r="P60" s="19">
        <f>O60/O$58</f>
        <v>0.47483870967741937</v>
      </c>
      <c r="Q60" s="20">
        <f>(S60*$R$2+U60*$T$2+W60*$V$2+Y60*$X$2+AA60*$Z$2)/SUM($R$2,$T$2,$V$2,$X$2,$Z$2)</f>
        <v>0.32998204667863557</v>
      </c>
      <c r="R60" s="6">
        <v>195</v>
      </c>
      <c r="S60" s="15">
        <f>R60/R$58</f>
        <v>0.43333333333333335</v>
      </c>
      <c r="T60" s="6">
        <v>1013</v>
      </c>
      <c r="U60" s="15">
        <f>T60/T$58</f>
        <v>0.564659977703456</v>
      </c>
      <c r="V60" s="6">
        <v>370</v>
      </c>
      <c r="W60" s="15">
        <f>V60/V$58</f>
        <v>0.22182254196642687</v>
      </c>
      <c r="X60" s="6">
        <v>167</v>
      </c>
      <c r="Y60" s="15">
        <f>X60/X$58</f>
        <v>0.14021830394626364</v>
      </c>
      <c r="Z60" s="6">
        <v>93</v>
      </c>
      <c r="AA60" s="15">
        <f>Z60/Z$58</f>
        <v>0.19914346895074947</v>
      </c>
    </row>
    <row r="61" spans="13:27" x14ac:dyDescent="0.3">
      <c r="M61" s="11" t="s">
        <v>69</v>
      </c>
      <c r="O61" s="6">
        <v>15</v>
      </c>
      <c r="P61" s="18">
        <f>O61/O$58</f>
        <v>1.935483870967742E-2</v>
      </c>
      <c r="Q61" s="20">
        <f>(S61*$R$2+U61*$T$2+W61*$V$2+Y61*$X$2+AA61*$Z$2)/SUM($R$2,$T$2,$V$2,$X$2,$Z$2)</f>
        <v>8.7971274685816878E-2</v>
      </c>
      <c r="R61" s="6">
        <v>9</v>
      </c>
      <c r="S61" s="15">
        <f>R61/R$58</f>
        <v>0.02</v>
      </c>
      <c r="T61" s="6">
        <v>72</v>
      </c>
      <c r="U61" s="15">
        <f>T61/T$58</f>
        <v>4.0133779264214048E-2</v>
      </c>
      <c r="V61" s="6">
        <v>128</v>
      </c>
      <c r="W61" s="15">
        <f>V61/V$58</f>
        <v>7.6738609112709827E-2</v>
      </c>
      <c r="X61" s="6">
        <v>267</v>
      </c>
      <c r="Y61" s="15">
        <f>X61/X$58</f>
        <v>0.22418136020151133</v>
      </c>
      <c r="Z61" s="6">
        <v>14</v>
      </c>
      <c r="AA61" s="15">
        <f>Z61/Z$58</f>
        <v>2.9978586723768737E-2</v>
      </c>
    </row>
    <row r="62" spans="13:27" x14ac:dyDescent="0.3">
      <c r="M62" s="11" t="s">
        <v>70</v>
      </c>
      <c r="O62" s="6">
        <v>3</v>
      </c>
      <c r="P62" s="18">
        <f>O62/O$58</f>
        <v>3.8709677419354839E-3</v>
      </c>
      <c r="Q62" s="20">
        <f>(S62*$R$2+U62*$T$2+W62*$V$2+Y62*$X$2+AA62*$Z$2)/SUM($R$2,$T$2,$V$2,$X$2,$Z$2)</f>
        <v>1.3644524236983842E-2</v>
      </c>
      <c r="R62" s="6">
        <v>3</v>
      </c>
      <c r="S62" s="15">
        <f>R62/R$58</f>
        <v>6.6666666666666671E-3</v>
      </c>
      <c r="T62" s="6">
        <v>9</v>
      </c>
      <c r="U62" s="15">
        <f>T62/T$58</f>
        <v>5.016722408026756E-3</v>
      </c>
      <c r="V62" s="6">
        <v>11</v>
      </c>
      <c r="W62" s="15">
        <f>V62/V$58</f>
        <v>6.594724220623501E-3</v>
      </c>
      <c r="X62" s="6">
        <v>52</v>
      </c>
      <c r="Y62" s="15">
        <f>X62/X$58</f>
        <v>4.3660789252728802E-2</v>
      </c>
      <c r="Z62" s="6">
        <v>1</v>
      </c>
      <c r="AA62" s="15">
        <f>Z62/Z$58</f>
        <v>2.1413276231263384E-3</v>
      </c>
    </row>
    <row r="63" spans="13:27" x14ac:dyDescent="0.3">
      <c r="M63" s="11" t="s">
        <v>71</v>
      </c>
      <c r="O63" s="6">
        <v>20</v>
      </c>
      <c r="P63" s="15">
        <f>O63/O$58</f>
        <v>2.5806451612903226E-2</v>
      </c>
      <c r="Q63" s="20">
        <f>(S63*$R$2+U63*$T$2+W63*$V$2+Y63*$X$2+AA63*$Z$2)/SUM($R$2,$T$2,$V$2,$X$2,$Z$2)</f>
        <v>5.8348294434470378E-2</v>
      </c>
      <c r="R63" s="6">
        <v>10</v>
      </c>
      <c r="S63" s="15">
        <f>R63/R$58</f>
        <v>2.2222222222222223E-2</v>
      </c>
      <c r="T63" s="6">
        <v>84</v>
      </c>
      <c r="U63" s="15">
        <f>T63/T$58</f>
        <v>4.6822742474916385E-2</v>
      </c>
      <c r="V63" s="6">
        <v>82</v>
      </c>
      <c r="W63" s="15">
        <f>V63/V$58</f>
        <v>4.9160671462829736E-2</v>
      </c>
      <c r="X63" s="6">
        <v>132</v>
      </c>
      <c r="Y63" s="15">
        <f>X63/X$58</f>
        <v>0.11083123425692695</v>
      </c>
      <c r="Z63" s="6">
        <v>17</v>
      </c>
      <c r="AA63" s="15">
        <f>Z63/Z$58</f>
        <v>3.6402569593147749E-2</v>
      </c>
    </row>
    <row r="64" spans="13:27" x14ac:dyDescent="0.3">
      <c r="M64" s="9" t="s">
        <v>72</v>
      </c>
      <c r="O64" s="6">
        <v>366</v>
      </c>
      <c r="P64" s="19">
        <f>O64/O$58</f>
        <v>0.47225806451612901</v>
      </c>
      <c r="Q64" s="20">
        <f>(S64*$R$2+U64*$T$2+W64*$V$2+Y64*$X$2+AA64*$Z$2)/SUM($R$2,$T$2,$V$2,$X$2,$Z$2)</f>
        <v>0.40179533213644525</v>
      </c>
      <c r="R64" s="6">
        <v>248</v>
      </c>
      <c r="S64" s="15">
        <f>R64/R$58</f>
        <v>0.55111111111111111</v>
      </c>
      <c r="T64" s="6">
        <v>859</v>
      </c>
      <c r="U64" s="15">
        <f>T64/T$58</f>
        <v>0.47881828316610925</v>
      </c>
      <c r="V64" s="6">
        <v>595</v>
      </c>
      <c r="W64" s="15">
        <f>V64/V$58</f>
        <v>0.35671462829736211</v>
      </c>
      <c r="X64" s="6">
        <v>331</v>
      </c>
      <c r="Y64" s="15">
        <f>X64/X$58</f>
        <v>0.27791771620486988</v>
      </c>
      <c r="Z64" s="6">
        <v>205</v>
      </c>
      <c r="AA64" s="15">
        <f>Z64/Z$58</f>
        <v>0.43897216274089934</v>
      </c>
    </row>
    <row r="65" spans="13:27" x14ac:dyDescent="0.3">
      <c r="M65" s="9" t="s">
        <v>73</v>
      </c>
      <c r="O65" s="6">
        <v>26</v>
      </c>
      <c r="P65" s="18">
        <f>O65/O$58</f>
        <v>3.3548387096774192E-2</v>
      </c>
      <c r="Q65" s="20">
        <f>(S65*$R$2+U65*$T$2+W65*$V$2+Y65*$X$2+AA65*$Z$2)/SUM($R$2,$T$2,$V$2,$X$2,$Z$2)</f>
        <v>9.1741472172351887E-2</v>
      </c>
      <c r="R65" s="6">
        <v>17</v>
      </c>
      <c r="S65" s="15">
        <f>R65/R$58</f>
        <v>3.7777777777777778E-2</v>
      </c>
      <c r="T65" s="6">
        <v>35</v>
      </c>
      <c r="U65" s="15">
        <f>T65/T$58</f>
        <v>1.950947603121516E-2</v>
      </c>
      <c r="V65" s="6">
        <v>127</v>
      </c>
      <c r="W65" s="15">
        <f>V65/V$58</f>
        <v>7.6139088729016785E-2</v>
      </c>
      <c r="X65" s="6">
        <v>315</v>
      </c>
      <c r="Y65" s="15">
        <f>X65/X$58</f>
        <v>0.26448362720403024</v>
      </c>
      <c r="Z65" s="6">
        <v>17</v>
      </c>
      <c r="AA65" s="15">
        <f>Z65/Z$58</f>
        <v>3.6402569593147749E-2</v>
      </c>
    </row>
    <row r="66" spans="13:27" x14ac:dyDescent="0.3">
      <c r="M66" s="9" t="s">
        <v>74</v>
      </c>
      <c r="O66" s="6">
        <v>3</v>
      </c>
      <c r="P66" s="18">
        <f>O66/O$58</f>
        <v>3.8709677419354839E-3</v>
      </c>
      <c r="Q66" s="20">
        <f>(S66*$R$2+U66*$T$2+W66*$V$2+Y66*$X$2+AA66*$Z$2)/SUM($R$2,$T$2,$V$2,$X$2,$Z$2)</f>
        <v>7.001795332136445E-3</v>
      </c>
      <c r="R66" s="6">
        <v>3</v>
      </c>
      <c r="S66" s="15">
        <f>R66/R$58</f>
        <v>6.6666666666666671E-3</v>
      </c>
      <c r="T66" s="6">
        <v>4</v>
      </c>
      <c r="U66" s="15">
        <f>T66/T$58</f>
        <v>2.229654403567447E-3</v>
      </c>
      <c r="V66" s="6">
        <v>8</v>
      </c>
      <c r="W66" s="15">
        <f>V66/V$58</f>
        <v>4.7961630695443642E-3</v>
      </c>
      <c r="X66" s="6">
        <v>24</v>
      </c>
      <c r="Y66" s="15">
        <f>X66/X$58</f>
        <v>2.0151133501259445E-2</v>
      </c>
      <c r="Z66" s="6"/>
      <c r="AA66" s="15">
        <f>Z66/Z$58</f>
        <v>0</v>
      </c>
    </row>
    <row r="67" spans="13:27" x14ac:dyDescent="0.3">
      <c r="M67" s="9" t="s">
        <v>75</v>
      </c>
      <c r="O67" s="6">
        <v>25</v>
      </c>
      <c r="P67" s="15">
        <f>O67/O$58</f>
        <v>3.2258064516129031E-2</v>
      </c>
      <c r="Q67" s="20">
        <f>(S67*$R$2+U67*$T$2+W67*$V$2+Y67*$X$2+AA67*$Z$2)/SUM($R$2,$T$2,$V$2,$X$2,$Z$2)</f>
        <v>5.942549371633752E-2</v>
      </c>
      <c r="R67" s="6">
        <v>9</v>
      </c>
      <c r="S67" s="15">
        <f>R67/R$58</f>
        <v>0.02</v>
      </c>
      <c r="T67" s="6">
        <v>52</v>
      </c>
      <c r="U67" s="15">
        <f>T67/T$58</f>
        <v>2.8985507246376812E-2</v>
      </c>
      <c r="V67" s="6">
        <v>108</v>
      </c>
      <c r="W67" s="15">
        <f>V67/V$58</f>
        <v>6.4748201438848921E-2</v>
      </c>
      <c r="X67" s="6">
        <v>138</v>
      </c>
      <c r="Y67" s="15">
        <f>X67/X$58</f>
        <v>0.11586901763224182</v>
      </c>
      <c r="Z67" s="6">
        <v>24</v>
      </c>
      <c r="AA67" s="15">
        <f>Z67/Z$58</f>
        <v>5.1391862955032119E-2</v>
      </c>
    </row>
    <row r="68" spans="13:27" x14ac:dyDescent="0.3">
      <c r="M68" s="11" t="s">
        <v>76</v>
      </c>
      <c r="O68" s="6">
        <v>158</v>
      </c>
      <c r="P68" s="19">
        <f>O68/O$58</f>
        <v>0.20387096774193547</v>
      </c>
      <c r="Q68" s="20">
        <f>(S68*$R$2+U68*$T$2+W68*$V$2+Y68*$X$2+AA68*$Z$2)/SUM($R$2,$T$2,$V$2,$X$2,$Z$2)</f>
        <v>0.11292639138240575</v>
      </c>
      <c r="R68" s="6">
        <v>112</v>
      </c>
      <c r="S68" s="15">
        <f>R68/R$58</f>
        <v>0.24888888888888888</v>
      </c>
      <c r="T68" s="6">
        <v>165</v>
      </c>
      <c r="U68" s="15">
        <f>T68/T$58</f>
        <v>9.1973244147157185E-2</v>
      </c>
      <c r="V68" s="6">
        <v>116</v>
      </c>
      <c r="W68" s="15">
        <f>V68/V$58</f>
        <v>6.9544364508393283E-2</v>
      </c>
      <c r="X68" s="6">
        <v>184</v>
      </c>
      <c r="Y68" s="15">
        <f>X68/X$58</f>
        <v>0.15449202350965574</v>
      </c>
      <c r="Z68" s="6">
        <v>52</v>
      </c>
      <c r="AA68" s="15">
        <f>Z68/Z$58</f>
        <v>0.11134903640256959</v>
      </c>
    </row>
    <row r="69" spans="13:27" x14ac:dyDescent="0.3">
      <c r="M69" s="11" t="s">
        <v>77</v>
      </c>
      <c r="O69" s="6">
        <v>26</v>
      </c>
      <c r="P69" s="18">
        <f>O69/O$58</f>
        <v>3.3548387096774192E-2</v>
      </c>
      <c r="Q69" s="20">
        <f>(S69*$R$2+U69*$T$2+W69*$V$2+Y69*$X$2+AA69*$Z$2)/SUM($R$2,$T$2,$V$2,$X$2,$Z$2)</f>
        <v>9.1741472172351887E-2</v>
      </c>
      <c r="R69" s="6">
        <v>17</v>
      </c>
      <c r="S69" s="15">
        <f>R69/R$58</f>
        <v>3.7777777777777778E-2</v>
      </c>
      <c r="T69" s="6">
        <v>35</v>
      </c>
      <c r="U69" s="15">
        <f>T69/T$58</f>
        <v>1.950947603121516E-2</v>
      </c>
      <c r="V69" s="6">
        <v>127</v>
      </c>
      <c r="W69" s="15">
        <f>V69/V$58</f>
        <v>7.6139088729016785E-2</v>
      </c>
      <c r="X69" s="6">
        <v>315</v>
      </c>
      <c r="Y69" s="15">
        <f>X69/X$58</f>
        <v>0.26448362720403024</v>
      </c>
      <c r="Z69" s="6">
        <v>17</v>
      </c>
      <c r="AA69" s="15">
        <f>Z69/Z$58</f>
        <v>3.6402569593147749E-2</v>
      </c>
    </row>
    <row r="70" spans="13:27" x14ac:dyDescent="0.3">
      <c r="M70" s="11" t="s">
        <v>78</v>
      </c>
      <c r="O70" s="6">
        <v>6</v>
      </c>
      <c r="P70" s="18">
        <f>O70/O$58</f>
        <v>7.7419354838709677E-3</v>
      </c>
      <c r="Q70" s="20">
        <f>(S70*$R$2+U70*$T$2+W70*$V$2+Y70*$X$2+AA70*$Z$2)/SUM($R$2,$T$2,$V$2,$X$2,$Z$2)</f>
        <v>7.8994614003590671E-3</v>
      </c>
      <c r="R70" s="6">
        <v>5</v>
      </c>
      <c r="S70" s="15">
        <f>R70/R$58</f>
        <v>1.1111111111111112E-2</v>
      </c>
      <c r="T70" s="6">
        <v>3</v>
      </c>
      <c r="U70" s="15">
        <f>T70/T$58</f>
        <v>1.6722408026755853E-3</v>
      </c>
      <c r="V70" s="6">
        <v>8</v>
      </c>
      <c r="W70" s="15">
        <f>V70/V$58</f>
        <v>4.7961630695443642E-3</v>
      </c>
      <c r="X70" s="6">
        <v>23</v>
      </c>
      <c r="Y70" s="15">
        <f>X70/X$58</f>
        <v>1.9311502938706968E-2</v>
      </c>
      <c r="Z70" s="6">
        <v>5</v>
      </c>
      <c r="AA70" s="15">
        <f>Z70/Z$58</f>
        <v>1.0706638115631691E-2</v>
      </c>
    </row>
    <row r="71" spans="13:27" x14ac:dyDescent="0.3">
      <c r="M71" s="11" t="s">
        <v>79</v>
      </c>
      <c r="O71" s="6">
        <v>33</v>
      </c>
      <c r="P71" s="15">
        <f>O71/O$58</f>
        <v>4.2580645161290322E-2</v>
      </c>
      <c r="Q71" s="20">
        <f>(S71*$R$2+U71*$T$2+W71*$V$2+Y71*$X$2+AA71*$Z$2)/SUM($R$2,$T$2,$V$2,$X$2,$Z$2)</f>
        <v>5.2782764811490128E-2</v>
      </c>
      <c r="R71" s="6">
        <v>20</v>
      </c>
      <c r="S71" s="15">
        <f>R71/R$58</f>
        <v>4.4444444444444446E-2</v>
      </c>
      <c r="T71" s="6">
        <v>32</v>
      </c>
      <c r="U71" s="15">
        <f>T71/T$58</f>
        <v>1.7837235228539576E-2</v>
      </c>
      <c r="V71" s="6">
        <v>97</v>
      </c>
      <c r="W71" s="15">
        <f>V71/V$58</f>
        <v>5.8153477218225419E-2</v>
      </c>
      <c r="X71" s="6">
        <v>120</v>
      </c>
      <c r="Y71" s="15">
        <f>X71/X$58</f>
        <v>0.10075566750629723</v>
      </c>
      <c r="Z71" s="6">
        <v>25</v>
      </c>
      <c r="AA71" s="15">
        <f>Z71/Z$58</f>
        <v>5.353319057815846E-2</v>
      </c>
    </row>
    <row r="72" spans="13:27" x14ac:dyDescent="0.3">
      <c r="M72" s="9" t="s">
        <v>80</v>
      </c>
      <c r="O72" s="6">
        <v>37</v>
      </c>
      <c r="P72" s="16">
        <f>O72/O$58</f>
        <v>4.774193548387097E-2</v>
      </c>
      <c r="Q72" s="20">
        <f>(S72*$R$2+U72*$T$2+W72*$V$2+Y72*$X$2+AA72*$Z$2)/SUM($R$2,$T$2,$V$2,$X$2,$Z$2)</f>
        <v>4.5242369838420109E-2</v>
      </c>
      <c r="R72" s="6">
        <v>24</v>
      </c>
      <c r="S72" s="15">
        <f>R72/R$58</f>
        <v>5.3333333333333337E-2</v>
      </c>
      <c r="T72" s="6">
        <v>153</v>
      </c>
      <c r="U72" s="15">
        <f>T72/T$58</f>
        <v>8.5284280936454848E-2</v>
      </c>
      <c r="V72" s="6">
        <v>40</v>
      </c>
      <c r="W72" s="15">
        <f>V72/V$58</f>
        <v>2.3980815347721823E-2</v>
      </c>
      <c r="X72" s="6">
        <v>24</v>
      </c>
      <c r="Y72" s="15">
        <f>X72/X$58</f>
        <v>2.0151133501259445E-2</v>
      </c>
      <c r="Z72" s="6">
        <v>11</v>
      </c>
      <c r="AA72" s="15">
        <f>Z72/Z$58</f>
        <v>2.3554603854389723E-2</v>
      </c>
    </row>
    <row r="73" spans="13:27" x14ac:dyDescent="0.3">
      <c r="M73" s="9" t="s">
        <v>81</v>
      </c>
      <c r="O73" s="6">
        <v>18</v>
      </c>
      <c r="P73" s="16">
        <f>O73/O$58</f>
        <v>2.3225806451612905E-2</v>
      </c>
      <c r="Q73" s="20">
        <f>(S73*$R$2+U73*$T$2+W73*$V$2+Y73*$X$2+AA73*$Z$2)/SUM($R$2,$T$2,$V$2,$X$2,$Z$2)</f>
        <v>3.1059245960502694E-2</v>
      </c>
      <c r="R73" s="6">
        <v>11</v>
      </c>
      <c r="S73" s="15">
        <f>R73/R$58</f>
        <v>2.4444444444444446E-2</v>
      </c>
      <c r="T73" s="6">
        <v>44</v>
      </c>
      <c r="U73" s="15">
        <f>T73/T$58</f>
        <v>2.4526198439241916E-2</v>
      </c>
      <c r="V73" s="6">
        <v>37</v>
      </c>
      <c r="W73" s="15">
        <f>V73/V$58</f>
        <v>2.2182254196642687E-2</v>
      </c>
      <c r="X73" s="6">
        <v>70</v>
      </c>
      <c r="Y73" s="15">
        <f>X73/X$58</f>
        <v>5.877413937867338E-2</v>
      </c>
      <c r="Z73" s="6">
        <v>11</v>
      </c>
      <c r="AA73" s="15">
        <f>Z73/Z$58</f>
        <v>2.3554603854389723E-2</v>
      </c>
    </row>
    <row r="74" spans="13:27" x14ac:dyDescent="0.3">
      <c r="M74" s="9" t="s">
        <v>82</v>
      </c>
      <c r="O74" s="6">
        <v>2</v>
      </c>
      <c r="P74" s="15">
        <f>O74/O$58</f>
        <v>2.5806451612903226E-3</v>
      </c>
      <c r="Q74" s="20">
        <f>(S74*$R$2+U74*$T$2+W74*$V$2+Y74*$X$2+AA74*$Z$2)/SUM($R$2,$T$2,$V$2,$X$2,$Z$2)</f>
        <v>2.872531418312388E-3</v>
      </c>
      <c r="R74" s="6">
        <v>1</v>
      </c>
      <c r="S74" s="15">
        <f>R74/R$58</f>
        <v>2.2222222222222222E-3</v>
      </c>
      <c r="T74" s="6">
        <v>5</v>
      </c>
      <c r="U74" s="15">
        <f>T74/T$58</f>
        <v>2.787068004459309E-3</v>
      </c>
      <c r="V74" s="6">
        <v>2</v>
      </c>
      <c r="W74" s="15">
        <f>V74/V$58</f>
        <v>1.199040767386091E-3</v>
      </c>
      <c r="X74" s="6">
        <v>7</v>
      </c>
      <c r="Y74" s="15">
        <f>X74/X$58</f>
        <v>5.8774139378673382E-3</v>
      </c>
      <c r="Z74" s="6">
        <v>1</v>
      </c>
      <c r="AA74" s="15">
        <f>Z74/Z$58</f>
        <v>2.1413276231263384E-3</v>
      </c>
    </row>
    <row r="75" spans="13:27" x14ac:dyDescent="0.3">
      <c r="M75" s="9" t="s">
        <v>83</v>
      </c>
      <c r="O75" s="6">
        <v>29</v>
      </c>
      <c r="P75" s="15">
        <f>O75/O$58</f>
        <v>3.741935483870968E-2</v>
      </c>
      <c r="Q75" s="20">
        <f>(S75*$R$2+U75*$T$2+W75*$V$2+Y75*$X$2+AA75*$Z$2)/SUM($R$2,$T$2,$V$2,$X$2,$Z$2)</f>
        <v>4.793536804308797E-2</v>
      </c>
      <c r="R75" s="6">
        <v>13</v>
      </c>
      <c r="S75" s="15">
        <f>R75/R$58</f>
        <v>2.8888888888888888E-2</v>
      </c>
      <c r="T75" s="6">
        <v>69</v>
      </c>
      <c r="U75" s="15">
        <f>T75/T$58</f>
        <v>3.8461538461538464E-2</v>
      </c>
      <c r="V75" s="6">
        <v>77</v>
      </c>
      <c r="W75" s="15">
        <f>V75/V$58</f>
        <v>4.6163069544364506E-2</v>
      </c>
      <c r="X75" s="6">
        <v>79</v>
      </c>
      <c r="Y75" s="15">
        <f>X75/X$58</f>
        <v>6.633081444164568E-2</v>
      </c>
      <c r="Z75" s="6">
        <v>29</v>
      </c>
      <c r="AA75" s="15">
        <f>Z75/Z$58</f>
        <v>6.2098501070663809E-2</v>
      </c>
    </row>
    <row r="76" spans="13:27" x14ac:dyDescent="0.3">
      <c r="M76" s="11" t="s">
        <v>84</v>
      </c>
      <c r="O76" s="6">
        <v>90</v>
      </c>
      <c r="P76" s="16">
        <f>O76/O$58</f>
        <v>0.11612903225806452</v>
      </c>
      <c r="Q76" s="20">
        <f>(S76*$R$2+U76*$T$2+W76*$V$2+Y76*$X$2+AA76*$Z$2)/SUM($R$2,$T$2,$V$2,$X$2,$Z$2)</f>
        <v>0.12764811490125674</v>
      </c>
      <c r="R76" s="6">
        <v>70</v>
      </c>
      <c r="S76" s="15">
        <f>R76/R$58</f>
        <v>0.15555555555555556</v>
      </c>
      <c r="T76" s="6">
        <v>570</v>
      </c>
      <c r="U76" s="15">
        <f>T76/T$58</f>
        <v>0.31772575250836121</v>
      </c>
      <c r="V76" s="6">
        <v>29</v>
      </c>
      <c r="W76" s="15">
        <f>V76/V$58</f>
        <v>1.7386091127098321E-2</v>
      </c>
      <c r="X76" s="6">
        <v>26</v>
      </c>
      <c r="Y76" s="15">
        <f>X76/X$58</f>
        <v>2.1830394626364401E-2</v>
      </c>
      <c r="Z76" s="6">
        <v>16</v>
      </c>
      <c r="AA76" s="15">
        <f>Z76/Z$58</f>
        <v>3.4261241970021415E-2</v>
      </c>
    </row>
    <row r="77" spans="13:27" x14ac:dyDescent="0.3">
      <c r="M77" s="11" t="s">
        <v>85</v>
      </c>
      <c r="O77" s="6">
        <v>19</v>
      </c>
      <c r="P77" s="16">
        <f>O77/O$58</f>
        <v>2.4516129032258065E-2</v>
      </c>
      <c r="Q77" s="20">
        <f>(S77*$R$2+U77*$T$2+W77*$V$2+Y77*$X$2+AA77*$Z$2)/SUM($R$2,$T$2,$V$2,$X$2,$Z$2)</f>
        <v>6.157989228007181E-2</v>
      </c>
      <c r="R77" s="6">
        <v>15</v>
      </c>
      <c r="S77" s="15">
        <f>R77/R$58</f>
        <v>3.3333333333333333E-2</v>
      </c>
      <c r="T77" s="6">
        <v>8</v>
      </c>
      <c r="U77" s="15">
        <f>T77/T$58</f>
        <v>4.459308807134894E-3</v>
      </c>
      <c r="V77" s="6">
        <v>31</v>
      </c>
      <c r="W77" s="15">
        <f>V77/V$58</f>
        <v>1.8585131894484411E-2</v>
      </c>
      <c r="X77" s="6">
        <v>280</v>
      </c>
      <c r="Y77" s="15">
        <f>X77/X$58</f>
        <v>0.23509655751469352</v>
      </c>
      <c r="Z77" s="6">
        <v>9</v>
      </c>
      <c r="AA77" s="15">
        <f>Z77/Z$58</f>
        <v>1.9271948608137045E-2</v>
      </c>
    </row>
    <row r="78" spans="13:27" x14ac:dyDescent="0.3">
      <c r="M78" s="11" t="s">
        <v>86</v>
      </c>
      <c r="O78" s="6">
        <v>4</v>
      </c>
      <c r="P78" s="16">
        <f>O78/O$58</f>
        <v>5.1612903225806452E-3</v>
      </c>
      <c r="Q78" s="20">
        <f>(S78*$R$2+U78*$T$2+W78*$V$2+Y78*$X$2+AA78*$Z$2)/SUM($R$2,$T$2,$V$2,$X$2,$Z$2)</f>
        <v>6.8222621184919211E-3</v>
      </c>
      <c r="R78" s="6">
        <v>3</v>
      </c>
      <c r="S78" s="15">
        <f>R78/R$58</f>
        <v>6.6666666666666671E-3</v>
      </c>
      <c r="T78" s="6">
        <v>1</v>
      </c>
      <c r="U78" s="15">
        <f>T78/T$58</f>
        <v>5.5741360089186175E-4</v>
      </c>
      <c r="V78" s="6"/>
      <c r="W78" s="15">
        <f>V78/V$58</f>
        <v>0</v>
      </c>
      <c r="X78" s="6">
        <v>33</v>
      </c>
      <c r="Y78" s="15">
        <f>X78/X$58</f>
        <v>2.7707808564231738E-2</v>
      </c>
      <c r="Z78" s="6">
        <v>1</v>
      </c>
      <c r="AA78" s="15">
        <f>Z78/Z$58</f>
        <v>2.1413276231263384E-3</v>
      </c>
    </row>
    <row r="79" spans="13:27" x14ac:dyDescent="0.3">
      <c r="M79" s="11" t="s">
        <v>87</v>
      </c>
      <c r="O79" s="6">
        <v>16</v>
      </c>
      <c r="P79" s="15">
        <f>O79/O$58</f>
        <v>2.0645161290322581E-2</v>
      </c>
      <c r="Q79" s="20">
        <f>(S79*$R$2+U79*$T$2+W79*$V$2+Y79*$X$2+AA79*$Z$2)/SUM($R$2,$T$2,$V$2,$X$2,$Z$2)</f>
        <v>4.631956912028725E-2</v>
      </c>
      <c r="R79" s="6">
        <v>11</v>
      </c>
      <c r="S79" s="15">
        <f>R79/R$58</f>
        <v>2.4444444444444446E-2</v>
      </c>
      <c r="T79" s="6">
        <v>36</v>
      </c>
      <c r="U79" s="15">
        <f>T79/T$58</f>
        <v>2.0066889632107024E-2</v>
      </c>
      <c r="V79" s="6">
        <v>34</v>
      </c>
      <c r="W79" s="15">
        <f>V79/V$58</f>
        <v>2.0383693045563551E-2</v>
      </c>
      <c r="X79" s="6">
        <v>167</v>
      </c>
      <c r="Y79" s="15">
        <f>X79/X$58</f>
        <v>0.14021830394626364</v>
      </c>
      <c r="Z79" s="6">
        <v>10</v>
      </c>
      <c r="AA79" s="15">
        <f>Z79/Z$58</f>
        <v>2.1413276231263382E-2</v>
      </c>
    </row>
    <row r="80" spans="13:27" x14ac:dyDescent="0.3">
      <c r="M80" s="9" t="s">
        <v>88</v>
      </c>
      <c r="O80" s="6">
        <v>141</v>
      </c>
      <c r="P80" s="16">
        <f>O80/O$58</f>
        <v>0.18193548387096775</v>
      </c>
      <c r="Q80" s="20">
        <f>(S80*$R$2+U80*$T$2+W80*$V$2+Y80*$X$2+AA80*$Z$2)/SUM($R$2,$T$2,$V$2,$X$2,$Z$2)</f>
        <v>0.17289048473967683</v>
      </c>
      <c r="R80" s="6">
        <v>86</v>
      </c>
      <c r="S80" s="15">
        <f>R80/R$58</f>
        <v>0.19111111111111112</v>
      </c>
      <c r="T80" s="6">
        <v>254</v>
      </c>
      <c r="U80" s="15">
        <f>T80/T$58</f>
        <v>0.14158305462653289</v>
      </c>
      <c r="V80" s="6">
        <v>228</v>
      </c>
      <c r="W80" s="15">
        <f>V80/V$58</f>
        <v>0.1366906474820144</v>
      </c>
      <c r="X80" s="6">
        <v>320</v>
      </c>
      <c r="Y80" s="15">
        <f>X80/X$58</f>
        <v>0.2686817800167926</v>
      </c>
      <c r="Z80" s="6">
        <v>75</v>
      </c>
      <c r="AA80" s="15">
        <f>Z80/Z$58</f>
        <v>0.16059957173447537</v>
      </c>
    </row>
    <row r="81" spans="13:27" x14ac:dyDescent="0.3">
      <c r="M81" s="11" t="s">
        <v>91</v>
      </c>
      <c r="O81" s="6">
        <v>478</v>
      </c>
      <c r="P81" s="19">
        <f>O81/O$58</f>
        <v>0.61677419354838714</v>
      </c>
      <c r="Q81" s="20">
        <f>(S81*$R$2+U81*$T$2+W81*$V$2+Y81*$X$2+AA81*$Z$2)/SUM($R$2,$T$2,$V$2,$X$2,$Z$2)</f>
        <v>0.54488330341113111</v>
      </c>
      <c r="R81" s="6">
        <v>290</v>
      </c>
      <c r="S81" s="15">
        <f>R81/R$58</f>
        <v>0.64444444444444449</v>
      </c>
      <c r="T81" s="6">
        <v>1162</v>
      </c>
      <c r="U81" s="15">
        <f>T81/T$58</f>
        <v>0.64771460423634342</v>
      </c>
      <c r="V81" s="6">
        <v>698</v>
      </c>
      <c r="W81" s="15">
        <f>V81/V$58</f>
        <v>0.41846522781774581</v>
      </c>
      <c r="X81" s="6">
        <v>615</v>
      </c>
      <c r="Y81" s="15">
        <f>X81/X$58</f>
        <v>0.51637279596977326</v>
      </c>
      <c r="Z81" s="6">
        <v>270</v>
      </c>
      <c r="AA81" s="15">
        <f>Z81/Z$58</f>
        <v>0.57815845824411138</v>
      </c>
    </row>
    <row r="82" spans="13:27" x14ac:dyDescent="0.3">
      <c r="M82" s="11" t="s">
        <v>92</v>
      </c>
      <c r="O82" s="6">
        <v>56</v>
      </c>
      <c r="P82" s="18">
        <f>O82/O$58</f>
        <v>7.2258064516129039E-2</v>
      </c>
      <c r="Q82" s="20">
        <f>(S82*$R$2+U82*$T$2+W82*$V$2+Y82*$X$2+AA82*$Z$2)/SUM($R$2,$T$2,$V$2,$X$2,$Z$2)</f>
        <v>0.17289048473967683</v>
      </c>
      <c r="R82" s="6">
        <v>26</v>
      </c>
      <c r="S82" s="15">
        <f>R82/R$58</f>
        <v>5.7777777777777775E-2</v>
      </c>
      <c r="T82" s="6">
        <v>67</v>
      </c>
      <c r="U82" s="15">
        <f>T82/T$58</f>
        <v>3.7346711259754736E-2</v>
      </c>
      <c r="V82" s="6">
        <v>510</v>
      </c>
      <c r="W82" s="15">
        <f>V82/V$58</f>
        <v>0.30575539568345322</v>
      </c>
      <c r="X82" s="6">
        <v>289</v>
      </c>
      <c r="Y82" s="15">
        <f>X82/X$58</f>
        <v>0.24265323257766583</v>
      </c>
      <c r="Z82" s="6">
        <v>71</v>
      </c>
      <c r="AA82" s="15">
        <f>Z82/Z$58</f>
        <v>0.15203426124197003</v>
      </c>
    </row>
    <row r="83" spans="13:27" x14ac:dyDescent="0.3">
      <c r="M83" s="11" t="s">
        <v>93</v>
      </c>
      <c r="O83" s="6">
        <v>186</v>
      </c>
      <c r="P83" s="18">
        <f>O83/O$58</f>
        <v>0.24</v>
      </c>
      <c r="Q83" s="20">
        <f>(S83*$R$2+U83*$T$2+W83*$V$2+Y83*$X$2+AA83*$Z$2)/SUM($R$2,$T$2,$V$2,$X$2,$Z$2)</f>
        <v>0.27019748653500897</v>
      </c>
      <c r="R83" s="6">
        <v>108</v>
      </c>
      <c r="S83" s="15">
        <f>R83/R$58</f>
        <v>0.24</v>
      </c>
      <c r="T83" s="6">
        <v>305</v>
      </c>
      <c r="U83" s="15">
        <f>T83/T$58</f>
        <v>0.17001114827201783</v>
      </c>
      <c r="V83" s="6">
        <v>431</v>
      </c>
      <c r="W83" s="15">
        <f>V83/V$58</f>
        <v>0.25839328537170264</v>
      </c>
      <c r="X83" s="6">
        <v>513</v>
      </c>
      <c r="Y83" s="15">
        <f>X83/X$58</f>
        <v>0.43073047858942065</v>
      </c>
      <c r="Z83" s="6">
        <v>148</v>
      </c>
      <c r="AA83" s="15">
        <f>Z83/Z$58</f>
        <v>0.31691648822269808</v>
      </c>
    </row>
    <row r="84" spans="13:27" x14ac:dyDescent="0.3">
      <c r="M84" s="11" t="s">
        <v>94</v>
      </c>
      <c r="O84" s="6">
        <v>50</v>
      </c>
      <c r="P84" s="15">
        <f>O84/O$58</f>
        <v>6.4516129032258063E-2</v>
      </c>
      <c r="Q84" s="20">
        <f>(S84*$R$2+U84*$T$2+W84*$V$2+Y84*$X$2+AA84*$Z$2)/SUM($R$2,$T$2,$V$2,$X$2,$Z$2)</f>
        <v>0.12280071813285458</v>
      </c>
      <c r="R84" s="6">
        <v>30</v>
      </c>
      <c r="S84" s="15">
        <f>R84/R$58</f>
        <v>6.6666666666666666E-2</v>
      </c>
      <c r="T84" s="6">
        <v>304</v>
      </c>
      <c r="U84" s="15">
        <f>T84/T$58</f>
        <v>0.16945373467112598</v>
      </c>
      <c r="V84" s="6">
        <v>261</v>
      </c>
      <c r="W84" s="15">
        <f>V84/V$58</f>
        <v>0.15647482014388489</v>
      </c>
      <c r="X84" s="6">
        <v>47</v>
      </c>
      <c r="Y84" s="15">
        <f>X84/X$58</f>
        <v>3.9462636439966413E-2</v>
      </c>
      <c r="Z84" s="6">
        <v>42</v>
      </c>
      <c r="AA84" s="15">
        <f>Z84/Z$58</f>
        <v>8.9935760171306209E-2</v>
      </c>
    </row>
    <row r="85" spans="13:27" x14ac:dyDescent="0.3">
      <c r="M85" s="9" t="s">
        <v>95</v>
      </c>
      <c r="O85" s="6">
        <v>262</v>
      </c>
      <c r="P85" s="18">
        <f>O85/O$58</f>
        <v>0.33806451612903227</v>
      </c>
      <c r="Q85" s="20">
        <f>(S85*$R$2+U85*$T$2+W85*$V$2+Y85*$X$2+AA85*$Z$2)/SUM($R$2,$T$2,$V$2,$X$2,$Z$2)</f>
        <v>0.41364452423698383</v>
      </c>
      <c r="R85" s="6">
        <v>164</v>
      </c>
      <c r="S85" s="15">
        <f>R85/R$58</f>
        <v>0.36444444444444446</v>
      </c>
      <c r="T85" s="6">
        <v>835</v>
      </c>
      <c r="U85" s="15">
        <f>T85/T$58</f>
        <v>0.46544035674470458</v>
      </c>
      <c r="V85" s="6">
        <v>607</v>
      </c>
      <c r="W85" s="15">
        <f>V85/V$58</f>
        <v>0.36390887290167867</v>
      </c>
      <c r="X85" s="6">
        <v>582</v>
      </c>
      <c r="Y85" s="15">
        <f>X85/X$58</f>
        <v>0.48866498740554154</v>
      </c>
      <c r="Z85" s="6">
        <v>116</v>
      </c>
      <c r="AA85" s="15">
        <f>Z85/Z$58</f>
        <v>0.24839400428265523</v>
      </c>
    </row>
    <row r="86" spans="13:27" x14ac:dyDescent="0.3">
      <c r="M86" s="9" t="s">
        <v>96</v>
      </c>
      <c r="O86" s="6">
        <v>635</v>
      </c>
      <c r="P86" s="16">
        <f>O86/O$58</f>
        <v>0.8193548387096774</v>
      </c>
      <c r="Q86" s="20">
        <f>(S86*$R$2+U86*$T$2+W86*$V$2+Y86*$X$2+AA86*$Z$2)/SUM($R$2,$T$2,$V$2,$X$2,$Z$2)</f>
        <v>0.85547576301615802</v>
      </c>
      <c r="R86" s="6">
        <v>373</v>
      </c>
      <c r="S86" s="15">
        <f>R86/R$58</f>
        <v>0.8288888888888889</v>
      </c>
      <c r="T86" s="6">
        <v>1577</v>
      </c>
      <c r="U86" s="15">
        <f>T86/T$58</f>
        <v>0.87904124860646604</v>
      </c>
      <c r="V86" s="6">
        <v>1357</v>
      </c>
      <c r="W86" s="15">
        <f>V86/V$58</f>
        <v>0.81354916067146288</v>
      </c>
      <c r="X86" s="6">
        <v>1088</v>
      </c>
      <c r="Y86" s="15">
        <f>X86/X$58</f>
        <v>0.91351805205709491</v>
      </c>
      <c r="Z86" s="6">
        <v>370</v>
      </c>
      <c r="AA86" s="15">
        <f>Z86/Z$58</f>
        <v>0.79229122055674517</v>
      </c>
    </row>
    <row r="87" spans="13:27" x14ac:dyDescent="0.3">
      <c r="M87" s="9" t="s">
        <v>97</v>
      </c>
      <c r="O87" s="6">
        <v>251</v>
      </c>
      <c r="P87" s="19">
        <f>O87/O$58</f>
        <v>0.32387096774193547</v>
      </c>
      <c r="Q87" s="20">
        <f>(S87*$R$2+U87*$T$2+W87*$V$2+Y87*$X$2+AA87*$Z$2)/SUM($R$2,$T$2,$V$2,$X$2,$Z$2)</f>
        <v>0.27971274685816877</v>
      </c>
      <c r="R87" s="6">
        <v>164</v>
      </c>
      <c r="S87" s="15">
        <f>R87/R$58</f>
        <v>0.36444444444444446</v>
      </c>
      <c r="T87" s="6">
        <v>496</v>
      </c>
      <c r="U87" s="15">
        <f>T87/T$58</f>
        <v>0.27647714604236345</v>
      </c>
      <c r="V87" s="6">
        <v>302</v>
      </c>
      <c r="W87" s="15">
        <f>V87/V$58</f>
        <v>0.18105515587529977</v>
      </c>
      <c r="X87" s="6">
        <v>472</v>
      </c>
      <c r="Y87" s="15">
        <f>X87/X$58</f>
        <v>0.39630562552476911</v>
      </c>
      <c r="Z87" s="6">
        <v>124</v>
      </c>
      <c r="AA87" s="15">
        <f>Z87/Z$58</f>
        <v>0.26552462526766596</v>
      </c>
    </row>
    <row r="88" spans="13:27" x14ac:dyDescent="0.3">
      <c r="M88" s="9" t="s">
        <v>98</v>
      </c>
      <c r="O88" s="6">
        <v>234</v>
      </c>
      <c r="P88" s="19">
        <f>O88/O$58</f>
        <v>0.30193548387096775</v>
      </c>
      <c r="Q88" s="20">
        <f>(S88*$R$2+U88*$T$2+W88*$V$2+Y88*$X$2+AA88*$Z$2)/SUM($R$2,$T$2,$V$2,$X$2,$Z$2)</f>
        <v>0.20754039497307003</v>
      </c>
      <c r="R88" s="6">
        <v>153</v>
      </c>
      <c r="S88" s="15">
        <f>R88/R$58</f>
        <v>0.34</v>
      </c>
      <c r="T88" s="6">
        <v>518</v>
      </c>
      <c r="U88" s="15">
        <f>T88/T$58</f>
        <v>0.28874024526198439</v>
      </c>
      <c r="V88" s="6">
        <v>177</v>
      </c>
      <c r="W88" s="15">
        <f>V88/V$58</f>
        <v>0.10611510791366907</v>
      </c>
      <c r="X88" s="6">
        <v>253</v>
      </c>
      <c r="Y88" s="15">
        <f>X88/X$58</f>
        <v>0.21242653232577666</v>
      </c>
      <c r="Z88" s="6">
        <v>55</v>
      </c>
      <c r="AA88" s="15">
        <f>Z88/Z$58</f>
        <v>0.11777301927194861</v>
      </c>
    </row>
    <row r="89" spans="13:27" x14ac:dyDescent="0.3">
      <c r="M89" s="9" t="s">
        <v>99</v>
      </c>
      <c r="O89" s="6">
        <v>331</v>
      </c>
      <c r="P89" s="19">
        <f>O89/O$58</f>
        <v>0.42709677419354841</v>
      </c>
      <c r="Q89" s="20">
        <f>(S89*$R$2+U89*$T$2+W89*$V$2+Y89*$X$2+AA89*$Z$2)/SUM($R$2,$T$2,$V$2,$X$2,$Z$2)</f>
        <v>0.37271095152603234</v>
      </c>
      <c r="R89" s="6">
        <v>206</v>
      </c>
      <c r="S89" s="15">
        <f>R89/R$58</f>
        <v>0.45777777777777778</v>
      </c>
      <c r="T89" s="6">
        <v>756</v>
      </c>
      <c r="U89" s="15">
        <f>T89/T$58</f>
        <v>0.42140468227424749</v>
      </c>
      <c r="V89" s="6">
        <v>551</v>
      </c>
      <c r="W89" s="15">
        <f>V89/V$58</f>
        <v>0.33033573141486811</v>
      </c>
      <c r="X89" s="6">
        <v>395</v>
      </c>
      <c r="Y89" s="15">
        <f>X89/X$58</f>
        <v>0.3316540722082284</v>
      </c>
      <c r="Z89" s="6">
        <v>168</v>
      </c>
      <c r="AA89" s="15">
        <f>Z89/Z$58</f>
        <v>0.35974304068522484</v>
      </c>
    </row>
    <row r="90" spans="13:27" x14ac:dyDescent="0.3">
      <c r="O90" s="23" t="s">
        <v>35</v>
      </c>
      <c r="P90" s="23" t="s">
        <v>34</v>
      </c>
      <c r="Q90" s="12" t="s">
        <v>36</v>
      </c>
      <c r="R90" s="12" t="s">
        <v>1</v>
      </c>
      <c r="S90" s="12" t="s">
        <v>34</v>
      </c>
      <c r="T90" s="12" t="s">
        <v>12</v>
      </c>
      <c r="U90" s="12" t="s">
        <v>34</v>
      </c>
      <c r="V90" s="12" t="s">
        <v>13</v>
      </c>
      <c r="W90" s="12" t="s">
        <v>34</v>
      </c>
      <c r="X90" s="12" t="s">
        <v>14</v>
      </c>
      <c r="Y90" s="12" t="s">
        <v>34</v>
      </c>
      <c r="Z90" s="12" t="s">
        <v>15</v>
      </c>
      <c r="AA90" s="12" t="s">
        <v>34</v>
      </c>
    </row>
    <row r="91" spans="13:27" x14ac:dyDescent="0.3">
      <c r="M91" s="11" t="s">
        <v>100</v>
      </c>
      <c r="O91" s="6">
        <v>349</v>
      </c>
      <c r="P91" s="18">
        <f>O91/O$58</f>
        <v>0.45032258064516129</v>
      </c>
      <c r="Q91" s="20">
        <f>(S91*$R$2+U91*$T$2+W91*$V$2+Y91*$X$2+AA91*$Z$2)/SUM($R$2,$T$2,$V$2,$X$2,$Z$2)</f>
        <v>0.51059245960502697</v>
      </c>
      <c r="R91" s="6">
        <v>205</v>
      </c>
      <c r="S91" s="15">
        <f>R91/R$58</f>
        <v>0.45555555555555555</v>
      </c>
      <c r="T91" s="6">
        <v>708</v>
      </c>
      <c r="U91" s="15">
        <f>T91/T$58</f>
        <v>0.39464882943143814</v>
      </c>
      <c r="V91" s="6">
        <v>798</v>
      </c>
      <c r="W91" s="15">
        <f>V91/V$58</f>
        <v>0.47841726618705038</v>
      </c>
      <c r="X91" s="6">
        <v>923</v>
      </c>
      <c r="Y91" s="15">
        <f>X91/X$58</f>
        <v>0.77497900923593621</v>
      </c>
      <c r="Z91" s="6">
        <v>210</v>
      </c>
      <c r="AA91" s="15">
        <f>Z91/Z$58</f>
        <v>0.44967880085653106</v>
      </c>
    </row>
    <row r="92" spans="13:27" x14ac:dyDescent="0.3">
      <c r="M92" s="11" t="s">
        <v>101</v>
      </c>
      <c r="O92" s="6">
        <v>458</v>
      </c>
      <c r="P92" s="16">
        <f>O92/O$58</f>
        <v>0.59096774193548385</v>
      </c>
      <c r="Q92" s="20">
        <f>(S92*$R$2+U92*$T$2+W92*$V$2+Y92*$X$2+AA92*$Z$2)/SUM($R$2,$T$2,$V$2,$X$2,$Z$2)</f>
        <v>0.61095152603231595</v>
      </c>
      <c r="R92" s="6">
        <v>292</v>
      </c>
      <c r="S92" s="15">
        <f>R92/R$58</f>
        <v>0.64888888888888885</v>
      </c>
      <c r="T92" s="6">
        <v>957</v>
      </c>
      <c r="U92" s="15">
        <f>T92/T$58</f>
        <v>0.53344481605351168</v>
      </c>
      <c r="V92" s="6">
        <v>1056</v>
      </c>
      <c r="W92" s="15">
        <f>V92/V$58</f>
        <v>0.63309352517985606</v>
      </c>
      <c r="X92" s="6">
        <v>818</v>
      </c>
      <c r="Y92" s="15">
        <f>X92/X$58</f>
        <v>0.68681780016792615</v>
      </c>
      <c r="Z92" s="6">
        <v>280</v>
      </c>
      <c r="AA92" s="15">
        <f>Z92/Z$58</f>
        <v>0.59957173447537471</v>
      </c>
    </row>
    <row r="93" spans="13:27" ht="19.2" x14ac:dyDescent="0.3">
      <c r="M93" s="24" t="s">
        <v>102</v>
      </c>
      <c r="O93" s="6">
        <v>162</v>
      </c>
      <c r="P93" s="16">
        <f>O93/O$58</f>
        <v>0.20903225806451614</v>
      </c>
      <c r="Q93" s="20">
        <f>(S93*$R$2+U93*$T$2+W93*$V$2+Y93*$X$2+AA93*$Z$2)/SUM($R$2,$T$2,$V$2,$X$2,$Z$2)</f>
        <v>0.2201077199281867</v>
      </c>
      <c r="R93" s="6">
        <v>109</v>
      </c>
      <c r="S93" s="15">
        <f>R93/R$58</f>
        <v>0.24222222222222223</v>
      </c>
      <c r="T93" s="6">
        <v>329</v>
      </c>
      <c r="U93" s="15">
        <f>T93/T$58</f>
        <v>0.18338907469342253</v>
      </c>
      <c r="V93" s="6">
        <v>431</v>
      </c>
      <c r="W93" s="15">
        <f>V93/V$58</f>
        <v>0.25839328537170264</v>
      </c>
      <c r="X93" s="6">
        <v>289</v>
      </c>
      <c r="Y93" s="15">
        <f>X93/X$58</f>
        <v>0.24265323257766583</v>
      </c>
      <c r="Z93" s="6">
        <v>68</v>
      </c>
      <c r="AA93" s="15">
        <f>Z93/Z$58</f>
        <v>0.145610278372591</v>
      </c>
    </row>
    <row r="94" spans="13:27" ht="19.2" x14ac:dyDescent="0.3">
      <c r="M94" s="24" t="s">
        <v>103</v>
      </c>
      <c r="O94" s="6">
        <v>298</v>
      </c>
      <c r="P94" s="18">
        <f>O94/O$58</f>
        <v>0.38451612903225807</v>
      </c>
      <c r="Q94" s="20">
        <f>(S94*$R$2+U94*$T$2+W94*$V$2+Y94*$X$2+AA94*$Z$2)/SUM($R$2,$T$2,$V$2,$X$2,$Z$2)</f>
        <v>0.51508078994614004</v>
      </c>
      <c r="R94" s="6">
        <v>164</v>
      </c>
      <c r="S94" s="15">
        <f>R94/R$58</f>
        <v>0.36444444444444446</v>
      </c>
      <c r="T94" s="6">
        <v>1144</v>
      </c>
      <c r="U94" s="15">
        <f>T94/T$58</f>
        <v>0.6376811594202898</v>
      </c>
      <c r="V94" s="6">
        <v>583</v>
      </c>
      <c r="W94" s="15">
        <f>V94/V$58</f>
        <v>0.34952038369304556</v>
      </c>
      <c r="X94" s="6">
        <v>788</v>
      </c>
      <c r="Y94" s="15">
        <f>X94/X$58</f>
        <v>0.66162888329135183</v>
      </c>
      <c r="Z94" s="6">
        <v>190</v>
      </c>
      <c r="AA94" s="15">
        <f>Z94/Z$58</f>
        <v>0.4068522483940043</v>
      </c>
    </row>
    <row r="95" spans="13:27" x14ac:dyDescent="0.3">
      <c r="O95" s="23" t="s">
        <v>35</v>
      </c>
      <c r="P95" s="23" t="s">
        <v>34</v>
      </c>
      <c r="Q95" s="12" t="s">
        <v>36</v>
      </c>
      <c r="R95" s="12" t="s">
        <v>1</v>
      </c>
      <c r="S95" s="12" t="s">
        <v>34</v>
      </c>
      <c r="T95" s="12" t="s">
        <v>12</v>
      </c>
      <c r="U95" s="12" t="s">
        <v>34</v>
      </c>
      <c r="V95" s="12" t="s">
        <v>13</v>
      </c>
      <c r="W95" s="12" t="s">
        <v>34</v>
      </c>
      <c r="X95" s="12" t="s">
        <v>14</v>
      </c>
      <c r="Y95" s="12" t="s">
        <v>34</v>
      </c>
      <c r="Z95" s="12" t="s">
        <v>15</v>
      </c>
      <c r="AA95" s="12" t="s">
        <v>34</v>
      </c>
    </row>
    <row r="96" spans="13:27" x14ac:dyDescent="0.3">
      <c r="M96" s="11" t="s">
        <v>104</v>
      </c>
      <c r="O96" s="6">
        <v>453</v>
      </c>
      <c r="P96" s="19">
        <f>O96/O$58</f>
        <v>0.58451612903225802</v>
      </c>
      <c r="Q96" s="20">
        <f>(S96*$R$2+U96*$T$2+W96*$V$2+Y96*$X$2+AA96*$Z$2)/SUM($R$2,$T$2,$V$2,$X$2,$Z$2)</f>
        <v>0.5253141831238779</v>
      </c>
      <c r="R96" s="6">
        <v>252</v>
      </c>
      <c r="S96" s="15">
        <f>R96/R$58</f>
        <v>0.56000000000000005</v>
      </c>
      <c r="T96" s="6">
        <v>994</v>
      </c>
      <c r="U96" s="15">
        <f>T96/T$58</f>
        <v>0.55406911928651059</v>
      </c>
      <c r="V96" s="6">
        <v>771</v>
      </c>
      <c r="W96" s="15">
        <f>V96/V$58</f>
        <v>0.46223021582733814</v>
      </c>
      <c r="X96" s="6">
        <v>713</v>
      </c>
      <c r="Y96" s="15">
        <f>X96/X$58</f>
        <v>0.59865659109991609</v>
      </c>
      <c r="Z96" s="6">
        <v>196</v>
      </c>
      <c r="AA96" s="15">
        <f>Z96/Z$58</f>
        <v>0.41970021413276232</v>
      </c>
    </row>
    <row r="97" spans="13:27" x14ac:dyDescent="0.3">
      <c r="M97" s="11" t="s">
        <v>105</v>
      </c>
      <c r="O97" s="6">
        <v>540</v>
      </c>
      <c r="P97" s="18">
        <f>O97/O$58</f>
        <v>0.6967741935483871</v>
      </c>
      <c r="Q97" s="20">
        <f>(S97*$R$2+U97*$T$2+W97*$V$2+Y97*$X$2+AA97*$Z$2)/SUM($R$2,$T$2,$V$2,$X$2,$Z$2)</f>
        <v>0.78061041292639133</v>
      </c>
      <c r="R97" s="6">
        <v>343</v>
      </c>
      <c r="S97" s="15">
        <f>R97/R$58</f>
        <v>0.76222222222222225</v>
      </c>
      <c r="T97" s="6">
        <v>1294</v>
      </c>
      <c r="U97" s="15">
        <f>T97/T$58</f>
        <v>0.72129319955406912</v>
      </c>
      <c r="V97" s="6">
        <v>1321</v>
      </c>
      <c r="W97" s="15">
        <f>V97/V$58</f>
        <v>0.79196642685851315</v>
      </c>
      <c r="X97" s="6">
        <v>1054</v>
      </c>
      <c r="Y97" s="15">
        <f>X97/X$58</f>
        <v>0.88497061293031065</v>
      </c>
      <c r="Z97" s="6">
        <v>336</v>
      </c>
      <c r="AA97" s="15">
        <f>Z97/Z$58</f>
        <v>0.71948608137044967</v>
      </c>
    </row>
    <row r="98" spans="13:27" x14ac:dyDescent="0.3">
      <c r="M98" s="11" t="s">
        <v>106</v>
      </c>
      <c r="O98" s="6">
        <v>58</v>
      </c>
      <c r="P98" s="16">
        <f>O98/O$58</f>
        <v>7.483870967741936E-2</v>
      </c>
      <c r="Q98" s="20">
        <f>(S98*$R$2+U98*$T$2+W98*$V$2+Y98*$X$2+AA98*$Z$2)/SUM($R$2,$T$2,$V$2,$X$2,$Z$2)</f>
        <v>6.0143626570915619E-2</v>
      </c>
      <c r="R98" s="6">
        <v>42</v>
      </c>
      <c r="S98" s="15">
        <f>R98/R$58</f>
        <v>9.3333333333333338E-2</v>
      </c>
      <c r="T98" s="6">
        <v>152</v>
      </c>
      <c r="U98" s="15">
        <f>T98/T$58</f>
        <v>8.4726867335562991E-2</v>
      </c>
      <c r="V98" s="6">
        <v>69</v>
      </c>
      <c r="W98" s="15">
        <f>V98/V$58</f>
        <v>4.1366906474820143E-2</v>
      </c>
      <c r="X98" s="6">
        <v>35</v>
      </c>
      <c r="Y98" s="15">
        <f>X98/X$58</f>
        <v>2.938706968933669E-2</v>
      </c>
      <c r="Z98" s="6">
        <v>37</v>
      </c>
      <c r="AA98" s="15">
        <f>Z98/Z$58</f>
        <v>7.922912205567452E-2</v>
      </c>
    </row>
    <row r="99" spans="13:27" x14ac:dyDescent="0.3">
      <c r="M99" s="11" t="s">
        <v>107</v>
      </c>
      <c r="O99" s="6">
        <v>37</v>
      </c>
      <c r="P99" s="15">
        <f>O99/O$58</f>
        <v>4.774193548387097E-2</v>
      </c>
      <c r="Q99" s="20">
        <f>(S99*$R$2+U99*$T$2+W99*$V$2+Y99*$X$2+AA99*$Z$2)/SUM($R$2,$T$2,$V$2,$X$2,$Z$2)</f>
        <v>6.6247755834829447E-2</v>
      </c>
      <c r="R99" s="6">
        <v>19</v>
      </c>
      <c r="S99" s="15">
        <f>R99/R$58</f>
        <v>4.2222222222222223E-2</v>
      </c>
      <c r="T99" s="6">
        <v>129</v>
      </c>
      <c r="U99" s="15">
        <f>T99/T$58</f>
        <v>7.1906354515050161E-2</v>
      </c>
      <c r="V99" s="6">
        <v>138</v>
      </c>
      <c r="W99" s="15">
        <f>V99/V$58</f>
        <v>8.2733812949640287E-2</v>
      </c>
      <c r="X99" s="6">
        <v>27</v>
      </c>
      <c r="Y99" s="15">
        <f>X99/X$58</f>
        <v>2.2670025188916875E-2</v>
      </c>
      <c r="Z99" s="6">
        <v>56</v>
      </c>
      <c r="AA99" s="15">
        <f>Z99/Z$58</f>
        <v>0.11991434689507495</v>
      </c>
    </row>
    <row r="100" spans="13:27" x14ac:dyDescent="0.3">
      <c r="M100" s="11" t="s">
        <v>108</v>
      </c>
      <c r="O100" s="6">
        <f>O58-13-195-70</f>
        <v>497</v>
      </c>
      <c r="P100" s="18">
        <f>O100/O$58</f>
        <v>0.64129032258064511</v>
      </c>
      <c r="Q100" s="20">
        <f>(S100*$R$2+U100*$T$2+W100*$V$2+Y100*$X$2+AA100*$Z$2)/SUM($R$2,$T$2,$V$2,$X$2,$Z$2)</f>
        <v>0.77307001795332131</v>
      </c>
      <c r="R100" s="6">
        <f>R58-101-4-39</f>
        <v>306</v>
      </c>
      <c r="S100" s="15">
        <f>R100/R$58</f>
        <v>0.68</v>
      </c>
      <c r="T100" s="6">
        <f>T58-7-463-46</f>
        <v>1278</v>
      </c>
      <c r="U100" s="15">
        <f>T100/T$58</f>
        <v>0.7123745819397993</v>
      </c>
      <c r="V100" s="6">
        <f>V58-347</f>
        <v>1321</v>
      </c>
      <c r="W100" s="15">
        <f>V100/V$58</f>
        <v>0.79196642685851315</v>
      </c>
      <c r="X100" s="6">
        <f>X58-1-110-3</f>
        <v>1077</v>
      </c>
      <c r="Y100" s="15">
        <f>X100/X$58</f>
        <v>0.90428211586901763</v>
      </c>
      <c r="Z100" s="6">
        <f>Z58-7-134-2</f>
        <v>324</v>
      </c>
      <c r="AA100" s="15">
        <f>Z100/Z$58</f>
        <v>0.69379014989293364</v>
      </c>
    </row>
    <row r="101" spans="13:27" x14ac:dyDescent="0.3">
      <c r="M101" s="9" t="s">
        <v>109</v>
      </c>
      <c r="O101" s="6">
        <v>63</v>
      </c>
      <c r="P101" s="18">
        <f>O101/O$58</f>
        <v>8.1290322580645155E-2</v>
      </c>
      <c r="Q101" s="20">
        <f>(S101*$R$2+U101*$T$2+W101*$V$2+Y101*$X$2+AA101*$Z$2)/SUM($R$2,$T$2,$V$2,$X$2,$Z$2)</f>
        <v>0.11956912028725314</v>
      </c>
      <c r="R101" s="6">
        <v>36</v>
      </c>
      <c r="S101" s="15">
        <f>R101/R$58</f>
        <v>0.08</v>
      </c>
      <c r="T101" s="6">
        <v>155</v>
      </c>
      <c r="U101" s="15">
        <f>T101/T$58</f>
        <v>8.6399108138238576E-2</v>
      </c>
      <c r="V101" s="6">
        <v>167</v>
      </c>
      <c r="W101" s="15">
        <f>V101/V$58</f>
        <v>0.10011990407673861</v>
      </c>
      <c r="X101" s="6">
        <v>265</v>
      </c>
      <c r="Y101" s="15">
        <f>X101/X$58</f>
        <v>0.22250209907640639</v>
      </c>
      <c r="Z101" s="6">
        <v>43</v>
      </c>
      <c r="AA101" s="15">
        <f>Z101/Z$58</f>
        <v>9.2077087794432549E-2</v>
      </c>
    </row>
    <row r="102" spans="13:27" x14ac:dyDescent="0.3">
      <c r="M102" s="9" t="s">
        <v>110</v>
      </c>
      <c r="O102" s="6">
        <v>90</v>
      </c>
      <c r="P102" s="16">
        <f>O102/O$58</f>
        <v>0.11612903225806452</v>
      </c>
      <c r="Q102" s="20">
        <f>(S102*$R$2+U102*$T$2+W102*$V$2+Y102*$X$2+AA102*$Z$2)/SUM($R$2,$T$2,$V$2,$X$2,$Z$2)</f>
        <v>0.11238779174147218</v>
      </c>
      <c r="R102" s="6">
        <v>54</v>
      </c>
      <c r="S102" s="15">
        <f>R102/R$58</f>
        <v>0.12</v>
      </c>
      <c r="T102" s="6">
        <v>238</v>
      </c>
      <c r="U102" s="15">
        <f>T102/T$58</f>
        <v>0.1326644370122631</v>
      </c>
      <c r="V102" s="6">
        <v>127</v>
      </c>
      <c r="W102" s="15">
        <f>V102/V$58</f>
        <v>7.6139088729016785E-2</v>
      </c>
      <c r="X102" s="6">
        <v>164</v>
      </c>
      <c r="Y102" s="15">
        <f>X102/X$58</f>
        <v>0.13769941225860621</v>
      </c>
      <c r="Z102" s="6">
        <v>43</v>
      </c>
      <c r="AA102" s="15">
        <f>Z102/Z$58</f>
        <v>9.2077087794432549E-2</v>
      </c>
    </row>
    <row r="103" spans="13:27" x14ac:dyDescent="0.3">
      <c r="M103" s="9" t="s">
        <v>111</v>
      </c>
      <c r="O103" s="6">
        <v>174</v>
      </c>
      <c r="P103" s="15">
        <f>O103/O$58</f>
        <v>0.22451612903225807</v>
      </c>
      <c r="Q103" s="20">
        <f>(S103*$R$2+U103*$T$2+W103*$V$2+Y103*$X$2+AA103*$Z$2)/SUM($R$2,$T$2,$V$2,$X$2,$Z$2)</f>
        <v>0.27630161579892282</v>
      </c>
      <c r="R103" s="6">
        <v>95</v>
      </c>
      <c r="S103" s="15">
        <f>R103/R$58</f>
        <v>0.21111111111111111</v>
      </c>
      <c r="T103" s="6">
        <v>546</v>
      </c>
      <c r="U103" s="15">
        <f>T103/T$58</f>
        <v>0.30434782608695654</v>
      </c>
      <c r="V103" s="6">
        <v>448</v>
      </c>
      <c r="W103" s="15">
        <f>V103/V$58</f>
        <v>0.26858513189448441</v>
      </c>
      <c r="X103" s="6">
        <v>328</v>
      </c>
      <c r="Y103" s="15">
        <f>X103/X$58</f>
        <v>0.27539882451721243</v>
      </c>
      <c r="Z103" s="6">
        <v>122</v>
      </c>
      <c r="AA103" s="15">
        <f>Z103/Z$58</f>
        <v>0.26124197002141325</v>
      </c>
    </row>
    <row r="104" spans="13:27" x14ac:dyDescent="0.3">
      <c r="M104" s="9" t="s">
        <v>112</v>
      </c>
      <c r="O104" s="6">
        <v>408</v>
      </c>
      <c r="P104" s="16">
        <f>O104/O$58</f>
        <v>0.52645161290322584</v>
      </c>
      <c r="Q104" s="20">
        <f>(S104*$R$2+U104*$T$2+W104*$V$2+Y104*$X$2+AA104*$Z$2)/SUM($R$2,$T$2,$V$2,$X$2,$Z$2)</f>
        <v>0.51831238779174149</v>
      </c>
      <c r="R104" s="6">
        <v>251</v>
      </c>
      <c r="S104" s="15">
        <f>R104/R$58</f>
        <v>0.55777777777777782</v>
      </c>
      <c r="T104" s="6">
        <v>889</v>
      </c>
      <c r="U104" s="15">
        <f>T104/T$58</f>
        <v>0.49554069119286509</v>
      </c>
      <c r="V104" s="6">
        <v>978</v>
      </c>
      <c r="W104" s="15">
        <f>V104/V$58</f>
        <v>0.58633093525179858</v>
      </c>
      <c r="X104" s="6">
        <v>501</v>
      </c>
      <c r="Y104" s="15">
        <f>X104/X$58</f>
        <v>0.42065491183879095</v>
      </c>
      <c r="Z104" s="6">
        <v>268</v>
      </c>
      <c r="AA104" s="15">
        <f>Z104/Z$58</f>
        <v>0.57387580299785867</v>
      </c>
    </row>
    <row r="105" spans="13:27" x14ac:dyDescent="0.3">
      <c r="M105" s="11" t="s">
        <v>113</v>
      </c>
      <c r="O105" s="6">
        <v>414</v>
      </c>
      <c r="P105" s="19">
        <f>O105/O$58</f>
        <v>0.53419354838709676</v>
      </c>
      <c r="Q105" s="20">
        <f>(S105*$R$2+U105*$T$2+W105*$V$2+Y105*$X$2+AA105*$Z$2)/SUM($R$2,$T$2,$V$2,$X$2,$Z$2)</f>
        <v>0.5125673249551167</v>
      </c>
      <c r="R105" s="6">
        <v>238</v>
      </c>
      <c r="S105" s="15">
        <f>R105/R$58</f>
        <v>0.52888888888888885</v>
      </c>
      <c r="T105" s="6">
        <v>874</v>
      </c>
      <c r="U105" s="15">
        <f>T105/T$58</f>
        <v>0.48717948717948717</v>
      </c>
      <c r="V105" s="6">
        <v>844</v>
      </c>
      <c r="W105" s="15">
        <f>V105/V$58</f>
        <v>0.50599520383693042</v>
      </c>
      <c r="X105" s="6">
        <v>686</v>
      </c>
      <c r="Y105" s="15">
        <f>X105/X$58</f>
        <v>0.57598656591099917</v>
      </c>
      <c r="Z105" s="6">
        <v>213</v>
      </c>
      <c r="AA105" s="15">
        <f>Z105/Z$58</f>
        <v>0.45610278372591007</v>
      </c>
    </row>
    <row r="106" spans="13:27" x14ac:dyDescent="0.3">
      <c r="M106" s="11" t="s">
        <v>114</v>
      </c>
      <c r="O106" s="6">
        <v>146</v>
      </c>
      <c r="P106" s="19">
        <f>O106/O$58</f>
        <v>0.18838709677419355</v>
      </c>
      <c r="Q106" s="20">
        <f>(S106*$R$2+U106*$T$2+W106*$V$2+Y106*$X$2+AA106*$Z$2)/SUM($R$2,$T$2,$V$2,$X$2,$Z$2)</f>
        <v>0.17827648114901257</v>
      </c>
      <c r="R106" s="6">
        <v>96</v>
      </c>
      <c r="S106" s="15">
        <f>R106/R$58</f>
        <v>0.21333333333333335</v>
      </c>
      <c r="T106" s="6">
        <v>296</v>
      </c>
      <c r="U106" s="15">
        <f>T106/T$58</f>
        <v>0.16499442586399107</v>
      </c>
      <c r="V106" s="6">
        <v>289</v>
      </c>
      <c r="W106" s="15">
        <f>V106/V$58</f>
        <v>0.17326139088729017</v>
      </c>
      <c r="X106" s="6">
        <v>236</v>
      </c>
      <c r="Y106" s="15">
        <f>X106/X$58</f>
        <v>0.19815281276238456</v>
      </c>
      <c r="Z106" s="6">
        <v>76</v>
      </c>
      <c r="AA106" s="15">
        <f>Z106/Z$58</f>
        <v>0.16274089935760172</v>
      </c>
    </row>
    <row r="107" spans="13:27" x14ac:dyDescent="0.3">
      <c r="M107" s="11" t="s">
        <v>115</v>
      </c>
      <c r="O107" s="6">
        <v>206</v>
      </c>
      <c r="P107" s="19">
        <f>O107/O$58</f>
        <v>0.26580645161290323</v>
      </c>
      <c r="Q107" s="20">
        <f>(S107*$R$2+U107*$T$2+W107*$V$2+Y107*$X$2+AA107*$Z$2)/SUM($R$2,$T$2,$V$2,$X$2,$Z$2)</f>
        <v>0.24147217235188509</v>
      </c>
      <c r="R107" s="6">
        <v>133</v>
      </c>
      <c r="S107" s="15">
        <f>R107/R$58</f>
        <v>0.29555555555555557</v>
      </c>
      <c r="T107" s="6">
        <v>534</v>
      </c>
      <c r="U107" s="15">
        <f>T107/T$58</f>
        <v>0.2976588628762542</v>
      </c>
      <c r="V107" s="6">
        <v>345</v>
      </c>
      <c r="W107" s="15">
        <f>V107/V$58</f>
        <v>0.20683453237410071</v>
      </c>
      <c r="X107" s="6">
        <v>258</v>
      </c>
      <c r="Y107" s="15">
        <f>X107/X$58</f>
        <v>0.21662468513853905</v>
      </c>
      <c r="Z107" s="6">
        <v>75</v>
      </c>
      <c r="AA107" s="15">
        <f>Z107/Z$58</f>
        <v>0.16059957173447537</v>
      </c>
    </row>
    <row r="108" spans="13:27" x14ac:dyDescent="0.3">
      <c r="M108" s="11" t="s">
        <v>116</v>
      </c>
      <c r="O108" s="6">
        <v>84</v>
      </c>
      <c r="P108" s="15">
        <f>O108/O$58</f>
        <v>0.10838709677419354</v>
      </c>
      <c r="Q108" s="20">
        <f>(S108*$R$2+U108*$T$2+W108*$V$2+Y108*$X$2+AA108*$Z$2)/SUM($R$2,$T$2,$V$2,$X$2,$Z$2)</f>
        <v>0.11436265709156195</v>
      </c>
      <c r="R108" s="6">
        <v>54</v>
      </c>
      <c r="S108" s="15">
        <f>R108/R$58</f>
        <v>0.12</v>
      </c>
      <c r="T108" s="6">
        <v>210</v>
      </c>
      <c r="U108" s="15">
        <f>T108/T$58</f>
        <v>0.11705685618729098</v>
      </c>
      <c r="V108" s="6">
        <v>158</v>
      </c>
      <c r="W108" s="15">
        <f>V108/V$58</f>
        <v>9.4724220623501193E-2</v>
      </c>
      <c r="X108" s="6">
        <v>160</v>
      </c>
      <c r="Y108" s="15">
        <f>X108/X$58</f>
        <v>0.1343408900083963</v>
      </c>
      <c r="Z108" s="6">
        <v>55</v>
      </c>
      <c r="AA108" s="15">
        <f>Z108/Z$58</f>
        <v>0.11777301927194861</v>
      </c>
    </row>
    <row r="109" spans="13:27" x14ac:dyDescent="0.3">
      <c r="M109" s="9" t="s">
        <v>117</v>
      </c>
      <c r="O109" s="6">
        <v>233</v>
      </c>
      <c r="P109" s="18">
        <f>O109/O$58</f>
        <v>0.30064516129032259</v>
      </c>
      <c r="Q109" s="20">
        <f>(S109*$R$2+U109*$T$2+W109*$V$2+Y109*$X$2+AA109*$Z$2)/SUM($R$2,$T$2,$V$2,$X$2,$Z$2)</f>
        <v>0.33662477558348297</v>
      </c>
      <c r="R109" s="6">
        <v>147</v>
      </c>
      <c r="S109" s="15">
        <f>R109/R$58</f>
        <v>0.32666666666666666</v>
      </c>
      <c r="T109" s="6">
        <v>515</v>
      </c>
      <c r="U109" s="15">
        <f>T109/T$58</f>
        <v>0.2870680044593088</v>
      </c>
      <c r="V109" s="6">
        <v>573</v>
      </c>
      <c r="W109" s="15">
        <f>V109/V$58</f>
        <v>0.34352517985611508</v>
      </c>
      <c r="X109" s="6">
        <v>507</v>
      </c>
      <c r="Y109" s="15">
        <f>X109/X$58</f>
        <v>0.4256926952141058</v>
      </c>
      <c r="Z109" s="6">
        <v>133</v>
      </c>
      <c r="AA109" s="15">
        <f>Z109/Z$58</f>
        <v>0.28479657387580298</v>
      </c>
    </row>
    <row r="110" spans="13:27" x14ac:dyDescent="0.3">
      <c r="M110" s="9" t="s">
        <v>118</v>
      </c>
      <c r="O110" s="6">
        <v>179</v>
      </c>
      <c r="P110" s="16">
        <f>O110/O$58</f>
        <v>0.23096774193548386</v>
      </c>
      <c r="Q110" s="20">
        <f>(S110*$R$2+U110*$T$2+W110*$V$2+Y110*$X$2+AA110*$Z$2)/SUM($R$2,$T$2,$V$2,$X$2,$Z$2)</f>
        <v>0.24416517055655296</v>
      </c>
      <c r="R110" s="6">
        <v>119</v>
      </c>
      <c r="S110" s="15">
        <f>R110/R$58</f>
        <v>0.26444444444444443</v>
      </c>
      <c r="T110" s="6">
        <v>481</v>
      </c>
      <c r="U110" s="15">
        <f>T110/T$58</f>
        <v>0.26811594202898553</v>
      </c>
      <c r="V110" s="6">
        <v>393</v>
      </c>
      <c r="W110" s="15">
        <f>V110/V$58</f>
        <v>0.23561151079136691</v>
      </c>
      <c r="X110" s="6">
        <v>296</v>
      </c>
      <c r="Y110" s="15">
        <f>X110/X$58</f>
        <v>0.24853064651553317</v>
      </c>
      <c r="Z110" s="6">
        <v>71</v>
      </c>
      <c r="AA110" s="15">
        <f>Z110/Z$58</f>
        <v>0.15203426124197003</v>
      </c>
    </row>
    <row r="111" spans="13:27" x14ac:dyDescent="0.3">
      <c r="M111" s="9" t="s">
        <v>119</v>
      </c>
      <c r="O111" s="6">
        <v>191</v>
      </c>
      <c r="P111" s="18">
        <f>O111/O$58</f>
        <v>0.24645161290322581</v>
      </c>
      <c r="Q111" s="20">
        <f>(S111*$R$2+U111*$T$2+W111*$V$2+Y111*$X$2+AA111*$Z$2)/SUM($R$2,$T$2,$V$2,$X$2,$Z$2)</f>
        <v>0.29748653500897665</v>
      </c>
      <c r="R111" s="6">
        <v>117</v>
      </c>
      <c r="S111" s="15">
        <f>R111/R$58</f>
        <v>0.26</v>
      </c>
      <c r="T111" s="6">
        <v>532</v>
      </c>
      <c r="U111" s="15">
        <f>T111/T$58</f>
        <v>0.29654403567447046</v>
      </c>
      <c r="V111" s="6">
        <v>504</v>
      </c>
      <c r="W111" s="15">
        <f>V111/V$58</f>
        <v>0.30215827338129497</v>
      </c>
      <c r="X111" s="6">
        <v>405</v>
      </c>
      <c r="Y111" s="15">
        <f>X111/X$58</f>
        <v>0.34005037783375314</v>
      </c>
      <c r="Z111" s="6">
        <v>99</v>
      </c>
      <c r="AA111" s="15">
        <f>Z111/Z$58</f>
        <v>0.21199143468950749</v>
      </c>
    </row>
    <row r="112" spans="13:27" x14ac:dyDescent="0.3">
      <c r="M112" s="9" t="s">
        <v>120</v>
      </c>
      <c r="O112" s="6">
        <v>42</v>
      </c>
      <c r="P112" s="15">
        <f>O112/O$58</f>
        <v>5.4193548387096772E-2</v>
      </c>
      <c r="Q112" s="20">
        <f>(S112*$R$2+U112*$T$2+W112*$V$2+Y112*$X$2+AA112*$Z$2)/SUM($R$2,$T$2,$V$2,$X$2,$Z$2)</f>
        <v>4.5960502692998208E-2</v>
      </c>
      <c r="R112" s="6">
        <v>27</v>
      </c>
      <c r="S112" s="15">
        <f>R112/R$58</f>
        <v>0.06</v>
      </c>
      <c r="T112" s="6">
        <v>98</v>
      </c>
      <c r="U112" s="15">
        <f>T112/T$58</f>
        <v>5.4626532887402456E-2</v>
      </c>
      <c r="V112" s="6">
        <v>59</v>
      </c>
      <c r="W112" s="15">
        <f>V112/V$58</f>
        <v>3.537170263788969E-2</v>
      </c>
      <c r="X112" s="6">
        <v>52</v>
      </c>
      <c r="Y112" s="15">
        <f>X112/X$58</f>
        <v>4.3660789252728802E-2</v>
      </c>
      <c r="Z112" s="6">
        <v>20</v>
      </c>
      <c r="AA112" s="15">
        <f>Z112/Z$58</f>
        <v>4.2826552462526764E-2</v>
      </c>
    </row>
    <row r="113" spans="13:27" x14ac:dyDescent="0.3">
      <c r="O113" s="23" t="s">
        <v>35</v>
      </c>
      <c r="P113" s="23" t="s">
        <v>34</v>
      </c>
      <c r="Q113" s="12" t="s">
        <v>36</v>
      </c>
      <c r="R113" s="12" t="s">
        <v>1</v>
      </c>
      <c r="S113" s="12" t="s">
        <v>34</v>
      </c>
      <c r="T113" s="12" t="s">
        <v>12</v>
      </c>
      <c r="U113" s="12" t="s">
        <v>34</v>
      </c>
      <c r="V113" s="12" t="s">
        <v>13</v>
      </c>
      <c r="W113" s="12" t="s">
        <v>34</v>
      </c>
      <c r="X113" s="12" t="s">
        <v>14</v>
      </c>
      <c r="Y113" s="12" t="s">
        <v>34</v>
      </c>
      <c r="Z113" s="12" t="s">
        <v>15</v>
      </c>
      <c r="AA113" s="12" t="s">
        <v>34</v>
      </c>
    </row>
    <row r="114" spans="13:27" x14ac:dyDescent="0.3">
      <c r="M114" s="11" t="s">
        <v>121</v>
      </c>
      <c r="O114" s="6">
        <v>412</v>
      </c>
      <c r="P114" s="18">
        <f>O114/O$58</f>
        <v>0.53161290322580645</v>
      </c>
      <c r="Q114" s="20">
        <f>(S114*$R$2+U114*$T$2+W114*$V$2+Y114*$X$2+AA114*$Z$2)/SUM($R$2,$T$2,$V$2,$X$2,$Z$2)</f>
        <v>0.58132854578096949</v>
      </c>
      <c r="R114" s="6">
        <v>241</v>
      </c>
      <c r="S114" s="15">
        <f>R114/R$58</f>
        <v>0.53555555555555556</v>
      </c>
      <c r="T114" s="6">
        <v>1044</v>
      </c>
      <c r="U114" s="15">
        <f>T114/T$58</f>
        <v>0.58193979933110362</v>
      </c>
      <c r="V114" s="6">
        <v>892</v>
      </c>
      <c r="W114" s="15">
        <f>V114/V$58</f>
        <v>0.53477218225419665</v>
      </c>
      <c r="X114" s="6">
        <v>787</v>
      </c>
      <c r="Y114" s="15">
        <f>X114/X$58</f>
        <v>0.66078925272879929</v>
      </c>
      <c r="Z114" s="6">
        <v>274</v>
      </c>
      <c r="AA114" s="15">
        <f>Z114/Z$58</f>
        <v>0.58672376873661669</v>
      </c>
    </row>
    <row r="115" spans="13:27" x14ac:dyDescent="0.3">
      <c r="M115" s="11" t="s">
        <v>122</v>
      </c>
      <c r="O115" s="6">
        <v>476</v>
      </c>
      <c r="P115" s="16">
        <f>O115/O$58</f>
        <v>0.61419354838709672</v>
      </c>
      <c r="Q115" s="20">
        <f>(S115*$R$2+U115*$T$2+W115*$V$2+Y115*$X$2+AA115*$Z$2)/SUM($R$2,$T$2,$V$2,$X$2,$Z$2)</f>
        <v>0.62298025134649915</v>
      </c>
      <c r="R115" s="6">
        <v>300</v>
      </c>
      <c r="S115" s="15">
        <f>R115/R$58</f>
        <v>0.66666666666666663</v>
      </c>
      <c r="T115" s="6">
        <v>1119</v>
      </c>
      <c r="U115" s="15">
        <f>T115/T$58</f>
        <v>0.62374581939799334</v>
      </c>
      <c r="V115" s="6">
        <v>1029</v>
      </c>
      <c r="W115" s="15">
        <f>V115/V$58</f>
        <v>0.61690647482014394</v>
      </c>
      <c r="X115" s="6">
        <v>770</v>
      </c>
      <c r="Y115" s="15">
        <f>X115/X$58</f>
        <v>0.64651553316540722</v>
      </c>
      <c r="Z115" s="6">
        <v>252</v>
      </c>
      <c r="AA115" s="15">
        <f>Z115/Z$58</f>
        <v>0.53961456102783723</v>
      </c>
    </row>
    <row r="116" spans="13:27" x14ac:dyDescent="0.3">
      <c r="M116" s="11" t="s">
        <v>123</v>
      </c>
      <c r="O116" s="6">
        <v>243</v>
      </c>
      <c r="P116" s="16">
        <f>O116/O$58</f>
        <v>0.31354838709677418</v>
      </c>
      <c r="Q116" s="20">
        <f>(S116*$R$2+U116*$T$2+W116*$V$2+Y116*$X$2+AA116*$Z$2)/SUM($R$2,$T$2,$V$2,$X$2,$Z$2)</f>
        <v>0.30430879712746856</v>
      </c>
      <c r="R116" s="6">
        <v>164</v>
      </c>
      <c r="S116" s="15">
        <f>R116/R$58</f>
        <v>0.36444444444444446</v>
      </c>
      <c r="T116" s="6">
        <v>386</v>
      </c>
      <c r="U116" s="15">
        <f>T116/T$58</f>
        <v>0.21516164994425863</v>
      </c>
      <c r="V116" s="6">
        <v>399</v>
      </c>
      <c r="W116" s="15">
        <f>V116/V$58</f>
        <v>0.23920863309352519</v>
      </c>
      <c r="X116" s="6">
        <v>592</v>
      </c>
      <c r="Y116" s="15">
        <f>X116/X$58</f>
        <v>0.49706129303106633</v>
      </c>
      <c r="Z116" s="6">
        <v>154</v>
      </c>
      <c r="AA116" s="15">
        <f>Z116/Z$58</f>
        <v>0.32976445396145609</v>
      </c>
    </row>
    <row r="117" spans="13:27" x14ac:dyDescent="0.3">
      <c r="M117" s="11" t="s">
        <v>124</v>
      </c>
      <c r="O117" s="6">
        <v>131</v>
      </c>
      <c r="P117" s="18">
        <f>O117/O$58</f>
        <v>0.16903225806451613</v>
      </c>
      <c r="Q117" s="20">
        <f>(S117*$R$2+U117*$T$2+W117*$V$2+Y117*$X$2+AA117*$Z$2)/SUM($R$2,$T$2,$V$2,$X$2,$Z$2)</f>
        <v>0.20718132854578097</v>
      </c>
      <c r="R117" s="6">
        <v>70</v>
      </c>
      <c r="S117" s="15">
        <f>R117/R$58</f>
        <v>0.15555555555555556</v>
      </c>
      <c r="T117" s="6">
        <v>423</v>
      </c>
      <c r="U117" s="15">
        <f>T117/T$58</f>
        <v>0.23578595317725753</v>
      </c>
      <c r="V117" s="6">
        <v>380</v>
      </c>
      <c r="W117" s="15">
        <f>V117/V$58</f>
        <v>0.22781774580335731</v>
      </c>
      <c r="X117" s="6">
        <v>169</v>
      </c>
      <c r="Y117" s="15">
        <f>X117/X$58</f>
        <v>0.14189756507136861</v>
      </c>
      <c r="Z117" s="6">
        <v>112</v>
      </c>
      <c r="AA117" s="15">
        <f>Z117/Z$58</f>
        <v>0.2398286937901499</v>
      </c>
    </row>
    <row r="118" spans="13:27" x14ac:dyDescent="0.3">
      <c r="M118" s="9" t="s">
        <v>125</v>
      </c>
      <c r="O118" s="6">
        <v>533</v>
      </c>
      <c r="P118" s="18">
        <f>O118/O$58</f>
        <v>0.68774193548387097</v>
      </c>
      <c r="Q118" s="20">
        <f>(S118*$R$2+U118*$T$2+W118*$V$2+Y118*$X$2+AA118*$Z$2)/SUM($R$2,$T$2,$V$2,$X$2,$Z$2)</f>
        <v>0.76714542190305202</v>
      </c>
      <c r="R118" s="6">
        <v>304</v>
      </c>
      <c r="S118" s="15">
        <f>R118/R$58</f>
        <v>0.67555555555555558</v>
      </c>
      <c r="T118" s="6">
        <v>1485</v>
      </c>
      <c r="U118" s="15">
        <f>T118/T$58</f>
        <v>0.82775919732441472</v>
      </c>
      <c r="V118" s="6">
        <v>1156</v>
      </c>
      <c r="W118" s="15">
        <f>V118/V$58</f>
        <v>0.69304556354916069</v>
      </c>
      <c r="X118" s="6">
        <v>987</v>
      </c>
      <c r="Y118" s="15">
        <f>X118/X$58</f>
        <v>0.82871536523929468</v>
      </c>
      <c r="Z118" s="6">
        <v>341</v>
      </c>
      <c r="AA118" s="15">
        <f>Z118/Z$58</f>
        <v>0.73019271948608133</v>
      </c>
    </row>
    <row r="119" spans="13:27" x14ac:dyDescent="0.3">
      <c r="M119" s="9" t="s">
        <v>126</v>
      </c>
      <c r="O119" s="6">
        <v>558</v>
      </c>
      <c r="P119" s="16">
        <f>O119/O$58</f>
        <v>0.72</v>
      </c>
      <c r="Q119" s="20">
        <f>(S119*$R$2+U119*$T$2+W119*$V$2+Y119*$X$2+AA119*$Z$2)/SUM($R$2,$T$2,$V$2,$X$2,$Z$2)</f>
        <v>0.72764811490125669</v>
      </c>
      <c r="R119" s="6">
        <v>335</v>
      </c>
      <c r="S119" s="15">
        <f>R119/R$58</f>
        <v>0.74444444444444446</v>
      </c>
      <c r="T119" s="6">
        <v>1378</v>
      </c>
      <c r="U119" s="15">
        <f>T119/T$58</f>
        <v>0.76811594202898548</v>
      </c>
      <c r="V119" s="6">
        <v>1156</v>
      </c>
      <c r="W119" s="15">
        <f>V119/V$58</f>
        <v>0.69304556354916069</v>
      </c>
      <c r="X119" s="6">
        <v>875</v>
      </c>
      <c r="Y119" s="15">
        <f>X119/X$58</f>
        <v>0.73467674223341728</v>
      </c>
      <c r="Z119" s="6">
        <v>309</v>
      </c>
      <c r="AA119" s="15">
        <f>Z119/Z$58</f>
        <v>0.66167023554603854</v>
      </c>
    </row>
    <row r="120" spans="13:27" x14ac:dyDescent="0.3">
      <c r="M120" s="9" t="s">
        <v>127</v>
      </c>
      <c r="O120" s="6">
        <v>273</v>
      </c>
      <c r="P120" s="18">
        <f>O120/O$58</f>
        <v>0.35225806451612901</v>
      </c>
      <c r="Q120" s="20">
        <f>(S120*$R$2+U120*$T$2+W120*$V$2+Y120*$X$2+AA120*$Z$2)/SUM($R$2,$T$2,$V$2,$X$2,$Z$2)</f>
        <v>0.39874326750448835</v>
      </c>
      <c r="R120" s="6">
        <v>183</v>
      </c>
      <c r="S120" s="15">
        <f>R120/R$58</f>
        <v>0.40666666666666668</v>
      </c>
      <c r="T120" s="6">
        <v>508</v>
      </c>
      <c r="U120" s="15">
        <f>T120/T$58</f>
        <v>0.28316610925306579</v>
      </c>
      <c r="V120" s="6">
        <v>546</v>
      </c>
      <c r="W120" s="15">
        <f>V120/V$58</f>
        <v>0.3273381294964029</v>
      </c>
      <c r="X120" s="6">
        <v>798</v>
      </c>
      <c r="Y120" s="15">
        <f>X120/X$58</f>
        <v>0.67002518891687657</v>
      </c>
      <c r="Z120" s="6">
        <v>186</v>
      </c>
      <c r="AA120" s="15">
        <f>Z120/Z$58</f>
        <v>0.39828693790149894</v>
      </c>
    </row>
    <row r="121" spans="13:27" x14ac:dyDescent="0.3">
      <c r="M121" s="9" t="s">
        <v>128</v>
      </c>
      <c r="O121" s="6">
        <v>36</v>
      </c>
      <c r="P121" s="15">
        <f>O121/O$58</f>
        <v>4.645161290322581E-2</v>
      </c>
      <c r="Q121" s="20">
        <f>(S121*$R$2+U121*$T$2+W121*$V$2+Y121*$X$2+AA121*$Z$2)/SUM($R$2,$T$2,$V$2,$X$2,$Z$2)</f>
        <v>5.2064631956912029E-2</v>
      </c>
      <c r="R121" s="6">
        <v>21</v>
      </c>
      <c r="S121" s="15">
        <f>R121/R$58</f>
        <v>4.6666666666666669E-2</v>
      </c>
      <c r="T121" s="6">
        <v>114</v>
      </c>
      <c r="U121" s="15">
        <f>T121/T$58</f>
        <v>6.354515050167224E-2</v>
      </c>
      <c r="V121" s="6">
        <v>69</v>
      </c>
      <c r="W121" s="15">
        <f>V121/V$58</f>
        <v>4.1366906474820143E-2</v>
      </c>
      <c r="X121" s="6">
        <v>69</v>
      </c>
      <c r="Y121" s="15">
        <f>X121/X$58</f>
        <v>5.793450881612091E-2</v>
      </c>
      <c r="Z121" s="6">
        <v>17</v>
      </c>
      <c r="AA121" s="15">
        <f>Z121/Z$58</f>
        <v>3.6402569593147749E-2</v>
      </c>
    </row>
    <row r="122" spans="13:27" x14ac:dyDescent="0.3">
      <c r="M122" s="9" t="s">
        <v>129</v>
      </c>
      <c r="O122" s="6">
        <v>43</v>
      </c>
      <c r="P122" s="15">
        <f>O122/O$58</f>
        <v>5.5483870967741933E-2</v>
      </c>
      <c r="Q122" s="20">
        <f>(S122*$R$2+U122*$T$2+W122*$V$2+Y122*$X$2+AA122*$Z$2)/SUM($R$2,$T$2,$V$2,$X$2,$Z$2)</f>
        <v>7.0736086175942556E-2</v>
      </c>
      <c r="R122" s="6">
        <v>28</v>
      </c>
      <c r="S122" s="15">
        <f>R122/R$58</f>
        <v>6.222222222222222E-2</v>
      </c>
      <c r="T122" s="6">
        <v>81</v>
      </c>
      <c r="U122" s="15">
        <f>T122/T$58</f>
        <v>4.51505016722408E-2</v>
      </c>
      <c r="V122" s="6">
        <v>186</v>
      </c>
      <c r="W122" s="15">
        <f>V122/V$58</f>
        <v>0.11151079136690648</v>
      </c>
      <c r="X122" s="6">
        <v>48</v>
      </c>
      <c r="Y122" s="15">
        <f>X122/X$58</f>
        <v>4.0302267002518891E-2</v>
      </c>
      <c r="Z122" s="6">
        <v>51</v>
      </c>
      <c r="AA122" s="15">
        <f>Z122/Z$58</f>
        <v>0.10920770877944326</v>
      </c>
    </row>
    <row r="123" spans="13:27" x14ac:dyDescent="0.3">
      <c r="O123" s="23" t="s">
        <v>35</v>
      </c>
      <c r="P123" s="23" t="s">
        <v>34</v>
      </c>
      <c r="Q123" s="12" t="s">
        <v>36</v>
      </c>
      <c r="R123" s="12" t="s">
        <v>1</v>
      </c>
      <c r="S123" s="12" t="s">
        <v>34</v>
      </c>
      <c r="T123" s="12" t="s">
        <v>12</v>
      </c>
      <c r="U123" s="12" t="s">
        <v>34</v>
      </c>
      <c r="V123" s="12" t="s">
        <v>13</v>
      </c>
      <c r="W123" s="12" t="s">
        <v>34</v>
      </c>
      <c r="X123" s="12" t="s">
        <v>14</v>
      </c>
      <c r="Y123" s="12" t="s">
        <v>34</v>
      </c>
      <c r="Z123" s="12" t="s">
        <v>15</v>
      </c>
      <c r="AA123" s="12" t="s">
        <v>34</v>
      </c>
    </row>
    <row r="124" spans="13:27" x14ac:dyDescent="0.3">
      <c r="M124" s="11" t="s">
        <v>130</v>
      </c>
      <c r="O124" s="6">
        <v>113</v>
      </c>
      <c r="P124" s="16">
        <f>O124/O$58</f>
        <v>0.14580645161290323</v>
      </c>
      <c r="Q124" s="20">
        <f>(S124*$R$2+U124*$T$2+W124*$V$2+Y124*$X$2+AA124*$Z$2)/SUM($R$2,$T$2,$V$2,$X$2,$Z$2)</f>
        <v>0.15511669658886895</v>
      </c>
      <c r="R124" s="6">
        <v>69</v>
      </c>
      <c r="S124" s="15">
        <f>R124/R$58</f>
        <v>0.15333333333333332</v>
      </c>
      <c r="T124" s="6">
        <v>369</v>
      </c>
      <c r="U124" s="15">
        <f>T124/T$58</f>
        <v>0.20568561872909699</v>
      </c>
      <c r="V124" s="6">
        <v>184</v>
      </c>
      <c r="W124" s="15">
        <f>V124/V$58</f>
        <v>0.11031175059952038</v>
      </c>
      <c r="X124" s="6">
        <v>190</v>
      </c>
      <c r="Y124" s="15">
        <f>X124/X$58</f>
        <v>0.15952980688497062</v>
      </c>
      <c r="Z124" s="6">
        <v>52</v>
      </c>
      <c r="AA124" s="15">
        <f>Z124/Z$58</f>
        <v>0.11134903640256959</v>
      </c>
    </row>
    <row r="125" spans="13:27" x14ac:dyDescent="0.3">
      <c r="M125" s="11" t="s">
        <v>131</v>
      </c>
      <c r="O125" s="6">
        <v>547</v>
      </c>
      <c r="P125" s="16">
        <f>O125/O$58</f>
        <v>0.70580645161290323</v>
      </c>
      <c r="Q125" s="20">
        <f>(S125*$R$2+U125*$T$2+W125*$V$2+Y125*$X$2+AA125*$Z$2)/SUM($R$2,$T$2,$V$2,$X$2,$Z$2)</f>
        <v>0.7025134649910233</v>
      </c>
      <c r="R125" s="6">
        <v>334</v>
      </c>
      <c r="S125" s="15">
        <f>R125/R$58</f>
        <v>0.74222222222222223</v>
      </c>
      <c r="T125" s="6">
        <v>1255</v>
      </c>
      <c r="U125" s="15">
        <f>T125/T$58</f>
        <v>0.69955406911928653</v>
      </c>
      <c r="V125" s="6">
        <v>1163</v>
      </c>
      <c r="W125" s="15">
        <f>V125/V$58</f>
        <v>0.69724220623501199</v>
      </c>
      <c r="X125" s="6">
        <v>802</v>
      </c>
      <c r="Y125" s="15">
        <f>X125/X$58</f>
        <v>0.67338371116708651</v>
      </c>
      <c r="Z125" s="6">
        <v>359</v>
      </c>
      <c r="AA125" s="15">
        <f>Z125/Z$58</f>
        <v>0.76873661670235549</v>
      </c>
    </row>
    <row r="126" spans="13:27" x14ac:dyDescent="0.3">
      <c r="M126" s="11" t="s">
        <v>132</v>
      </c>
      <c r="O126" s="6">
        <v>104</v>
      </c>
      <c r="P126" s="16">
        <f>O126/O$58</f>
        <v>0.13419354838709677</v>
      </c>
      <c r="Q126" s="20">
        <f>(S126*$R$2+U126*$T$2+W126*$V$2+Y126*$X$2+AA126*$Z$2)/SUM($R$2,$T$2,$V$2,$X$2,$Z$2)</f>
        <v>0.13052064631956911</v>
      </c>
      <c r="R126" s="6">
        <v>62</v>
      </c>
      <c r="S126" s="15">
        <f>R126/R$58</f>
        <v>0.13777777777777778</v>
      </c>
      <c r="T126" s="6">
        <v>130</v>
      </c>
      <c r="U126" s="15">
        <f>T126/T$58</f>
        <v>7.2463768115942032E-2</v>
      </c>
      <c r="V126" s="6">
        <v>267</v>
      </c>
      <c r="W126" s="15">
        <f>V126/V$58</f>
        <v>0.16007194244604317</v>
      </c>
      <c r="X126" s="6">
        <v>177</v>
      </c>
      <c r="Y126" s="15">
        <f>X126/X$58</f>
        <v>0.1486146095717884</v>
      </c>
      <c r="Z126" s="6">
        <v>91</v>
      </c>
      <c r="AA126" s="15">
        <f>Z126/Z$58</f>
        <v>0.19486081370449679</v>
      </c>
    </row>
    <row r="127" spans="13:27" x14ac:dyDescent="0.3">
      <c r="M127" s="11" t="s">
        <v>133</v>
      </c>
      <c r="O127" s="6">
        <v>32</v>
      </c>
      <c r="P127" s="16">
        <f>O127/O$58</f>
        <v>4.1290322580645161E-2</v>
      </c>
      <c r="Q127" s="20">
        <f>(S127*$R$2+U127*$T$2+W127*$V$2+Y127*$X$2+AA127*$Z$2)/SUM($R$2,$T$2,$V$2,$X$2,$Z$2)</f>
        <v>3.572710951526032E-2</v>
      </c>
      <c r="R127" s="6">
        <v>19</v>
      </c>
      <c r="S127" s="15">
        <f>R127/R$58</f>
        <v>4.2222222222222223E-2</v>
      </c>
      <c r="T127" s="6">
        <v>76</v>
      </c>
      <c r="U127" s="15">
        <f>T127/T$58</f>
        <v>4.2363433667781496E-2</v>
      </c>
      <c r="V127" s="6">
        <v>47</v>
      </c>
      <c r="W127" s="15">
        <f>V127/V$58</f>
        <v>2.817745803357314E-2</v>
      </c>
      <c r="X127" s="6">
        <v>42</v>
      </c>
      <c r="Y127" s="15">
        <f>X127/X$58</f>
        <v>3.5264483627204031E-2</v>
      </c>
      <c r="Z127" s="6">
        <v>15</v>
      </c>
      <c r="AA127" s="15">
        <f>Z127/Z$58</f>
        <v>3.2119914346895075E-2</v>
      </c>
    </row>
    <row r="128" spans="13:27" x14ac:dyDescent="0.3">
      <c r="M128" s="11" t="s">
        <v>134</v>
      </c>
      <c r="O128" s="6">
        <v>67</v>
      </c>
      <c r="P128" s="16">
        <f>O128/O$58</f>
        <v>8.6451612903225811E-2</v>
      </c>
      <c r="Q128" s="20">
        <f>(S128*$R$2+U128*$T$2+W128*$V$2+Y128*$X$2+AA128*$Z$2)/SUM($R$2,$T$2,$V$2,$X$2,$Z$2)</f>
        <v>8.1149012567324957E-2</v>
      </c>
      <c r="R128" s="6">
        <v>44</v>
      </c>
      <c r="S128" s="15">
        <f>R128/R$58</f>
        <v>9.7777777777777783E-2</v>
      </c>
      <c r="T128" s="6">
        <v>181</v>
      </c>
      <c r="U128" s="15">
        <f>T128/T$58</f>
        <v>0.10089186176142698</v>
      </c>
      <c r="V128" s="6">
        <v>120</v>
      </c>
      <c r="W128" s="15">
        <f>V128/V$58</f>
        <v>7.1942446043165464E-2</v>
      </c>
      <c r="X128" s="6">
        <v>85</v>
      </c>
      <c r="Y128" s="15">
        <f>X128/X$58</f>
        <v>7.1368597816960533E-2</v>
      </c>
      <c r="Z128" s="6">
        <v>22</v>
      </c>
      <c r="AA128" s="15">
        <f>Z128/Z$58</f>
        <v>4.7109207708779445E-2</v>
      </c>
    </row>
    <row r="129" spans="13:27" x14ac:dyDescent="0.3">
      <c r="M129" s="11" t="s">
        <v>135</v>
      </c>
      <c r="O129" s="6">
        <v>102</v>
      </c>
      <c r="P129" s="15">
        <f>O129/O$58</f>
        <v>0.13161290322580646</v>
      </c>
      <c r="Q129" s="20">
        <f>(S129*$R$2+U129*$T$2+W129*$V$2+Y129*$X$2+AA129*$Z$2)/SUM($R$2,$T$2,$V$2,$X$2,$Z$2)</f>
        <v>0.1964093357271095</v>
      </c>
      <c r="R129" s="6">
        <v>50</v>
      </c>
      <c r="S129" s="15">
        <f>R129/R$58</f>
        <v>0.1111111111111111</v>
      </c>
      <c r="T129" s="6">
        <v>332</v>
      </c>
      <c r="U129" s="15">
        <f>T129/T$58</f>
        <v>0.18506131549609811</v>
      </c>
      <c r="V129" s="6">
        <v>372</v>
      </c>
      <c r="W129" s="15">
        <f>V129/V$58</f>
        <v>0.22302158273381295</v>
      </c>
      <c r="X129" s="6">
        <v>266</v>
      </c>
      <c r="Y129" s="15">
        <f>X129/X$58</f>
        <v>0.22334172963895885</v>
      </c>
      <c r="Z129" s="6">
        <v>74</v>
      </c>
      <c r="AA129" s="15">
        <f>Z129/Z$58</f>
        <v>0.15845824411134904</v>
      </c>
    </row>
    <row r="130" spans="13:27" x14ac:dyDescent="0.3">
      <c r="O130" s="23" t="s">
        <v>35</v>
      </c>
      <c r="P130" s="23" t="s">
        <v>34</v>
      </c>
      <c r="Q130" s="12" t="s">
        <v>36</v>
      </c>
      <c r="R130" s="12" t="s">
        <v>1</v>
      </c>
      <c r="S130" s="12" t="s">
        <v>34</v>
      </c>
      <c r="T130" s="12" t="s">
        <v>12</v>
      </c>
      <c r="U130" s="12" t="s">
        <v>34</v>
      </c>
      <c r="V130" s="12" t="s">
        <v>13</v>
      </c>
      <c r="W130" s="12" t="s">
        <v>34</v>
      </c>
      <c r="X130" s="12" t="s">
        <v>14</v>
      </c>
      <c r="Y130" s="12" t="s">
        <v>34</v>
      </c>
      <c r="Z130" s="12" t="s">
        <v>15</v>
      </c>
      <c r="AA130" s="12" t="s">
        <v>34</v>
      </c>
    </row>
    <row r="131" spans="13:27" x14ac:dyDescent="0.3">
      <c r="M131" s="11" t="s">
        <v>136</v>
      </c>
      <c r="O131" s="6">
        <v>286</v>
      </c>
      <c r="P131" s="16">
        <f>O131/O$58</f>
        <v>0.36903225806451612</v>
      </c>
      <c r="Q131" s="20">
        <f>(S131*$R$2+U131*$T$2+W131*$V$2+Y131*$X$2+AA131*$Z$2)/SUM($R$2,$T$2,$V$2,$X$2,$Z$2)</f>
        <v>0.36337522441651704</v>
      </c>
      <c r="R131" s="6">
        <v>165</v>
      </c>
      <c r="S131" s="15">
        <f>R131/R$58</f>
        <v>0.36666666666666664</v>
      </c>
      <c r="T131" s="6">
        <v>669</v>
      </c>
      <c r="U131" s="15">
        <f>T131/T$58</f>
        <v>0.37290969899665549</v>
      </c>
      <c r="V131" s="6">
        <v>556</v>
      </c>
      <c r="W131" s="15">
        <f>V131/V$58</f>
        <v>0.33333333333333331</v>
      </c>
      <c r="X131" s="6">
        <v>508</v>
      </c>
      <c r="Y131" s="15">
        <f>X131/X$58</f>
        <v>0.42653232577665828</v>
      </c>
      <c r="Z131" s="6">
        <v>126</v>
      </c>
      <c r="AA131" s="15">
        <f>Z131/Z$58</f>
        <v>0.26980728051391861</v>
      </c>
    </row>
    <row r="132" spans="13:27" x14ac:dyDescent="0.3">
      <c r="M132" s="11" t="s">
        <v>137</v>
      </c>
      <c r="O132" s="6">
        <v>198</v>
      </c>
      <c r="P132" s="16">
        <f>O132/O$58</f>
        <v>0.25548387096774194</v>
      </c>
      <c r="Q132" s="20">
        <f>(S132*$R$2+U132*$T$2+W132*$V$2+Y132*$X$2+AA132*$Z$2)/SUM($R$2,$T$2,$V$2,$X$2,$Z$2)</f>
        <v>0.26427289048473968</v>
      </c>
      <c r="R132" s="6">
        <v>125</v>
      </c>
      <c r="S132" s="15">
        <f>R132/R$58</f>
        <v>0.27777777777777779</v>
      </c>
      <c r="T132" s="6">
        <v>496</v>
      </c>
      <c r="U132" s="15">
        <f>T132/T$58</f>
        <v>0.27647714604236345</v>
      </c>
      <c r="V132" s="6">
        <v>385</v>
      </c>
      <c r="W132" s="15">
        <f>V132/V$58</f>
        <v>0.23081534772182255</v>
      </c>
      <c r="X132" s="6">
        <v>371</v>
      </c>
      <c r="Y132" s="15">
        <f>X132/X$58</f>
        <v>0.31150293870696893</v>
      </c>
      <c r="Z132" s="6">
        <v>95</v>
      </c>
      <c r="AA132" s="15">
        <f>Z132/Z$58</f>
        <v>0.20342612419700215</v>
      </c>
    </row>
    <row r="133" spans="13:27" x14ac:dyDescent="0.3">
      <c r="M133" s="11" t="s">
        <v>138</v>
      </c>
      <c r="O133" s="6">
        <v>491</v>
      </c>
      <c r="P133" s="18">
        <f>O133/O$58</f>
        <v>0.63354838709677419</v>
      </c>
      <c r="Q133" s="20">
        <f>(S133*$R$2+U133*$T$2+W133*$V$2+Y133*$X$2+AA133*$Z$2)/SUM($R$2,$T$2,$V$2,$X$2,$Z$2)</f>
        <v>0.65798922800718129</v>
      </c>
      <c r="R133" s="6">
        <v>301</v>
      </c>
      <c r="S133" s="15">
        <f>R133/R$58</f>
        <v>0.66888888888888887</v>
      </c>
      <c r="T133" s="6">
        <v>1195</v>
      </c>
      <c r="U133" s="15">
        <f>T133/T$58</f>
        <v>0.66610925306577484</v>
      </c>
      <c r="V133" s="6">
        <v>1029</v>
      </c>
      <c r="W133" s="15">
        <f>V133/V$58</f>
        <v>0.61690647482014394</v>
      </c>
      <c r="X133" s="6">
        <v>875</v>
      </c>
      <c r="Y133" s="15">
        <f>X133/X$58</f>
        <v>0.73467674223341728</v>
      </c>
      <c r="Z133" s="6">
        <v>265</v>
      </c>
      <c r="AA133" s="15">
        <f>Z133/Z$58</f>
        <v>0.56745182012847961</v>
      </c>
    </row>
    <row r="134" spans="13:27" x14ac:dyDescent="0.3">
      <c r="M134" s="11" t="s">
        <v>139</v>
      </c>
      <c r="O134" s="6">
        <v>95</v>
      </c>
      <c r="P134" s="15">
        <f>O134/O$58</f>
        <v>0.12258064516129032</v>
      </c>
      <c r="Q134" s="20">
        <f>(S134*$R$2+U134*$T$2+W134*$V$2+Y134*$X$2+AA134*$Z$2)/SUM($R$2,$T$2,$V$2,$X$2,$Z$2)</f>
        <v>0.10161579892280072</v>
      </c>
      <c r="R134" s="6">
        <v>63</v>
      </c>
      <c r="S134" s="15">
        <f>R134/R$58</f>
        <v>0.14000000000000001</v>
      </c>
      <c r="T134" s="6">
        <v>169</v>
      </c>
      <c r="U134" s="15">
        <f>T134/T$58</f>
        <v>9.420289855072464E-2</v>
      </c>
      <c r="V134" s="6">
        <v>188</v>
      </c>
      <c r="W134" s="15">
        <f>V134/V$58</f>
        <v>0.11270983213429256</v>
      </c>
      <c r="X134" s="6">
        <v>106</v>
      </c>
      <c r="Y134" s="15">
        <f>X134/X$58</f>
        <v>8.9000839630562559E-2</v>
      </c>
      <c r="Z134" s="6">
        <v>40</v>
      </c>
      <c r="AA134" s="15">
        <f>Z134/Z$58</f>
        <v>8.5653104925053528E-2</v>
      </c>
    </row>
    <row r="135" spans="13:27" x14ac:dyDescent="0.3">
      <c r="M135" s="11" t="s">
        <v>140</v>
      </c>
      <c r="O135" s="6">
        <v>86</v>
      </c>
      <c r="P135" s="15">
        <f>O135/O$58</f>
        <v>0.11096774193548387</v>
      </c>
      <c r="Q135" s="20">
        <f>(S135*$R$2+U135*$T$2+W135*$V$2+Y135*$X$2+AA135*$Z$2)/SUM($R$2,$T$2,$V$2,$X$2,$Z$2)</f>
        <v>0.14165170556552961</v>
      </c>
      <c r="R135" s="6">
        <v>43</v>
      </c>
      <c r="S135" s="15">
        <f>R135/R$58</f>
        <v>9.555555555555556E-2</v>
      </c>
      <c r="T135" s="6">
        <v>248</v>
      </c>
      <c r="U135" s="15">
        <f>T135/T$58</f>
        <v>0.13823857302118173</v>
      </c>
      <c r="V135" s="6">
        <v>281</v>
      </c>
      <c r="W135" s="15">
        <f>V135/V$58</f>
        <v>0.16846522781774581</v>
      </c>
      <c r="X135" s="6">
        <v>101</v>
      </c>
      <c r="Y135" s="15">
        <f>X135/X$58</f>
        <v>8.4802686817800163E-2</v>
      </c>
      <c r="Z135" s="6">
        <v>116</v>
      </c>
      <c r="AA135" s="15">
        <f>Z135/Z$58</f>
        <v>0.24839400428265523</v>
      </c>
    </row>
    <row r="136" spans="13:27" x14ac:dyDescent="0.3">
      <c r="M136" s="11" t="s">
        <v>141</v>
      </c>
      <c r="O136" s="6">
        <v>32</v>
      </c>
      <c r="P136" s="18">
        <f>O136/O$58</f>
        <v>4.1290322580645161E-2</v>
      </c>
      <c r="Q136" s="20">
        <f>(S136*$R$2+U136*$T$2+W136*$V$2+Y136*$X$2+AA136*$Z$2)/SUM($R$2,$T$2,$V$2,$X$2,$Z$2)</f>
        <v>0.13249551166965889</v>
      </c>
      <c r="R136" s="6">
        <v>12</v>
      </c>
      <c r="S136" s="15">
        <f>R136/R$58</f>
        <v>2.6666666666666668E-2</v>
      </c>
      <c r="T136" s="6">
        <v>348</v>
      </c>
      <c r="U136" s="15">
        <f>T136/T$58</f>
        <v>0.1939799331103679</v>
      </c>
      <c r="V136" s="6">
        <v>190</v>
      </c>
      <c r="W136" s="15">
        <f>V136/V$58</f>
        <v>0.11390887290167866</v>
      </c>
      <c r="X136" s="6">
        <v>173</v>
      </c>
      <c r="Y136" s="15">
        <f>X136/X$58</f>
        <v>0.14525608732157849</v>
      </c>
      <c r="Z136" s="6">
        <v>15</v>
      </c>
      <c r="AA136" s="15">
        <f>Z136/Z$58</f>
        <v>3.2119914346895075E-2</v>
      </c>
    </row>
    <row r="137" spans="13:27" x14ac:dyDescent="0.3">
      <c r="M137" s="11" t="s">
        <v>142</v>
      </c>
      <c r="O137" s="6">
        <v>29</v>
      </c>
      <c r="P137" s="18">
        <f>O137/O$58</f>
        <v>3.741935483870968E-2</v>
      </c>
      <c r="Q137" s="20">
        <f>(S137*$R$2+U137*$T$2+W137*$V$2+Y137*$X$2+AA137*$Z$2)/SUM($R$2,$T$2,$V$2,$X$2,$Z$2)</f>
        <v>6.5170556552962292E-2</v>
      </c>
      <c r="R137" s="6">
        <v>22</v>
      </c>
      <c r="S137" s="15">
        <f>R137/R$58</f>
        <v>4.8888888888888891E-2</v>
      </c>
      <c r="T137" s="6">
        <v>94</v>
      </c>
      <c r="U137" s="15">
        <f>T137/T$58</f>
        <v>5.2396878483835008E-2</v>
      </c>
      <c r="V137" s="6">
        <v>68</v>
      </c>
      <c r="W137" s="15">
        <f>V137/V$58</f>
        <v>4.0767386091127102E-2</v>
      </c>
      <c r="X137" s="6">
        <v>169</v>
      </c>
      <c r="Y137" s="15">
        <f>X137/X$58</f>
        <v>0.14189756507136861</v>
      </c>
      <c r="Z137" s="6">
        <v>10</v>
      </c>
      <c r="AA137" s="15">
        <f>Z137/Z$58</f>
        <v>2.1413276231263382E-2</v>
      </c>
    </row>
    <row r="138" spans="13:27" x14ac:dyDescent="0.3">
      <c r="M138" s="11" t="s">
        <v>143</v>
      </c>
      <c r="O138" s="6">
        <v>85</v>
      </c>
      <c r="P138" s="15">
        <f>O138/O$58</f>
        <v>0.10967741935483871</v>
      </c>
      <c r="Q138" s="20">
        <f>(S138*$R$2+U138*$T$2+W138*$V$2+Y138*$X$2+AA138*$Z$2)/SUM($R$2,$T$2,$V$2,$X$2,$Z$2)</f>
        <v>0.17073608617594255</v>
      </c>
      <c r="R138" s="6">
        <v>50</v>
      </c>
      <c r="S138" s="15">
        <f>R138/R$58</f>
        <v>0.1111111111111111</v>
      </c>
      <c r="T138" s="6">
        <v>364</v>
      </c>
      <c r="U138" s="15">
        <f>T138/T$58</f>
        <v>0.20289855072463769</v>
      </c>
      <c r="V138" s="6">
        <v>291</v>
      </c>
      <c r="W138" s="15">
        <f>V138/V$58</f>
        <v>0.17446043165467626</v>
      </c>
      <c r="X138" s="6">
        <v>207</v>
      </c>
      <c r="Y138" s="15">
        <f>X138/X$58</f>
        <v>0.17380352644836272</v>
      </c>
      <c r="Z138" s="6">
        <v>39</v>
      </c>
      <c r="AA138" s="15">
        <f>Z138/Z$58</f>
        <v>8.3511777301927201E-2</v>
      </c>
    </row>
    <row r="139" spans="13:27" x14ac:dyDescent="0.3">
      <c r="M139" s="11" t="s">
        <v>144</v>
      </c>
      <c r="O139" s="6">
        <v>86</v>
      </c>
      <c r="P139" s="15">
        <f>O139/O$58</f>
        <v>0.11096774193548387</v>
      </c>
      <c r="Q139" s="20">
        <f>(S139*$R$2+U139*$T$2+W139*$V$2+Y139*$X$2+AA139*$Z$2)/SUM($R$2,$T$2,$V$2,$X$2,$Z$2)</f>
        <v>0.14165170556552961</v>
      </c>
      <c r="R139" s="6">
        <v>43</v>
      </c>
      <c r="S139" s="15">
        <f>R139/R$58</f>
        <v>9.555555555555556E-2</v>
      </c>
      <c r="T139" s="6">
        <v>248</v>
      </c>
      <c r="U139" s="15">
        <f>T139/T$58</f>
        <v>0.13823857302118173</v>
      </c>
      <c r="V139" s="6">
        <v>281</v>
      </c>
      <c r="W139" s="15">
        <f>V139/V$58</f>
        <v>0.16846522781774581</v>
      </c>
      <c r="X139" s="6">
        <v>101</v>
      </c>
      <c r="Y139" s="15">
        <f>X139/X$58</f>
        <v>8.4802686817800163E-2</v>
      </c>
      <c r="Z139" s="6">
        <v>116</v>
      </c>
      <c r="AA139" s="15">
        <f>Z139/Z$58</f>
        <v>0.24839400428265523</v>
      </c>
    </row>
    <row r="140" spans="13:27" x14ac:dyDescent="0.3">
      <c r="M140" s="11" t="s">
        <v>145</v>
      </c>
      <c r="O140" s="6">
        <v>420</v>
      </c>
      <c r="P140" s="16">
        <f>O140/O$58</f>
        <v>0.54193548387096779</v>
      </c>
      <c r="Q140" s="20">
        <f>(S140*$R$2+U140*$T$2+W140*$V$2+Y140*$X$2+AA140*$Z$2)/SUM($R$2,$T$2,$V$2,$X$2,$Z$2)</f>
        <v>0.54542190305206462</v>
      </c>
      <c r="R140" s="6">
        <v>266</v>
      </c>
      <c r="S140" s="15">
        <f>R140/R$58</f>
        <v>0.59111111111111114</v>
      </c>
      <c r="T140" s="6">
        <v>781</v>
      </c>
      <c r="U140" s="15">
        <f>T140/T$58</f>
        <v>0.43534002229654406</v>
      </c>
      <c r="V140" s="6">
        <v>785</v>
      </c>
      <c r="W140" s="15">
        <f>V140/V$58</f>
        <v>0.47062350119904078</v>
      </c>
      <c r="X140" s="6">
        <v>960</v>
      </c>
      <c r="Y140" s="15">
        <f>X140/X$58</f>
        <v>0.80604534005037787</v>
      </c>
      <c r="Z140" s="6">
        <v>246</v>
      </c>
      <c r="AA140" s="15">
        <f>Z140/Z$58</f>
        <v>0.52676659528907921</v>
      </c>
    </row>
    <row r="141" spans="13:27" x14ac:dyDescent="0.3">
      <c r="M141" s="11" t="s">
        <v>146</v>
      </c>
      <c r="O141" s="6">
        <v>165</v>
      </c>
      <c r="P141" s="15">
        <f>O141/O$58</f>
        <v>0.2129032258064516</v>
      </c>
      <c r="Q141" s="20">
        <f>(S141*$R$2+U141*$T$2+W141*$V$2+Y141*$X$2+AA141*$Z$2)/SUM($R$2,$T$2,$V$2,$X$2,$Z$2)</f>
        <v>0.18617594254937164</v>
      </c>
      <c r="R141" s="6">
        <v>83</v>
      </c>
      <c r="S141" s="15">
        <f>R141/R$58</f>
        <v>0.18444444444444444</v>
      </c>
      <c r="T141" s="6">
        <v>654</v>
      </c>
      <c r="U141" s="15">
        <f>T141/T$58</f>
        <v>0.36454849498327757</v>
      </c>
      <c r="V141" s="6">
        <v>137</v>
      </c>
      <c r="W141" s="15">
        <f>V141/V$58</f>
        <v>8.2134292565947245E-2</v>
      </c>
      <c r="X141" s="6">
        <v>135</v>
      </c>
      <c r="Y141" s="15">
        <f>X141/X$58</f>
        <v>0.11335012594458438</v>
      </c>
      <c r="Z141" s="6">
        <v>28</v>
      </c>
      <c r="AA141" s="15">
        <f>Z141/Z$58</f>
        <v>5.9957173447537475E-2</v>
      </c>
    </row>
    <row r="142" spans="13:27" x14ac:dyDescent="0.3">
      <c r="M142" s="11" t="s">
        <v>147</v>
      </c>
      <c r="O142" s="6">
        <v>135</v>
      </c>
      <c r="P142" s="19">
        <f>O142/O$58</f>
        <v>0.17419354838709677</v>
      </c>
      <c r="Q142" s="20">
        <f>(S142*$R$2+U142*$T$2+W142*$V$2+Y142*$X$2+AA142*$Z$2)/SUM($R$2,$T$2,$V$2,$X$2,$Z$2)</f>
        <v>0.14003590664272891</v>
      </c>
      <c r="R142" s="6">
        <v>61</v>
      </c>
      <c r="S142" s="15">
        <f>R142/R$58</f>
        <v>0.13555555555555557</v>
      </c>
      <c r="T142" s="6">
        <v>523</v>
      </c>
      <c r="U142" s="15">
        <f>T142/T$58</f>
        <v>0.29152731326644371</v>
      </c>
      <c r="V142" s="6">
        <v>84</v>
      </c>
      <c r="W142" s="15">
        <f>V142/V$58</f>
        <v>5.0359712230215826E-2</v>
      </c>
      <c r="X142" s="6">
        <v>97</v>
      </c>
      <c r="Y142" s="15">
        <f>X142/X$58</f>
        <v>8.1444164567590266E-2</v>
      </c>
      <c r="Z142" s="6">
        <v>15</v>
      </c>
      <c r="AA142" s="15">
        <f>Z142/Z$58</f>
        <v>3.2119914346895075E-2</v>
      </c>
    </row>
    <row r="143" spans="13:27" x14ac:dyDescent="0.3">
      <c r="M143" s="11" t="s">
        <v>148</v>
      </c>
      <c r="O143" s="6">
        <v>110</v>
      </c>
      <c r="P143" s="19">
        <f>O143/O$58</f>
        <v>0.14193548387096774</v>
      </c>
      <c r="Q143" s="20">
        <f>(S143*$R$2+U143*$T$2+W143*$V$2+Y143*$X$2+AA143*$Z$2)/SUM($R$2,$T$2,$V$2,$X$2,$Z$2)</f>
        <v>9.2459605026929986E-2</v>
      </c>
      <c r="R143" s="6">
        <v>68</v>
      </c>
      <c r="S143" s="15">
        <f>R143/R$58</f>
        <v>0.15111111111111111</v>
      </c>
      <c r="T143" s="6">
        <v>169</v>
      </c>
      <c r="U143" s="15">
        <f>T143/T$58</f>
        <v>9.420289855072464E-2</v>
      </c>
      <c r="V143" s="6">
        <v>113</v>
      </c>
      <c r="W143" s="15">
        <f>V143/V$58</f>
        <v>6.7745803357314144E-2</v>
      </c>
      <c r="X143" s="6">
        <v>134</v>
      </c>
      <c r="Y143" s="15">
        <f>X143/X$58</f>
        <v>0.11251049538203191</v>
      </c>
      <c r="Z143" s="6">
        <v>31</v>
      </c>
      <c r="AA143" s="15">
        <f>Z143/Z$58</f>
        <v>6.638115631691649E-2</v>
      </c>
    </row>
    <row r="145" spans="13:27" x14ac:dyDescent="0.3">
      <c r="M145" s="13" t="s">
        <v>161</v>
      </c>
      <c r="N145" s="14"/>
    </row>
    <row r="146" spans="13:27" x14ac:dyDescent="0.3">
      <c r="O146" s="23" t="s">
        <v>35</v>
      </c>
      <c r="P146" s="23" t="s">
        <v>34</v>
      </c>
      <c r="Q146" s="12" t="s">
        <v>36</v>
      </c>
      <c r="R146" s="12" t="s">
        <v>1</v>
      </c>
      <c r="S146" s="12" t="s">
        <v>34</v>
      </c>
      <c r="T146" s="12" t="s">
        <v>12</v>
      </c>
      <c r="U146" s="12" t="s">
        <v>34</v>
      </c>
      <c r="V146" s="12" t="s">
        <v>13</v>
      </c>
      <c r="W146" s="12" t="s">
        <v>34</v>
      </c>
      <c r="X146" s="12" t="s">
        <v>14</v>
      </c>
      <c r="Y146" s="12" t="s">
        <v>34</v>
      </c>
      <c r="Z146" s="12" t="s">
        <v>15</v>
      </c>
      <c r="AA146" s="12" t="s">
        <v>34</v>
      </c>
    </row>
    <row r="147" spans="13:27" x14ac:dyDescent="0.3">
      <c r="M147" s="11" t="s">
        <v>149</v>
      </c>
      <c r="O147" s="6">
        <v>345</v>
      </c>
      <c r="P147" s="18">
        <f>O147/O$58</f>
        <v>0.44516129032258067</v>
      </c>
      <c r="Q147" s="20">
        <f>(S147*$R$2+U147*$T$2+W147*$V$2+Y147*$X$2+AA147*$Z$2)/SUM($R$2,$T$2,$V$2,$X$2,$Z$2)</f>
        <v>0.56606822262118495</v>
      </c>
      <c r="R147" s="6">
        <v>233</v>
      </c>
      <c r="S147" s="15">
        <f>R147/R$58</f>
        <v>0.51777777777777778</v>
      </c>
      <c r="T147" s="6">
        <v>746</v>
      </c>
      <c r="U147" s="15">
        <f>T147/T$58</f>
        <v>0.41583054626532889</v>
      </c>
      <c r="V147" s="6">
        <v>1001</v>
      </c>
      <c r="W147" s="15">
        <f>V147/V$58</f>
        <v>0.60011990407673865</v>
      </c>
      <c r="X147" s="6">
        <v>891</v>
      </c>
      <c r="Y147" s="15">
        <f>X147/X$58</f>
        <v>0.74811083123425692</v>
      </c>
      <c r="Z147" s="6">
        <v>282</v>
      </c>
      <c r="AA147" s="15">
        <f>Z147/Z$58</f>
        <v>0.60385438972162742</v>
      </c>
    </row>
    <row r="148" spans="13:27" x14ac:dyDescent="0.3">
      <c r="M148" s="11" t="s">
        <v>150</v>
      </c>
      <c r="O148" s="6">
        <v>431</v>
      </c>
      <c r="P148" s="18">
        <f>O148/O$58</f>
        <v>0.55612903225806454</v>
      </c>
      <c r="Q148" s="20">
        <f>(S148*$R$2+U148*$T$2+W148*$V$2+Y148*$X$2+AA148*$Z$2)/SUM($R$2,$T$2,$V$2,$X$2,$Z$2)</f>
        <v>0.66157989228007186</v>
      </c>
      <c r="R148" s="6">
        <v>262</v>
      </c>
      <c r="S148" s="15">
        <f>R148/R$58</f>
        <v>0.5822222222222222</v>
      </c>
      <c r="T148" s="6">
        <v>842</v>
      </c>
      <c r="U148" s="15">
        <f>T148/T$58</f>
        <v>0.46934225195094759</v>
      </c>
      <c r="V148" s="6">
        <v>1262</v>
      </c>
      <c r="W148" s="15">
        <f>V148/V$58</f>
        <v>0.75659472422062346</v>
      </c>
      <c r="X148" s="6">
        <v>1003</v>
      </c>
      <c r="Y148" s="15">
        <f>X148/X$58</f>
        <v>0.84214945424013432</v>
      </c>
      <c r="Z148" s="6">
        <v>316</v>
      </c>
      <c r="AA148" s="15">
        <f>Z148/Z$58</f>
        <v>0.67665952890792291</v>
      </c>
    </row>
    <row r="149" spans="13:27" x14ac:dyDescent="0.3">
      <c r="M149" s="11" t="s">
        <v>151</v>
      </c>
      <c r="O149" s="6">
        <v>152</v>
      </c>
      <c r="P149" s="16">
        <f>O149/O$58</f>
        <v>0.19612903225806452</v>
      </c>
      <c r="Q149" s="20">
        <f>(S149*$R$2+U149*$T$2+W149*$V$2+Y149*$X$2+AA149*$Z$2)/SUM($R$2,$T$2,$V$2,$X$2,$Z$2)</f>
        <v>0.20107719928186715</v>
      </c>
      <c r="R149" s="6">
        <v>93</v>
      </c>
      <c r="S149" s="15">
        <f>R149/R$58</f>
        <v>0.20666666666666667</v>
      </c>
      <c r="T149" s="6">
        <v>275</v>
      </c>
      <c r="U149" s="15">
        <f>T149/T$58</f>
        <v>0.15328874024526198</v>
      </c>
      <c r="V149" s="6">
        <v>371</v>
      </c>
      <c r="W149" s="15">
        <f>V149/V$58</f>
        <v>0.22242206235011991</v>
      </c>
      <c r="X149" s="6">
        <v>265</v>
      </c>
      <c r="Y149" s="15">
        <f>X149/X$58</f>
        <v>0.22250209907640639</v>
      </c>
      <c r="Z149" s="6">
        <v>116</v>
      </c>
      <c r="AA149" s="15">
        <f>Z149/Z$58</f>
        <v>0.24839400428265523</v>
      </c>
    </row>
    <row r="150" spans="13:27" x14ac:dyDescent="0.3">
      <c r="M150" s="11" t="s">
        <v>152</v>
      </c>
      <c r="O150" s="6">
        <v>297</v>
      </c>
      <c r="P150" s="18">
        <f>O150/O$58</f>
        <v>0.38322580645161292</v>
      </c>
      <c r="Q150" s="20">
        <f>(S150*$R$2+U150*$T$2+W150*$V$2+Y150*$X$2+AA150*$Z$2)/SUM($R$2,$T$2,$V$2,$X$2,$Z$2)</f>
        <v>0.41023339317773788</v>
      </c>
      <c r="R150" s="6">
        <v>192</v>
      </c>
      <c r="S150" s="15">
        <f>R150/R$58</f>
        <v>0.42666666666666669</v>
      </c>
      <c r="T150" s="6">
        <v>588</v>
      </c>
      <c r="U150" s="15">
        <f>T150/T$58</f>
        <v>0.32775919732441472</v>
      </c>
      <c r="V150" s="6">
        <v>722</v>
      </c>
      <c r="W150" s="15">
        <f>V150/V$58</f>
        <v>0.43285371702637887</v>
      </c>
      <c r="X150" s="6">
        <v>537</v>
      </c>
      <c r="Y150" s="15">
        <f>X150/X$58</f>
        <v>0.45088161209068012</v>
      </c>
      <c r="Z150" s="6">
        <v>246</v>
      </c>
      <c r="AA150" s="15">
        <f>Z150/Z$58</f>
        <v>0.52676659528907921</v>
      </c>
    </row>
    <row r="151" spans="13:27" x14ac:dyDescent="0.3">
      <c r="M151" s="11" t="s">
        <v>153</v>
      </c>
      <c r="O151" s="6">
        <v>167</v>
      </c>
      <c r="P151" s="16">
        <f>O151/O$58</f>
        <v>0.21548387096774194</v>
      </c>
      <c r="Q151" s="20">
        <f>(S151*$R$2+U151*$T$2+W151*$V$2+Y151*$X$2+AA151*$Z$2)/SUM($R$2,$T$2,$V$2,$X$2,$Z$2)</f>
        <v>0.21238779174147218</v>
      </c>
      <c r="R151" s="6">
        <v>110</v>
      </c>
      <c r="S151" s="15">
        <f>R151/R$58</f>
        <v>0.24444444444444444</v>
      </c>
      <c r="T151" s="6">
        <v>281</v>
      </c>
      <c r="U151" s="15">
        <f>T151/T$58</f>
        <v>0.15663322185061315</v>
      </c>
      <c r="V151" s="6">
        <v>326</v>
      </c>
      <c r="W151" s="15">
        <f>V151/V$58</f>
        <v>0.19544364508393286</v>
      </c>
      <c r="X151" s="6">
        <v>347</v>
      </c>
      <c r="Y151" s="15">
        <f>X151/X$58</f>
        <v>0.29135180520570947</v>
      </c>
      <c r="Z151" s="6">
        <v>119</v>
      </c>
      <c r="AA151" s="15">
        <f>Z151/Z$58</f>
        <v>0.25481798715203424</v>
      </c>
    </row>
    <row r="152" spans="13:27" x14ac:dyDescent="0.3">
      <c r="M152" s="11" t="s">
        <v>154</v>
      </c>
      <c r="O152" s="6">
        <v>263</v>
      </c>
      <c r="P152" s="16">
        <f>O152/O$58</f>
        <v>0.33935483870967742</v>
      </c>
      <c r="Q152" s="20">
        <f>(S152*$R$2+U152*$T$2+W152*$V$2+Y152*$X$2+AA152*$Z$2)/SUM($R$2,$T$2,$V$2,$X$2,$Z$2)</f>
        <v>0.33447037701974863</v>
      </c>
      <c r="R152" s="6">
        <v>165</v>
      </c>
      <c r="S152" s="15">
        <f>R152/R$58</f>
        <v>0.36666666666666664</v>
      </c>
      <c r="T152" s="6">
        <v>474</v>
      </c>
      <c r="U152" s="15">
        <f>T152/T$58</f>
        <v>0.26421404682274247</v>
      </c>
      <c r="V152" s="6">
        <v>655</v>
      </c>
      <c r="W152" s="15">
        <f>V152/V$58</f>
        <v>0.39268585131894485</v>
      </c>
      <c r="X152" s="6">
        <v>370</v>
      </c>
      <c r="Y152" s="15">
        <f>X152/X$58</f>
        <v>0.31066330814441645</v>
      </c>
      <c r="Z152" s="6">
        <v>199</v>
      </c>
      <c r="AA152" s="15">
        <f>Z152/Z$58</f>
        <v>0.42612419700214133</v>
      </c>
    </row>
    <row r="153" spans="13:27" x14ac:dyDescent="0.3">
      <c r="M153" s="11" t="s">
        <v>155</v>
      </c>
      <c r="O153" s="6">
        <v>215</v>
      </c>
      <c r="P153" s="19">
        <f>O153/O$58</f>
        <v>0.27741935483870966</v>
      </c>
      <c r="Q153" s="20">
        <f>(S153*$R$2+U153*$T$2+W153*$V$2+Y153*$X$2+AA153*$Z$2)/SUM($R$2,$T$2,$V$2,$X$2,$Z$2)</f>
        <v>0.24649910233393177</v>
      </c>
      <c r="R153" s="6">
        <v>146</v>
      </c>
      <c r="S153" s="15">
        <f>R153/R$58</f>
        <v>0.32444444444444442</v>
      </c>
      <c r="T153" s="6">
        <v>441</v>
      </c>
      <c r="U153" s="15">
        <f>T153/T$58</f>
        <v>0.24581939799331104</v>
      </c>
      <c r="V153" s="6">
        <v>361</v>
      </c>
      <c r="W153" s="15">
        <f>V153/V$58</f>
        <v>0.21642685851318944</v>
      </c>
      <c r="X153" s="6">
        <v>283</v>
      </c>
      <c r="Y153" s="15">
        <f>X153/X$58</f>
        <v>0.23761544920235098</v>
      </c>
      <c r="Z153" s="6">
        <v>142</v>
      </c>
      <c r="AA153" s="15">
        <f>Z153/Z$58</f>
        <v>0.30406852248394006</v>
      </c>
    </row>
    <row r="154" spans="13:27" x14ac:dyDescent="0.3">
      <c r="M154" s="11" t="s">
        <v>156</v>
      </c>
      <c r="O154" s="6">
        <v>247</v>
      </c>
      <c r="P154" s="19">
        <f>O154/O$58</f>
        <v>0.31870967741935485</v>
      </c>
      <c r="Q154" s="20">
        <f>(S154*$R$2+U154*$T$2+W154*$V$2+Y154*$X$2+AA154*$Z$2)/SUM($R$2,$T$2,$V$2,$X$2,$Z$2)</f>
        <v>0.26463195691202873</v>
      </c>
      <c r="R154" s="6">
        <v>160</v>
      </c>
      <c r="S154" s="15">
        <f>R154/R$58</f>
        <v>0.35555555555555557</v>
      </c>
      <c r="T154" s="6">
        <v>460</v>
      </c>
      <c r="U154" s="15">
        <f>T154/T$58</f>
        <v>0.25641025641025639</v>
      </c>
      <c r="V154" s="6">
        <v>376</v>
      </c>
      <c r="W154" s="15">
        <f>V154/V$58</f>
        <v>0.22541966426858512</v>
      </c>
      <c r="X154" s="6">
        <v>315</v>
      </c>
      <c r="Y154" s="15">
        <f>X154/X$58</f>
        <v>0.26448362720403024</v>
      </c>
      <c r="Z154" s="6">
        <v>163</v>
      </c>
      <c r="AA154" s="15">
        <f>Z154/Z$58</f>
        <v>0.34903640256959317</v>
      </c>
    </row>
    <row r="155" spans="13:27" x14ac:dyDescent="0.3">
      <c r="M155" s="11" t="s">
        <v>157</v>
      </c>
      <c r="O155" s="6">
        <v>243</v>
      </c>
      <c r="P155" s="19">
        <f>O155/O$58</f>
        <v>0.31354838709677418</v>
      </c>
      <c r="Q155" s="20">
        <f>(S155*$R$2+U155*$T$2+W155*$V$2+Y155*$X$2+AA155*$Z$2)/SUM($R$2,$T$2,$V$2,$X$2,$Z$2)</f>
        <v>0.28420107719928189</v>
      </c>
      <c r="R155" s="6">
        <v>161</v>
      </c>
      <c r="S155" s="15">
        <f>R155/R$58</f>
        <v>0.35777777777777775</v>
      </c>
      <c r="T155" s="6">
        <v>439</v>
      </c>
      <c r="U155" s="15">
        <f>T155/T$58</f>
        <v>0.24470457079152733</v>
      </c>
      <c r="V155" s="6">
        <v>418</v>
      </c>
      <c r="W155" s="15">
        <f>V155/V$58</f>
        <v>0.25059952038369304</v>
      </c>
      <c r="X155" s="6">
        <v>397</v>
      </c>
      <c r="Y155" s="15">
        <f>X155/X$58</f>
        <v>0.33333333333333331</v>
      </c>
      <c r="Z155" s="6">
        <v>168</v>
      </c>
      <c r="AA155" s="15">
        <f>Z155/Z$58</f>
        <v>0.35974304068522484</v>
      </c>
    </row>
    <row r="156" spans="13:27" x14ac:dyDescent="0.3">
      <c r="M156" s="11" t="s">
        <v>158</v>
      </c>
      <c r="O156" s="6">
        <v>241</v>
      </c>
      <c r="P156" s="19">
        <f>O156/O$58</f>
        <v>0.31096774193548388</v>
      </c>
      <c r="Q156" s="20">
        <f>(S156*$R$2+U156*$T$2+W156*$V$2+Y156*$X$2+AA156*$Z$2)/SUM($R$2,$T$2,$V$2,$X$2,$Z$2)</f>
        <v>0.27827648114901254</v>
      </c>
      <c r="R156" s="6">
        <v>161</v>
      </c>
      <c r="S156" s="15">
        <f>R156/R$58</f>
        <v>0.35777777777777775</v>
      </c>
      <c r="T156" s="6">
        <v>479</v>
      </c>
      <c r="U156" s="15">
        <f>T156/T$58</f>
        <v>0.26700111482720179</v>
      </c>
      <c r="V156" s="6">
        <v>414</v>
      </c>
      <c r="W156" s="15">
        <f>V156/V$58</f>
        <v>0.24820143884892087</v>
      </c>
      <c r="X156" s="6">
        <v>311</v>
      </c>
      <c r="Y156" s="15">
        <f>X156/X$58</f>
        <v>0.2611251049538203</v>
      </c>
      <c r="Z156" s="6">
        <v>185</v>
      </c>
      <c r="AA156" s="15">
        <f>Z156/Z$58</f>
        <v>0.39614561027837258</v>
      </c>
    </row>
    <row r="157" spans="13:27" x14ac:dyDescent="0.3">
      <c r="M157" s="11" t="s">
        <v>159</v>
      </c>
      <c r="O157" s="6">
        <v>69</v>
      </c>
      <c r="P157" s="19">
        <f>O157/O$58</f>
        <v>8.9032258064516132E-2</v>
      </c>
      <c r="Q157" s="20">
        <f>(S157*$R$2+U157*$T$2+W157*$V$2+Y157*$X$2+AA157*$Z$2)/SUM($R$2,$T$2,$V$2,$X$2,$Z$2)</f>
        <v>7.0017953321364457E-2</v>
      </c>
      <c r="R157" s="6">
        <v>49</v>
      </c>
      <c r="S157" s="15">
        <f>R157/R$58</f>
        <v>0.10888888888888888</v>
      </c>
      <c r="T157" s="6">
        <v>150</v>
      </c>
      <c r="U157" s="15">
        <f>T157/T$58</f>
        <v>8.3612040133779264E-2</v>
      </c>
      <c r="V157" s="6">
        <v>93</v>
      </c>
      <c r="W157" s="15">
        <f>V157/V$58</f>
        <v>5.5755395683453238E-2</v>
      </c>
      <c r="X157" s="6">
        <v>56</v>
      </c>
      <c r="Y157" s="15">
        <f>X157/X$58</f>
        <v>4.7019311502938706E-2</v>
      </c>
      <c r="Z157" s="6">
        <v>42</v>
      </c>
      <c r="AA157" s="15">
        <f>Z157/Z$58</f>
        <v>8.9935760171306209E-2</v>
      </c>
    </row>
    <row r="158" spans="13:27" x14ac:dyDescent="0.3">
      <c r="M158" s="11" t="s">
        <v>160</v>
      </c>
      <c r="O158" s="6">
        <v>160</v>
      </c>
      <c r="P158" s="15">
        <f>O158/O$58</f>
        <v>0.20645161290322581</v>
      </c>
      <c r="Q158" s="20">
        <f>(S158*$R$2+U158*$T$2+W158*$V$2+Y158*$X$2+AA158*$Z$2)/SUM($R$2,$T$2,$V$2,$X$2,$Z$2)</f>
        <v>0.18868940754039498</v>
      </c>
      <c r="R158" s="6">
        <v>70</v>
      </c>
      <c r="S158" s="15">
        <f>R158/R$58</f>
        <v>0.15555555555555556</v>
      </c>
      <c r="T158" s="6">
        <v>587</v>
      </c>
      <c r="U158" s="15">
        <f>T158/T$58</f>
        <v>0.32720178372352288</v>
      </c>
      <c r="V158" s="6">
        <v>226</v>
      </c>
      <c r="W158" s="15">
        <f>V158/V$58</f>
        <v>0.13549160671462829</v>
      </c>
      <c r="X158" s="6">
        <v>97</v>
      </c>
      <c r="Y158" s="15">
        <f>X158/X$58</f>
        <v>8.1444164567590266E-2</v>
      </c>
      <c r="Z158" s="6">
        <v>71</v>
      </c>
      <c r="AA158" s="15">
        <f>Z158/Z$58</f>
        <v>0.15203426124197003</v>
      </c>
    </row>
    <row r="159" spans="13:27" x14ac:dyDescent="0.3">
      <c r="O159" s="23" t="s">
        <v>35</v>
      </c>
      <c r="P159" s="23" t="s">
        <v>34</v>
      </c>
      <c r="Q159" s="12" t="s">
        <v>36</v>
      </c>
      <c r="R159" s="12" t="s">
        <v>1</v>
      </c>
      <c r="S159" s="12" t="s">
        <v>34</v>
      </c>
      <c r="T159" s="12" t="s">
        <v>12</v>
      </c>
      <c r="U159" s="12" t="s">
        <v>34</v>
      </c>
      <c r="V159" s="12" t="s">
        <v>13</v>
      </c>
      <c r="W159" s="12" t="s">
        <v>34</v>
      </c>
      <c r="X159" s="12" t="s">
        <v>14</v>
      </c>
      <c r="Y159" s="12" t="s">
        <v>34</v>
      </c>
      <c r="Z159" s="12" t="s">
        <v>15</v>
      </c>
      <c r="AA159" s="12" t="s">
        <v>34</v>
      </c>
    </row>
    <row r="160" spans="13:27" x14ac:dyDescent="0.3">
      <c r="M160" s="11" t="s">
        <v>162</v>
      </c>
      <c r="O160" s="6">
        <v>414</v>
      </c>
      <c r="P160" s="18">
        <f>O160/O$58</f>
        <v>0.53419354838709676</v>
      </c>
      <c r="Q160" s="20">
        <f>(S160*$R$2+U160*$T$2+W160*$V$2+Y160*$X$2+AA160*$Z$2)/SUM($R$2,$T$2,$V$2,$X$2,$Z$2)</f>
        <v>0.66606822262118492</v>
      </c>
      <c r="R160" s="6">
        <v>271</v>
      </c>
      <c r="S160" s="15">
        <f>R160/R$58</f>
        <v>0.60222222222222221</v>
      </c>
      <c r="T160" s="6">
        <v>948</v>
      </c>
      <c r="U160" s="15">
        <f>T160/T$58</f>
        <v>0.52842809364548493</v>
      </c>
      <c r="V160" s="6">
        <v>1173</v>
      </c>
      <c r="W160" s="15">
        <f>V160/V$58</f>
        <v>0.7032374100719424</v>
      </c>
      <c r="X160" s="6">
        <v>1008</v>
      </c>
      <c r="Y160" s="15">
        <f>X160/X$58</f>
        <v>0.84634760705289669</v>
      </c>
      <c r="Z160" s="6">
        <v>310</v>
      </c>
      <c r="AA160" s="15">
        <f>Z160/Z$58</f>
        <v>0.6638115631691649</v>
      </c>
    </row>
    <row r="161" spans="13:27" x14ac:dyDescent="0.3">
      <c r="M161" s="11" t="s">
        <v>163</v>
      </c>
      <c r="O161" s="6">
        <v>364</v>
      </c>
      <c r="P161" s="18">
        <f>O161/O$58</f>
        <v>0.4696774193548387</v>
      </c>
      <c r="Q161" s="20">
        <f>(S161*$R$2+U161*$T$2+W161*$V$2+Y161*$X$2+AA161*$Z$2)/SUM($R$2,$T$2,$V$2,$X$2,$Z$2)</f>
        <v>0.53536804308797126</v>
      </c>
      <c r="R161" s="6">
        <v>247</v>
      </c>
      <c r="S161" s="15">
        <f>R161/R$58</f>
        <v>0.54888888888888887</v>
      </c>
      <c r="T161" s="6">
        <v>610</v>
      </c>
      <c r="U161" s="15">
        <f>T161/T$58</f>
        <v>0.34002229654403565</v>
      </c>
      <c r="V161" s="6">
        <v>1073</v>
      </c>
      <c r="W161" s="15">
        <f>V161/V$58</f>
        <v>0.64328537170263789</v>
      </c>
      <c r="X161" s="6">
        <v>824</v>
      </c>
      <c r="Y161" s="15">
        <f>X161/X$58</f>
        <v>0.69185558354324095</v>
      </c>
      <c r="Z161" s="6">
        <v>228</v>
      </c>
      <c r="AA161" s="15">
        <f>Z161/Z$58</f>
        <v>0.48822269807280516</v>
      </c>
    </row>
    <row r="162" spans="13:27" x14ac:dyDescent="0.3">
      <c r="O162" s="23" t="s">
        <v>35</v>
      </c>
      <c r="P162" s="23" t="s">
        <v>34</v>
      </c>
      <c r="Q162" s="12" t="s">
        <v>36</v>
      </c>
      <c r="R162" s="12" t="s">
        <v>1</v>
      </c>
      <c r="S162" s="12" t="s">
        <v>34</v>
      </c>
      <c r="T162" s="12" t="s">
        <v>12</v>
      </c>
      <c r="U162" s="12" t="s">
        <v>34</v>
      </c>
      <c r="V162" s="12" t="s">
        <v>13</v>
      </c>
      <c r="W162" s="12" t="s">
        <v>34</v>
      </c>
      <c r="X162" s="12" t="s">
        <v>14</v>
      </c>
      <c r="Y162" s="12" t="s">
        <v>34</v>
      </c>
      <c r="Z162" s="12" t="s">
        <v>15</v>
      </c>
      <c r="AA162" s="12" t="s">
        <v>34</v>
      </c>
    </row>
    <row r="163" spans="13:27" x14ac:dyDescent="0.3">
      <c r="M163" s="11" t="s">
        <v>164</v>
      </c>
      <c r="O163" s="6">
        <v>6</v>
      </c>
      <c r="P163" s="16">
        <f>O163/O$58</f>
        <v>7.7419354838709677E-3</v>
      </c>
      <c r="Q163" s="20">
        <f>(S163*$R$2+U163*$T$2+W163*$V$2+Y163*$X$2+AA163*$Z$2)/SUM($R$2,$T$2,$V$2,$X$2,$Z$2)</f>
        <v>2.0466786355475764E-2</v>
      </c>
      <c r="R163" s="6">
        <v>4</v>
      </c>
      <c r="S163" s="15">
        <f>R163/R$58</f>
        <v>8.8888888888888889E-3</v>
      </c>
      <c r="T163" s="6">
        <v>24</v>
      </c>
      <c r="U163" s="15">
        <f>T163/T$58</f>
        <v>1.3377926421404682E-2</v>
      </c>
      <c r="V163" s="6">
        <v>24</v>
      </c>
      <c r="W163" s="15">
        <f>V163/V$58</f>
        <v>1.4388489208633094E-2</v>
      </c>
      <c r="X163" s="6">
        <v>42</v>
      </c>
      <c r="Y163" s="15">
        <f>X163/X$58</f>
        <v>3.5264483627204031E-2</v>
      </c>
      <c r="Z163" s="6">
        <v>20</v>
      </c>
      <c r="AA163" s="15">
        <f>Z163/Z$58</f>
        <v>4.2826552462526764E-2</v>
      </c>
    </row>
    <row r="164" spans="13:27" x14ac:dyDescent="0.3">
      <c r="M164" s="11" t="s">
        <v>165</v>
      </c>
      <c r="O164" s="6">
        <v>31</v>
      </c>
      <c r="P164" s="16">
        <f>O164/O$58</f>
        <v>0.04</v>
      </c>
      <c r="Q164" s="20">
        <f>(S164*$R$2+U164*$T$2+W164*$V$2+Y164*$X$2+AA164*$Z$2)/SUM($R$2,$T$2,$V$2,$X$2,$Z$2)</f>
        <v>5.9066427289048477E-2</v>
      </c>
      <c r="R164" s="6">
        <v>19</v>
      </c>
      <c r="S164" s="15">
        <f>R164/R$58</f>
        <v>4.2222222222222223E-2</v>
      </c>
      <c r="T164" s="6">
        <v>96</v>
      </c>
      <c r="U164" s="15">
        <f>T164/T$58</f>
        <v>5.3511705685618728E-2</v>
      </c>
      <c r="V164" s="6">
        <v>131</v>
      </c>
      <c r="W164" s="15">
        <f>V164/V$58</f>
        <v>7.8537170263788966E-2</v>
      </c>
      <c r="X164" s="6">
        <v>57</v>
      </c>
      <c r="Y164" s="15">
        <f>X164/X$58</f>
        <v>4.7858942065491183E-2</v>
      </c>
      <c r="Z164" s="6">
        <v>26</v>
      </c>
      <c r="AA164" s="15">
        <f>Z164/Z$58</f>
        <v>5.5674518201284794E-2</v>
      </c>
    </row>
    <row r="165" spans="13:27" x14ac:dyDescent="0.3">
      <c r="M165" s="11" t="s">
        <v>166</v>
      </c>
      <c r="O165" s="6">
        <v>10</v>
      </c>
      <c r="P165" s="16">
        <f>O165/O$58</f>
        <v>1.2903225806451613E-2</v>
      </c>
      <c r="Q165" s="20">
        <f>(S165*$R$2+U165*$T$2+W165*$V$2+Y165*$X$2+AA165*$Z$2)/SUM($R$2,$T$2,$V$2,$X$2,$Z$2)</f>
        <v>1.7235188509874325E-2</v>
      </c>
      <c r="R165" s="6">
        <v>10</v>
      </c>
      <c r="S165" s="15">
        <f>R165/R$58</f>
        <v>2.2222222222222223E-2</v>
      </c>
      <c r="T165" s="6">
        <v>36</v>
      </c>
      <c r="U165" s="15">
        <f>T165/T$58</f>
        <v>2.0066889632107024E-2</v>
      </c>
      <c r="V165" s="6">
        <v>27</v>
      </c>
      <c r="W165" s="15">
        <f>V165/V$58</f>
        <v>1.618705035971223E-2</v>
      </c>
      <c r="X165" s="6">
        <v>14</v>
      </c>
      <c r="Y165" s="15">
        <f>X165/X$58</f>
        <v>1.1754827875734676E-2</v>
      </c>
      <c r="Z165" s="6">
        <v>9</v>
      </c>
      <c r="AA165" s="15">
        <f>Z165/Z$58</f>
        <v>1.9271948608137045E-2</v>
      </c>
    </row>
    <row r="166" spans="13:27" x14ac:dyDescent="0.3">
      <c r="M166" s="11" t="s">
        <v>167</v>
      </c>
      <c r="O166" s="6">
        <v>17</v>
      </c>
      <c r="P166" s="16">
        <f>O166/O$58</f>
        <v>2.1935483870967741E-2</v>
      </c>
      <c r="Q166" s="20">
        <f>(S166*$R$2+U166*$T$2+W166*$V$2+Y166*$X$2+AA166*$Z$2)/SUM($R$2,$T$2,$V$2,$X$2,$Z$2)</f>
        <v>3.4649910233393179E-2</v>
      </c>
      <c r="R166" s="6">
        <v>10</v>
      </c>
      <c r="S166" s="15">
        <f>R166/R$58</f>
        <v>2.2222222222222223E-2</v>
      </c>
      <c r="T166" s="6">
        <v>98</v>
      </c>
      <c r="U166" s="15">
        <f>T166/T$58</f>
        <v>5.4626532887402456E-2</v>
      </c>
      <c r="V166" s="6">
        <v>35</v>
      </c>
      <c r="W166" s="15">
        <f>V166/V$58</f>
        <v>2.0983213429256596E-2</v>
      </c>
      <c r="X166" s="6">
        <v>37</v>
      </c>
      <c r="Y166" s="15">
        <f>X166/X$58</f>
        <v>3.1066330814441646E-2</v>
      </c>
      <c r="Z166" s="6">
        <v>13</v>
      </c>
      <c r="AA166" s="15">
        <f>Z166/Z$58</f>
        <v>2.7837259100642397E-2</v>
      </c>
    </row>
    <row r="167" spans="13:27" x14ac:dyDescent="0.3">
      <c r="M167" s="11" t="s">
        <v>168</v>
      </c>
      <c r="O167" s="6">
        <v>93</v>
      </c>
      <c r="P167" s="16">
        <f>O167/O$58</f>
        <v>0.12</v>
      </c>
      <c r="Q167" s="20">
        <f>(S167*$R$2+U167*$T$2+W167*$V$2+Y167*$X$2+AA167*$Z$2)/SUM($R$2,$T$2,$V$2,$X$2,$Z$2)</f>
        <v>0.11956912028725314</v>
      </c>
      <c r="R167" s="6">
        <v>65</v>
      </c>
      <c r="S167" s="15">
        <f>R167/R$58</f>
        <v>0.14444444444444443</v>
      </c>
      <c r="T167" s="6">
        <v>195</v>
      </c>
      <c r="U167" s="15">
        <f>T167/T$58</f>
        <v>0.10869565217391304</v>
      </c>
      <c r="V167" s="6">
        <v>171</v>
      </c>
      <c r="W167" s="15">
        <f>V167/V$58</f>
        <v>0.10251798561151079</v>
      </c>
      <c r="X167" s="6">
        <v>167</v>
      </c>
      <c r="Y167" s="15">
        <f>X167/X$58</f>
        <v>0.14021830394626364</v>
      </c>
      <c r="Z167" s="6">
        <v>68</v>
      </c>
      <c r="AA167" s="15">
        <f>Z167/Z$58</f>
        <v>0.145610278372591</v>
      </c>
    </row>
    <row r="168" spans="13:27" x14ac:dyDescent="0.3">
      <c r="M168" s="11" t="s">
        <v>169</v>
      </c>
      <c r="O168" s="6">
        <v>25</v>
      </c>
      <c r="P168" s="16">
        <f>O168/O$58</f>
        <v>3.2258064516129031E-2</v>
      </c>
      <c r="Q168" s="20">
        <f>(S168*$R$2+U168*$T$2+W168*$V$2+Y168*$X$2+AA168*$Z$2)/SUM($R$2,$T$2,$V$2,$X$2,$Z$2)</f>
        <v>4.4883303411131059E-2</v>
      </c>
      <c r="R168" s="6">
        <v>14</v>
      </c>
      <c r="S168" s="15">
        <f>R168/R$58</f>
        <v>3.111111111111111E-2</v>
      </c>
      <c r="T168" s="6">
        <v>95</v>
      </c>
      <c r="U168" s="15">
        <f>T168/T$58</f>
        <v>5.2954292084726864E-2</v>
      </c>
      <c r="V168" s="6">
        <v>83</v>
      </c>
      <c r="W168" s="15">
        <f>V168/V$58</f>
        <v>4.9760191846522785E-2</v>
      </c>
      <c r="X168" s="6">
        <v>25</v>
      </c>
      <c r="Y168" s="15">
        <f>X168/X$58</f>
        <v>2.0990764063811923E-2</v>
      </c>
      <c r="Z168" s="6">
        <v>33</v>
      </c>
      <c r="AA168" s="15">
        <f>Z168/Z$58</f>
        <v>7.0663811563169171E-2</v>
      </c>
    </row>
    <row r="169" spans="13:27" x14ac:dyDescent="0.3">
      <c r="M169" s="11" t="s">
        <v>170</v>
      </c>
      <c r="O169" s="6">
        <v>86</v>
      </c>
      <c r="P169" s="19">
        <f>O169/O$58</f>
        <v>0.11096774193548387</v>
      </c>
      <c r="Q169" s="20">
        <f>(S169*$R$2+U169*$T$2+W169*$V$2+Y169*$X$2+AA169*$Z$2)/SUM($R$2,$T$2,$V$2,$X$2,$Z$2)</f>
        <v>8.3662477558348297E-2</v>
      </c>
      <c r="R169" s="6">
        <v>58</v>
      </c>
      <c r="S169" s="15">
        <f>R169/R$58</f>
        <v>0.12888888888888889</v>
      </c>
      <c r="T169" s="6">
        <v>173</v>
      </c>
      <c r="U169" s="15">
        <f>T169/T$58</f>
        <v>9.6432552954292081E-2</v>
      </c>
      <c r="V169" s="6">
        <v>103</v>
      </c>
      <c r="W169" s="15">
        <f>V169/V$58</f>
        <v>6.1750599520383691E-2</v>
      </c>
      <c r="X169" s="6">
        <v>80</v>
      </c>
      <c r="Y169" s="15">
        <f>X169/X$58</f>
        <v>6.7170445004198151E-2</v>
      </c>
      <c r="Z169" s="6">
        <v>52</v>
      </c>
      <c r="AA169" s="15">
        <f>Z169/Z$58</f>
        <v>0.11134903640256959</v>
      </c>
    </row>
    <row r="170" spans="13:27" x14ac:dyDescent="0.3">
      <c r="M170" s="11" t="s">
        <v>171</v>
      </c>
      <c r="O170" s="6">
        <v>49</v>
      </c>
      <c r="P170" s="19">
        <f>O170/O$58</f>
        <v>6.3225806451612909E-2</v>
      </c>
      <c r="Q170" s="20">
        <f>(S170*$R$2+U170*$T$2+W170*$V$2+Y170*$X$2+AA170*$Z$2)/SUM($R$2,$T$2,$V$2,$X$2,$Z$2)</f>
        <v>4.9551166965888689E-2</v>
      </c>
      <c r="R170" s="6">
        <v>38</v>
      </c>
      <c r="S170" s="15">
        <f>R170/R$58</f>
        <v>8.4444444444444447E-2</v>
      </c>
      <c r="T170" s="6">
        <v>115</v>
      </c>
      <c r="U170" s="15">
        <f>T170/T$58</f>
        <v>6.4102564102564097E-2</v>
      </c>
      <c r="V170" s="6">
        <v>45</v>
      </c>
      <c r="W170" s="15">
        <f>V170/V$58</f>
        <v>2.6978417266187049E-2</v>
      </c>
      <c r="X170" s="6">
        <v>47</v>
      </c>
      <c r="Y170" s="15">
        <f>X170/X$58</f>
        <v>3.9462636439966413E-2</v>
      </c>
      <c r="Z170" s="6">
        <v>31</v>
      </c>
      <c r="AA170" s="15">
        <f>Z170/Z$58</f>
        <v>6.638115631691649E-2</v>
      </c>
    </row>
    <row r="171" spans="13:27" x14ac:dyDescent="0.3">
      <c r="M171" s="11" t="s">
        <v>172</v>
      </c>
      <c r="O171" s="6">
        <v>484</v>
      </c>
      <c r="P171" s="15">
        <f>O171/O$58</f>
        <v>0.62451612903225806</v>
      </c>
      <c r="Q171" s="20">
        <f>(S171*$R$2+U171*$T$2+W171*$V$2+Y171*$X$2+AA171*$Z$2)/SUM($R$2,$T$2,$V$2,$X$2,$Z$2)</f>
        <v>0.71508078994613999</v>
      </c>
      <c r="R171" s="6">
        <v>275</v>
      </c>
      <c r="S171" s="15">
        <f>R171/R$58</f>
        <v>0.61111111111111116</v>
      </c>
      <c r="T171" s="6">
        <v>1233</v>
      </c>
      <c r="U171" s="15">
        <f>T171/T$58</f>
        <v>0.68729096989966554</v>
      </c>
      <c r="V171" s="6">
        <v>1273</v>
      </c>
      <c r="W171" s="15">
        <f>V171/V$58</f>
        <v>0.76318944844124703</v>
      </c>
      <c r="X171" s="6">
        <v>904</v>
      </c>
      <c r="Y171" s="15">
        <f>X171/X$58</f>
        <v>0.75902602854743917</v>
      </c>
      <c r="Z171" s="6">
        <v>298</v>
      </c>
      <c r="AA171" s="15">
        <f>Z171/Z$58</f>
        <v>0.63811563169164887</v>
      </c>
    </row>
    <row r="172" spans="13:27" x14ac:dyDescent="0.3">
      <c r="O172" s="23" t="s">
        <v>35</v>
      </c>
      <c r="P172" s="23" t="s">
        <v>34</v>
      </c>
      <c r="Q172" s="12" t="s">
        <v>36</v>
      </c>
      <c r="R172" s="12" t="s">
        <v>1</v>
      </c>
      <c r="S172" s="12" t="s">
        <v>34</v>
      </c>
      <c r="T172" s="12" t="s">
        <v>12</v>
      </c>
      <c r="U172" s="12" t="s">
        <v>34</v>
      </c>
      <c r="V172" s="12" t="s">
        <v>13</v>
      </c>
      <c r="W172" s="12" t="s">
        <v>34</v>
      </c>
      <c r="X172" s="12" t="s">
        <v>14</v>
      </c>
      <c r="Y172" s="12" t="s">
        <v>34</v>
      </c>
      <c r="Z172" s="12" t="s">
        <v>15</v>
      </c>
      <c r="AA172" s="12" t="s">
        <v>34</v>
      </c>
    </row>
    <row r="173" spans="13:27" x14ac:dyDescent="0.3">
      <c r="M173" s="11" t="s">
        <v>173</v>
      </c>
      <c r="O173" s="6">
        <v>87</v>
      </c>
      <c r="P173" s="18">
        <f>O173/O$58</f>
        <v>0.11225806451612903</v>
      </c>
      <c r="Q173" s="20">
        <f>(S173*$R$2+U173*$T$2+W173*$V$2+Y173*$X$2+AA173*$Z$2)/SUM($R$2,$T$2,$V$2,$X$2,$Z$2)</f>
        <v>0.15026929982046677</v>
      </c>
      <c r="R173" s="6">
        <v>54</v>
      </c>
      <c r="S173" s="15">
        <f>R173/R$58</f>
        <v>0.12</v>
      </c>
      <c r="T173" s="6">
        <v>220</v>
      </c>
      <c r="U173" s="15">
        <f>T173/T$58</f>
        <v>0.12263099219620958</v>
      </c>
      <c r="V173" s="6">
        <v>280</v>
      </c>
      <c r="W173" s="15">
        <f>V173/V$58</f>
        <v>0.16786570743405277</v>
      </c>
      <c r="X173" s="6">
        <v>161</v>
      </c>
      <c r="Y173" s="15">
        <f>X173/X$58</f>
        <v>0.13518052057094879</v>
      </c>
      <c r="Z173" s="6">
        <v>122</v>
      </c>
      <c r="AA173" s="15">
        <f>Z173/Z$58</f>
        <v>0.26124197002141325</v>
      </c>
    </row>
    <row r="174" spans="13:27" x14ac:dyDescent="0.3">
      <c r="M174" s="11" t="s">
        <v>174</v>
      </c>
      <c r="O174" s="6">
        <v>76</v>
      </c>
      <c r="P174" s="18">
        <f>O174/O$58</f>
        <v>9.8064516129032261E-2</v>
      </c>
      <c r="Q174" s="20">
        <f>(S174*$R$2+U174*$T$2+W174*$V$2+Y174*$X$2+AA174*$Z$2)/SUM($R$2,$T$2,$V$2,$X$2,$Z$2)</f>
        <v>0.12495511669658887</v>
      </c>
      <c r="R174" s="6">
        <v>46</v>
      </c>
      <c r="S174" s="15">
        <f>R174/R$58</f>
        <v>0.10222222222222223</v>
      </c>
      <c r="T174" s="6">
        <v>192</v>
      </c>
      <c r="U174" s="15">
        <f>T174/T$58</f>
        <v>0.10702341137123746</v>
      </c>
      <c r="V174" s="6">
        <v>221</v>
      </c>
      <c r="W174" s="15">
        <f>V174/V$58</f>
        <v>0.13249400479616308</v>
      </c>
      <c r="X174" s="6">
        <v>140</v>
      </c>
      <c r="Y174" s="15">
        <f>X174/X$58</f>
        <v>0.11754827875734676</v>
      </c>
      <c r="Z174" s="6">
        <v>97</v>
      </c>
      <c r="AA174" s="15">
        <f>Z174/Z$58</f>
        <v>0.20770877944325483</v>
      </c>
    </row>
    <row r="175" spans="13:27" x14ac:dyDescent="0.3">
      <c r="M175" s="11" t="s">
        <v>175</v>
      </c>
      <c r="O175" s="6">
        <v>7</v>
      </c>
      <c r="P175" s="16">
        <f>O175/O$58</f>
        <v>9.0322580645161299E-3</v>
      </c>
      <c r="Q175" s="20">
        <f>(S175*$R$2+U175*$T$2+W175*$V$2+Y175*$X$2+AA175*$Z$2)/SUM($R$2,$T$2,$V$2,$X$2,$Z$2)</f>
        <v>1.1310592459605027E-2</v>
      </c>
      <c r="R175" s="6">
        <v>5</v>
      </c>
      <c r="S175" s="15">
        <f>R175/R$58</f>
        <v>1.1111111111111112E-2</v>
      </c>
      <c r="T175" s="6">
        <v>20</v>
      </c>
      <c r="U175" s="15">
        <f>T175/T$58</f>
        <v>1.1148272017837236E-2</v>
      </c>
      <c r="V175" s="6">
        <v>17</v>
      </c>
      <c r="W175" s="15">
        <f>V175/V$58</f>
        <v>1.0191846522781775E-2</v>
      </c>
      <c r="X175" s="6">
        <v>11</v>
      </c>
      <c r="Y175" s="15">
        <f>X175/X$58</f>
        <v>9.2359361880772466E-3</v>
      </c>
      <c r="Z175" s="6">
        <v>10</v>
      </c>
      <c r="AA175" s="15">
        <f>Z175/Z$58</f>
        <v>2.1413276231263382E-2</v>
      </c>
    </row>
    <row r="176" spans="13:27" x14ac:dyDescent="0.3">
      <c r="M176" s="11" t="s">
        <v>176</v>
      </c>
      <c r="O176" s="6">
        <v>2</v>
      </c>
      <c r="P176" s="16">
        <f>O176/O$58</f>
        <v>2.5806451612903226E-3</v>
      </c>
      <c r="Q176" s="20">
        <f>(S176*$R$2+U176*$T$2+W176*$V$2+Y176*$X$2+AA176*$Z$2)/SUM($R$2,$T$2,$V$2,$X$2,$Z$2)</f>
        <v>7.3608617594254936E-3</v>
      </c>
      <c r="R176" s="6">
        <v>1</v>
      </c>
      <c r="S176" s="15">
        <f>R176/R$58</f>
        <v>2.2222222222222222E-3</v>
      </c>
      <c r="T176" s="6">
        <v>13</v>
      </c>
      <c r="U176" s="15">
        <f>T176/T$58</f>
        <v>7.246376811594203E-3</v>
      </c>
      <c r="V176" s="6">
        <v>11</v>
      </c>
      <c r="W176" s="15">
        <f>V176/V$58</f>
        <v>6.594724220623501E-3</v>
      </c>
      <c r="X176" s="6">
        <v>10</v>
      </c>
      <c r="Y176" s="15">
        <f>X176/X$58</f>
        <v>8.3963056255247689E-3</v>
      </c>
      <c r="Z176" s="6">
        <v>6</v>
      </c>
      <c r="AA176" s="15">
        <f>Z176/Z$58</f>
        <v>1.284796573875803E-2</v>
      </c>
    </row>
    <row r="177" spans="13:27" x14ac:dyDescent="0.3">
      <c r="M177" s="11" t="s">
        <v>177</v>
      </c>
      <c r="O177" s="6">
        <v>1</v>
      </c>
      <c r="P177" s="16">
        <f>O177/O$58</f>
        <v>1.2903225806451613E-3</v>
      </c>
      <c r="Q177" s="20">
        <f>(S177*$R$2+U177*$T$2+W177*$V$2+Y177*$X$2+AA177*$Z$2)/SUM($R$2,$T$2,$V$2,$X$2,$Z$2)</f>
        <v>2.872531418312388E-3</v>
      </c>
      <c r="R177" s="6">
        <v>0</v>
      </c>
      <c r="S177" s="15">
        <f>R177/R$58</f>
        <v>0</v>
      </c>
      <c r="T177" s="6">
        <v>3</v>
      </c>
      <c r="U177" s="15">
        <f>T177/T$58</f>
        <v>1.6722408026755853E-3</v>
      </c>
      <c r="V177" s="6">
        <v>6</v>
      </c>
      <c r="W177" s="15">
        <f>V177/V$58</f>
        <v>3.5971223021582736E-3</v>
      </c>
      <c r="X177" s="6">
        <v>4</v>
      </c>
      <c r="Y177" s="15">
        <f>X177/X$58</f>
        <v>3.3585222502099076E-3</v>
      </c>
      <c r="Z177" s="6">
        <v>3</v>
      </c>
      <c r="AA177" s="15">
        <f>Z177/Z$58</f>
        <v>6.4239828693790149E-3</v>
      </c>
    </row>
    <row r="178" spans="13:27" x14ac:dyDescent="0.3">
      <c r="M178" s="11" t="s">
        <v>178</v>
      </c>
      <c r="O178" s="6">
        <v>1</v>
      </c>
      <c r="P178" s="16">
        <f>O178/O$58</f>
        <v>1.2903225806451613E-3</v>
      </c>
      <c r="Q178" s="20">
        <f>(S178*$R$2+U178*$T$2+W178*$V$2+Y178*$X$2+AA178*$Z$2)/SUM($R$2,$T$2,$V$2,$X$2,$Z$2)</f>
        <v>2.872531418312388E-3</v>
      </c>
      <c r="R178" s="6">
        <v>0</v>
      </c>
      <c r="S178" s="15">
        <f>R178/R$58</f>
        <v>0</v>
      </c>
      <c r="T178" s="6">
        <v>3</v>
      </c>
      <c r="U178" s="15">
        <f>T178/T$58</f>
        <v>1.6722408026755853E-3</v>
      </c>
      <c r="V178" s="6">
        <v>6</v>
      </c>
      <c r="W178" s="15">
        <f>V178/V$58</f>
        <v>3.5971223021582736E-3</v>
      </c>
      <c r="X178" s="6">
        <v>4</v>
      </c>
      <c r="Y178" s="15">
        <f>X178/X$58</f>
        <v>3.3585222502099076E-3</v>
      </c>
      <c r="Z178" s="6">
        <v>3</v>
      </c>
      <c r="AA178" s="15">
        <f>Z178/Z$58</f>
        <v>6.4239828693790149E-3</v>
      </c>
    </row>
    <row r="179" spans="13:27" x14ac:dyDescent="0.3">
      <c r="M179" s="11" t="s">
        <v>179</v>
      </c>
      <c r="O179" s="6">
        <v>4</v>
      </c>
      <c r="P179" s="16">
        <f>O179/O$58</f>
        <v>5.1612903225806452E-3</v>
      </c>
      <c r="Q179" s="20">
        <f>(S179*$R$2+U179*$T$2+W179*$V$2+Y179*$X$2+AA179*$Z$2)/SUM($R$2,$T$2,$V$2,$X$2,$Z$2)</f>
        <v>7.3608617594254936E-3</v>
      </c>
      <c r="R179" s="6">
        <v>2</v>
      </c>
      <c r="S179" s="15">
        <f>R179/R$58</f>
        <v>4.4444444444444444E-3</v>
      </c>
      <c r="T179" s="6">
        <v>7</v>
      </c>
      <c r="U179" s="15">
        <f>T179/T$58</f>
        <v>3.9018952062430325E-3</v>
      </c>
      <c r="V179" s="6">
        <v>16</v>
      </c>
      <c r="W179" s="15">
        <f>V179/V$58</f>
        <v>9.5923261390887284E-3</v>
      </c>
      <c r="X179" s="6">
        <v>5</v>
      </c>
      <c r="Y179" s="15">
        <f>X179/X$58</f>
        <v>4.1981528127623844E-3</v>
      </c>
      <c r="Z179" s="6">
        <v>11</v>
      </c>
      <c r="AA179" s="15">
        <f>Z179/Z$58</f>
        <v>2.3554603854389723E-2</v>
      </c>
    </row>
    <row r="180" spans="13:27" x14ac:dyDescent="0.3">
      <c r="M180" s="11" t="s">
        <v>180</v>
      </c>
      <c r="O180" s="6">
        <v>5</v>
      </c>
      <c r="P180" s="16">
        <f>O180/O$58</f>
        <v>6.4516129032258064E-3</v>
      </c>
      <c r="Q180" s="20">
        <f>(S180*$R$2+U180*$T$2+W180*$V$2+Y180*$X$2+AA180*$Z$2)/SUM($R$2,$T$2,$V$2,$X$2,$Z$2)</f>
        <v>1.7055655296229804E-2</v>
      </c>
      <c r="R180" s="6">
        <v>1</v>
      </c>
      <c r="S180" s="15">
        <f>R180/R$58</f>
        <v>2.2222222222222222E-3</v>
      </c>
      <c r="T180" s="6">
        <v>23</v>
      </c>
      <c r="U180" s="15">
        <f>T180/T$58</f>
        <v>1.282051282051282E-2</v>
      </c>
      <c r="V180" s="6">
        <v>37</v>
      </c>
      <c r="W180" s="15">
        <f>V180/V$58</f>
        <v>2.2182254196642687E-2</v>
      </c>
      <c r="X180" s="6">
        <v>21</v>
      </c>
      <c r="Y180" s="15">
        <f>X180/X$58</f>
        <v>1.7632241813602016E-2</v>
      </c>
      <c r="Z180" s="6">
        <v>13</v>
      </c>
      <c r="AA180" s="15">
        <f>Z180/Z$58</f>
        <v>2.7837259100642397E-2</v>
      </c>
    </row>
    <row r="181" spans="13:27" x14ac:dyDescent="0.3">
      <c r="M181" s="11" t="s">
        <v>181</v>
      </c>
      <c r="O181" s="6">
        <v>29</v>
      </c>
      <c r="P181" s="16">
        <f>O181/O$58</f>
        <v>3.741935483870968E-2</v>
      </c>
      <c r="Q181" s="20">
        <f>(S181*$R$2+U181*$T$2+W181*$V$2+Y181*$X$2+AA181*$Z$2)/SUM($R$2,$T$2,$V$2,$X$2,$Z$2)</f>
        <v>5.816876122082585E-2</v>
      </c>
      <c r="R181" s="6">
        <v>18</v>
      </c>
      <c r="S181" s="15">
        <f>R181/R$58</f>
        <v>0.04</v>
      </c>
      <c r="T181" s="6">
        <v>75</v>
      </c>
      <c r="U181" s="15">
        <f>T181/T$58</f>
        <v>4.1806020066889632E-2</v>
      </c>
      <c r="V181" s="6">
        <v>125</v>
      </c>
      <c r="W181" s="15">
        <f>V181/V$58</f>
        <v>7.4940047961630701E-2</v>
      </c>
      <c r="X181" s="6">
        <v>54</v>
      </c>
      <c r="Y181" s="15">
        <f>X181/X$58</f>
        <v>4.534005037783375E-2</v>
      </c>
      <c r="Z181" s="6">
        <v>52</v>
      </c>
      <c r="AA181" s="15">
        <f>Z181/Z$58</f>
        <v>0.11134903640256959</v>
      </c>
    </row>
    <row r="182" spans="13:27" x14ac:dyDescent="0.3">
      <c r="M182" s="11" t="s">
        <v>182</v>
      </c>
      <c r="O182" s="6">
        <v>23</v>
      </c>
      <c r="P182" s="16">
        <f>O182/O$58</f>
        <v>2.9677419354838711E-2</v>
      </c>
      <c r="Q182" s="20">
        <f>(S182*$R$2+U182*$T$2+W182*$V$2+Y182*$X$2+AA182*$Z$2)/SUM($R$2,$T$2,$V$2,$X$2,$Z$2)</f>
        <v>3.4111310592459608E-2</v>
      </c>
      <c r="R182" s="6">
        <v>17</v>
      </c>
      <c r="S182" s="15">
        <f>R182/R$58</f>
        <v>3.7777777777777778E-2</v>
      </c>
      <c r="T182" s="6">
        <v>37</v>
      </c>
      <c r="U182" s="15">
        <f>T182/T$58</f>
        <v>2.0624303232998884E-2</v>
      </c>
      <c r="V182" s="6">
        <v>68</v>
      </c>
      <c r="W182" s="15">
        <f>V182/V$58</f>
        <v>4.0767386091127102E-2</v>
      </c>
      <c r="X182" s="6">
        <v>35</v>
      </c>
      <c r="Y182" s="15">
        <f>X182/X$58</f>
        <v>2.938706968933669E-2</v>
      </c>
      <c r="Z182" s="6">
        <v>33</v>
      </c>
      <c r="AA182" s="15">
        <f>Z182/Z$58</f>
        <v>7.0663811563169171E-2</v>
      </c>
    </row>
    <row r="183" spans="13:27" x14ac:dyDescent="0.3">
      <c r="M183" s="11" t="s">
        <v>183</v>
      </c>
      <c r="O183" s="6">
        <v>14</v>
      </c>
      <c r="P183" s="16">
        <f>O183/O$58</f>
        <v>1.806451612903226E-2</v>
      </c>
      <c r="Q183" s="20">
        <f>(S183*$R$2+U183*$T$2+W183*$V$2+Y183*$X$2+AA183*$Z$2)/SUM($R$2,$T$2,$V$2,$X$2,$Z$2)</f>
        <v>1.8132854578096949E-2</v>
      </c>
      <c r="R183" s="6">
        <v>9</v>
      </c>
      <c r="S183" s="15">
        <f>R183/R$58</f>
        <v>0.02</v>
      </c>
      <c r="T183" s="6">
        <v>19</v>
      </c>
      <c r="U183" s="15">
        <f>T183/T$58</f>
        <v>1.0590858416945374E-2</v>
      </c>
      <c r="V183" s="6">
        <v>24</v>
      </c>
      <c r="W183" s="15">
        <f>V183/V$58</f>
        <v>1.4388489208633094E-2</v>
      </c>
      <c r="X183" s="6">
        <v>19</v>
      </c>
      <c r="Y183" s="15">
        <f>X183/X$58</f>
        <v>1.595298068849706E-2</v>
      </c>
      <c r="Z183" s="6">
        <v>30</v>
      </c>
      <c r="AA183" s="15">
        <f>Z183/Z$58</f>
        <v>6.4239828693790149E-2</v>
      </c>
    </row>
    <row r="184" spans="13:27" x14ac:dyDescent="0.3">
      <c r="M184" s="11" t="s">
        <v>184</v>
      </c>
      <c r="O184" s="6">
        <v>33</v>
      </c>
      <c r="P184" s="16">
        <f>O184/O$58</f>
        <v>4.2580645161290322E-2</v>
      </c>
      <c r="Q184" s="20">
        <f>(S184*$R$2+U184*$T$2+W184*$V$2+Y184*$X$2+AA184*$Z$2)/SUM($R$2,$T$2,$V$2,$X$2,$Z$2)</f>
        <v>3.8958707360861759E-2</v>
      </c>
      <c r="R184" s="6">
        <v>18</v>
      </c>
      <c r="S184" s="15">
        <f>R184/R$58</f>
        <v>0.04</v>
      </c>
      <c r="T184" s="6">
        <v>44</v>
      </c>
      <c r="U184" s="15">
        <f>T184/T$58</f>
        <v>2.4526198439241916E-2</v>
      </c>
      <c r="V184" s="6">
        <v>62</v>
      </c>
      <c r="W184" s="15">
        <f>V184/V$58</f>
        <v>3.7170263788968823E-2</v>
      </c>
      <c r="X184" s="6">
        <v>44</v>
      </c>
      <c r="Y184" s="15">
        <f>X184/X$58</f>
        <v>3.6943744752308987E-2</v>
      </c>
      <c r="Z184" s="6">
        <v>49</v>
      </c>
      <c r="AA184" s="15">
        <f>Z184/Z$58</f>
        <v>0.10492505353319058</v>
      </c>
    </row>
    <row r="185" spans="13:27" x14ac:dyDescent="0.3">
      <c r="M185" s="11" t="s">
        <v>185</v>
      </c>
      <c r="O185" s="6">
        <v>26</v>
      </c>
      <c r="P185" s="16">
        <f>O185/O$58</f>
        <v>3.3548387096774192E-2</v>
      </c>
      <c r="Q185" s="20">
        <f>(S185*$R$2+U185*$T$2+W185*$V$2+Y185*$X$2+AA185*$Z$2)/SUM($R$2,$T$2,$V$2,$X$2,$Z$2)</f>
        <v>3.8779174147217238E-2</v>
      </c>
      <c r="R185" s="6">
        <v>14</v>
      </c>
      <c r="S185" s="15">
        <f>R185/R$58</f>
        <v>3.111111111111111E-2</v>
      </c>
      <c r="T185" s="6">
        <v>63</v>
      </c>
      <c r="U185" s="15">
        <f>T185/T$58</f>
        <v>3.5117056856187288E-2</v>
      </c>
      <c r="V185" s="6">
        <v>69</v>
      </c>
      <c r="W185" s="15">
        <f>V185/V$58</f>
        <v>4.1366906474820143E-2</v>
      </c>
      <c r="X185" s="6">
        <v>30</v>
      </c>
      <c r="Y185" s="15">
        <f>X185/X$58</f>
        <v>2.5188916876574308E-2</v>
      </c>
      <c r="Z185" s="6">
        <v>40</v>
      </c>
      <c r="AA185" s="15">
        <f>Z185/Z$58</f>
        <v>8.5653104925053528E-2</v>
      </c>
    </row>
    <row r="186" spans="13:27" x14ac:dyDescent="0.3">
      <c r="M186" s="11" t="s">
        <v>186</v>
      </c>
      <c r="O186" s="6">
        <v>5</v>
      </c>
      <c r="P186" s="16">
        <f>O186/O$58</f>
        <v>6.4516129032258064E-3</v>
      </c>
      <c r="Q186" s="20">
        <f>(S186*$R$2+U186*$T$2+W186*$V$2+Y186*$X$2+AA186*$Z$2)/SUM($R$2,$T$2,$V$2,$X$2,$Z$2)</f>
        <v>7.7199281867145423E-3</v>
      </c>
      <c r="R186" s="6">
        <v>3</v>
      </c>
      <c r="S186" s="15">
        <f>R186/R$58</f>
        <v>6.6666666666666671E-3</v>
      </c>
      <c r="T186" s="6">
        <v>10</v>
      </c>
      <c r="U186" s="15">
        <f>T186/T$58</f>
        <v>5.5741360089186179E-3</v>
      </c>
      <c r="V186" s="6">
        <v>12</v>
      </c>
      <c r="W186" s="15">
        <f>V186/V$58</f>
        <v>7.1942446043165471E-3</v>
      </c>
      <c r="X186" s="6">
        <v>8</v>
      </c>
      <c r="Y186" s="15">
        <f>X186/X$58</f>
        <v>6.7170445004198151E-3</v>
      </c>
      <c r="Z186" s="6">
        <v>10</v>
      </c>
      <c r="AA186" s="15">
        <f>Z186/Z$58</f>
        <v>2.1413276231263382E-2</v>
      </c>
    </row>
    <row r="187" spans="13:27" x14ac:dyDescent="0.3">
      <c r="M187" s="11" t="s">
        <v>180</v>
      </c>
      <c r="O187" s="6">
        <v>52</v>
      </c>
      <c r="P187" s="15">
        <f>O187/O$58</f>
        <v>6.7096774193548384E-2</v>
      </c>
      <c r="Q187" s="20">
        <f>(S187*$R$2+U187*$T$2+W187*$V$2+Y187*$X$2+AA187*$Z$2)/SUM($R$2,$T$2,$V$2,$X$2,$Z$2)</f>
        <v>7.7019748653500891E-2</v>
      </c>
      <c r="R187" s="6">
        <v>35</v>
      </c>
      <c r="S187" s="15">
        <f>R187/R$58</f>
        <v>7.7777777777777779E-2</v>
      </c>
      <c r="T187" s="6">
        <v>122</v>
      </c>
      <c r="U187" s="15">
        <f>T187/T$58</f>
        <v>6.8004459308807136E-2</v>
      </c>
      <c r="V187" s="6">
        <v>135</v>
      </c>
      <c r="W187" s="15">
        <f>V187/V$58</f>
        <v>8.0935251798561147E-2</v>
      </c>
      <c r="X187" s="6">
        <v>83</v>
      </c>
      <c r="Y187" s="15">
        <f>X187/X$58</f>
        <v>6.9689336691855577E-2</v>
      </c>
      <c r="Z187" s="6">
        <v>54</v>
      </c>
      <c r="AA187" s="15">
        <f>Z187/Z$58</f>
        <v>0.11563169164882227</v>
      </c>
    </row>
    <row r="188" spans="13:27" x14ac:dyDescent="0.3">
      <c r="O188" s="23" t="s">
        <v>35</v>
      </c>
      <c r="P188" s="23" t="s">
        <v>34</v>
      </c>
      <c r="Q188" s="12" t="s">
        <v>36</v>
      </c>
      <c r="R188" s="12" t="s">
        <v>1</v>
      </c>
      <c r="S188" s="12" t="s">
        <v>34</v>
      </c>
      <c r="T188" s="12" t="s">
        <v>12</v>
      </c>
      <c r="U188" s="12" t="s">
        <v>34</v>
      </c>
      <c r="V188" s="12" t="s">
        <v>13</v>
      </c>
      <c r="W188" s="12" t="s">
        <v>34</v>
      </c>
      <c r="X188" s="12" t="s">
        <v>14</v>
      </c>
      <c r="Y188" s="12" t="s">
        <v>34</v>
      </c>
      <c r="Z188" s="12" t="s">
        <v>15</v>
      </c>
      <c r="AA188" s="12" t="s">
        <v>34</v>
      </c>
    </row>
    <row r="189" spans="13:27" ht="28.8" x14ac:dyDescent="0.3">
      <c r="M189" s="24" t="s">
        <v>201</v>
      </c>
      <c r="O189" s="6">
        <v>532</v>
      </c>
      <c r="P189" s="18">
        <f>O189/O$58</f>
        <v>0.68645161290322576</v>
      </c>
      <c r="Q189" s="20">
        <f>(S189*$R$2+U189*$T$2+W189*$V$2+Y189*$X$2+AA189*$Z$2)/SUM($R$2,$T$2,$V$2,$X$2,$Z$2)</f>
        <v>0.64955116696588866</v>
      </c>
      <c r="R189" s="6">
        <v>321</v>
      </c>
      <c r="S189" s="15">
        <f>R189/R$58</f>
        <v>0.71333333333333337</v>
      </c>
      <c r="T189" s="6">
        <v>1139</v>
      </c>
      <c r="U189" s="15">
        <f>T189/T$58</f>
        <v>0.63489409141583053</v>
      </c>
      <c r="V189" s="6">
        <v>1053</v>
      </c>
      <c r="W189" s="15">
        <f>V189/V$58</f>
        <v>0.63129496402877694</v>
      </c>
      <c r="X189" s="6">
        <v>786</v>
      </c>
      <c r="Y189" s="15">
        <f>X189/X$58</f>
        <v>0.65994962216624686</v>
      </c>
      <c r="Z189" s="6">
        <v>319</v>
      </c>
      <c r="AA189" s="15">
        <f>Z189/Z$58</f>
        <v>0.68308351177730198</v>
      </c>
    </row>
    <row r="190" spans="13:27" x14ac:dyDescent="0.3">
      <c r="M190" s="11" t="s">
        <v>187</v>
      </c>
      <c r="O190" s="6">
        <v>124</v>
      </c>
      <c r="P190" s="19">
        <f>O190/O$58</f>
        <v>0.16</v>
      </c>
      <c r="Q190" s="20">
        <f>(S190*$R$2+U190*$T$2+W190*$V$2+Y190*$X$2+AA190*$Z$2)/SUM($R$2,$T$2,$V$2,$X$2,$Z$2)</f>
        <v>0.26535008976660684</v>
      </c>
      <c r="R190" s="6">
        <v>63</v>
      </c>
      <c r="S190" s="15">
        <f>R190/R$58</f>
        <v>0.14000000000000001</v>
      </c>
      <c r="T190" s="6">
        <v>469</v>
      </c>
      <c r="U190" s="15">
        <f>T190/T$58</f>
        <v>0.26142697881828314</v>
      </c>
      <c r="V190" s="6">
        <v>387</v>
      </c>
      <c r="W190" s="15">
        <f>V190/V$58</f>
        <v>0.23201438848920863</v>
      </c>
      <c r="X190" s="6">
        <v>459</v>
      </c>
      <c r="Y190" s="15">
        <f>X190/X$58</f>
        <v>0.38539042821158692</v>
      </c>
      <c r="Z190" s="6">
        <v>100</v>
      </c>
      <c r="AA190" s="15">
        <f>Z190/Z$58</f>
        <v>0.21413276231263384</v>
      </c>
    </row>
    <row r="191" spans="13:27" x14ac:dyDescent="0.3">
      <c r="M191" s="11" t="s">
        <v>188</v>
      </c>
      <c r="O191" s="6">
        <v>85</v>
      </c>
      <c r="P191" s="18">
        <f>O191/O$58</f>
        <v>0.10967741935483871</v>
      </c>
      <c r="Q191" s="20">
        <f>(S191*$R$2+U191*$T$2+W191*$V$2+Y191*$X$2+AA191*$Z$2)/SUM($R$2,$T$2,$V$2,$X$2,$Z$2)</f>
        <v>6.3195691202872536E-2</v>
      </c>
      <c r="R191" s="6">
        <v>53</v>
      </c>
      <c r="S191" s="15">
        <f>R191/R$58</f>
        <v>0.11777777777777777</v>
      </c>
      <c r="T191" s="6">
        <v>126</v>
      </c>
      <c r="U191" s="15">
        <f>T191/T$58</f>
        <v>7.0234113712374577E-2</v>
      </c>
      <c r="V191" s="6">
        <v>92</v>
      </c>
      <c r="W191" s="15">
        <f>V191/V$58</f>
        <v>5.5155875299760189E-2</v>
      </c>
      <c r="X191" s="6">
        <v>45</v>
      </c>
      <c r="Y191" s="15">
        <f>X191/X$58</f>
        <v>3.7783375314861464E-2</v>
      </c>
      <c r="Z191" s="6">
        <v>36</v>
      </c>
      <c r="AA191" s="15">
        <f>Z191/Z$58</f>
        <v>7.7087794432548179E-2</v>
      </c>
    </row>
    <row r="192" spans="13:27" x14ac:dyDescent="0.3">
      <c r="M192" s="11" t="s">
        <v>189</v>
      </c>
      <c r="O192" s="6">
        <v>111</v>
      </c>
      <c r="P192" s="16">
        <f>O192/O$58</f>
        <v>0.1432258064516129</v>
      </c>
      <c r="Q192" s="20">
        <f>(S192*$R$2+U192*$T$2+W192*$V$2+Y192*$X$2+AA192*$Z$2)/SUM($R$2,$T$2,$V$2,$X$2,$Z$2)</f>
        <v>0.14703770197486535</v>
      </c>
      <c r="R192" s="6">
        <v>65</v>
      </c>
      <c r="S192" s="15">
        <f>R192/R$58</f>
        <v>0.14444444444444443</v>
      </c>
      <c r="T192" s="6">
        <v>278</v>
      </c>
      <c r="U192" s="15">
        <f>T192/T$58</f>
        <v>0.15496098104793757</v>
      </c>
      <c r="V192" s="6">
        <v>247</v>
      </c>
      <c r="W192" s="15">
        <f>V192/V$58</f>
        <v>0.14808153477218225</v>
      </c>
      <c r="X192" s="6">
        <v>168</v>
      </c>
      <c r="Y192" s="15">
        <f>X192/X$58</f>
        <v>0.14105793450881612</v>
      </c>
      <c r="Z192" s="6">
        <v>61</v>
      </c>
      <c r="AA192" s="15">
        <f>Z192/Z$58</f>
        <v>0.13062098501070663</v>
      </c>
    </row>
    <row r="193" spans="13:27" x14ac:dyDescent="0.3">
      <c r="M193" s="11" t="s">
        <v>190</v>
      </c>
      <c r="O193" s="6">
        <v>95</v>
      </c>
      <c r="P193" s="16">
        <f>O193/O$58</f>
        <v>0.12258064516129032</v>
      </c>
      <c r="Q193" s="20">
        <f>(S193*$R$2+U193*$T$2+W193*$V$2+Y193*$X$2+AA193*$Z$2)/SUM($R$2,$T$2,$V$2,$X$2,$Z$2)</f>
        <v>0.11687612208258528</v>
      </c>
      <c r="R193" s="6">
        <v>50</v>
      </c>
      <c r="S193" s="15">
        <f>R193/R$58</f>
        <v>0.1111111111111111</v>
      </c>
      <c r="T193" s="6">
        <v>160</v>
      </c>
      <c r="U193" s="15">
        <f>T193/T$58</f>
        <v>8.9186176142697887E-2</v>
      </c>
      <c r="V193" s="6">
        <v>278</v>
      </c>
      <c r="W193" s="15">
        <f>V193/V$58</f>
        <v>0.16666666666666666</v>
      </c>
      <c r="X193" s="6">
        <v>94</v>
      </c>
      <c r="Y193" s="15">
        <f>X193/X$58</f>
        <v>7.8925272879932826E-2</v>
      </c>
      <c r="Z193" s="6">
        <v>69</v>
      </c>
      <c r="AA193" s="15">
        <f>Z193/Z$58</f>
        <v>0.14775160599571735</v>
      </c>
    </row>
    <row r="194" spans="13:27" x14ac:dyDescent="0.3">
      <c r="M194" s="11" t="s">
        <v>191</v>
      </c>
      <c r="O194" s="6">
        <v>91</v>
      </c>
      <c r="P194" s="19">
        <f>O194/O$58</f>
        <v>0.11741935483870967</v>
      </c>
      <c r="Q194" s="20">
        <f>(S194*$R$2+U194*$T$2+W194*$V$2+Y194*$X$2+AA194*$Z$2)/SUM($R$2,$T$2,$V$2,$X$2,$Z$2)</f>
        <v>0.16068222621184919</v>
      </c>
      <c r="R194" s="6">
        <v>46</v>
      </c>
      <c r="S194" s="15">
        <f>R194/R$58</f>
        <v>0.10222222222222223</v>
      </c>
      <c r="T194" s="6">
        <v>231</v>
      </c>
      <c r="U194" s="15">
        <f>T194/T$58</f>
        <v>0.12876254180602006</v>
      </c>
      <c r="V194" s="6">
        <v>310</v>
      </c>
      <c r="W194" s="15">
        <f>V194/V$58</f>
        <v>0.18585131894484413</v>
      </c>
      <c r="X194" s="6">
        <v>220</v>
      </c>
      <c r="Y194" s="15">
        <f>X194/X$58</f>
        <v>0.18471872376154491</v>
      </c>
      <c r="Z194" s="6">
        <v>88</v>
      </c>
      <c r="AA194" s="15">
        <f>Z194/Z$58</f>
        <v>0.18843683083511778</v>
      </c>
    </row>
    <row r="195" spans="13:27" x14ac:dyDescent="0.3">
      <c r="M195" s="11" t="s">
        <v>192</v>
      </c>
      <c r="O195" s="6">
        <v>230</v>
      </c>
      <c r="P195" s="18">
        <f>O195/O$58</f>
        <v>0.29677419354838708</v>
      </c>
      <c r="Q195" s="20">
        <f>(S195*$R$2+U195*$T$2+W195*$V$2+Y195*$X$2+AA195*$Z$2)/SUM($R$2,$T$2,$V$2,$X$2,$Z$2)</f>
        <v>0.1964093357271095</v>
      </c>
      <c r="R195" s="6">
        <v>152</v>
      </c>
      <c r="S195" s="15">
        <f>R195/R$58</f>
        <v>0.33777777777777779</v>
      </c>
      <c r="T195" s="6">
        <v>419</v>
      </c>
      <c r="U195" s="15">
        <f>T195/T$58</f>
        <v>0.23355629877369008</v>
      </c>
      <c r="V195" s="6">
        <v>167</v>
      </c>
      <c r="W195" s="15">
        <f>V195/V$58</f>
        <v>0.10011990407673861</v>
      </c>
      <c r="X195" s="6">
        <v>260</v>
      </c>
      <c r="Y195" s="15">
        <f>X195/X$58</f>
        <v>0.21830394626364399</v>
      </c>
      <c r="Z195" s="6">
        <v>96</v>
      </c>
      <c r="AA195" s="15">
        <f>Z195/Z$58</f>
        <v>0.20556745182012848</v>
      </c>
    </row>
    <row r="196" spans="13:27" x14ac:dyDescent="0.3">
      <c r="M196" s="11" t="s">
        <v>193</v>
      </c>
      <c r="O196" s="6">
        <v>396</v>
      </c>
      <c r="P196" s="18">
        <f>O196/O$58</f>
        <v>0.51096774193548389</v>
      </c>
      <c r="Q196" s="20">
        <f>(S196*$R$2+U196*$T$2+W196*$V$2+Y196*$X$2+AA196*$Z$2)/SUM($R$2,$T$2,$V$2,$X$2,$Z$2)</f>
        <v>0.32118491921005388</v>
      </c>
      <c r="R196" s="6">
        <v>235</v>
      </c>
      <c r="S196" s="15">
        <f>R196/R$58</f>
        <v>0.52222222222222225</v>
      </c>
      <c r="T196" s="6">
        <v>569</v>
      </c>
      <c r="U196" s="15">
        <f>T196/T$58</f>
        <v>0.31716833890746932</v>
      </c>
      <c r="V196" s="6">
        <v>608</v>
      </c>
      <c r="W196" s="15">
        <f>V196/V$58</f>
        <v>0.36450839328537171</v>
      </c>
      <c r="X196" s="6">
        <v>145</v>
      </c>
      <c r="Y196" s="15">
        <f>X196/X$58</f>
        <v>0.12174643157010916</v>
      </c>
      <c r="Z196" s="6">
        <v>232</v>
      </c>
      <c r="AA196" s="15">
        <f>Z196/Z$58</f>
        <v>0.49678800856531047</v>
      </c>
    </row>
    <row r="197" spans="13:27" x14ac:dyDescent="0.3">
      <c r="M197" s="11" t="s">
        <v>194</v>
      </c>
      <c r="O197" s="6">
        <v>21</v>
      </c>
      <c r="P197" s="16">
        <f>O197/O$58</f>
        <v>2.7096774193548386E-2</v>
      </c>
      <c r="Q197" s="20">
        <f>(S197*$R$2+U197*$T$2+W197*$V$2+Y197*$X$2+AA197*$Z$2)/SUM($R$2,$T$2,$V$2,$X$2,$Z$2)</f>
        <v>2.9802513464991024E-2</v>
      </c>
      <c r="R197" s="6">
        <v>15</v>
      </c>
      <c r="S197" s="15">
        <f>R197/R$58</f>
        <v>3.3333333333333333E-2</v>
      </c>
      <c r="T197" s="6">
        <v>60</v>
      </c>
      <c r="U197" s="15">
        <f>T197/T$58</f>
        <v>3.3444816053511704E-2</v>
      </c>
      <c r="V197" s="6">
        <v>22</v>
      </c>
      <c r="W197" s="15">
        <f>V197/V$58</f>
        <v>1.3189448441247002E-2</v>
      </c>
      <c r="X197" s="6">
        <v>55</v>
      </c>
      <c r="Y197" s="15">
        <f>X197/X$58</f>
        <v>4.6179680940386228E-2</v>
      </c>
      <c r="Z197" s="6">
        <v>14</v>
      </c>
      <c r="AA197" s="15">
        <f>Z197/Z$58</f>
        <v>2.9978586723768737E-2</v>
      </c>
    </row>
    <row r="198" spans="13:27" x14ac:dyDescent="0.3">
      <c r="M198" s="11" t="s">
        <v>195</v>
      </c>
      <c r="O198" s="6">
        <v>20</v>
      </c>
      <c r="P198" s="16">
        <f>O198/O$58</f>
        <v>2.5806451612903226E-2</v>
      </c>
      <c r="Q198" s="20">
        <f>(S198*$R$2+U198*$T$2+W198*$V$2+Y198*$X$2+AA198*$Z$2)/SUM($R$2,$T$2,$V$2,$X$2,$Z$2)</f>
        <v>4.919210053859964E-2</v>
      </c>
      <c r="R198" s="6">
        <v>11</v>
      </c>
      <c r="S198" s="15">
        <f>R198/R$58</f>
        <v>2.4444444444444446E-2</v>
      </c>
      <c r="T198" s="6">
        <v>59</v>
      </c>
      <c r="U198" s="15">
        <f>T198/T$58</f>
        <v>3.2887402452619841E-2</v>
      </c>
      <c r="V198" s="6">
        <v>110</v>
      </c>
      <c r="W198" s="15">
        <f>V198/V$58</f>
        <v>6.5947242206235018E-2</v>
      </c>
      <c r="X198" s="6">
        <v>61</v>
      </c>
      <c r="Y198" s="15">
        <f>X198/X$58</f>
        <v>5.1217464315701094E-2</v>
      </c>
      <c r="Z198" s="6">
        <v>33</v>
      </c>
      <c r="AA198" s="15">
        <f>Z198/Z$58</f>
        <v>7.0663811563169171E-2</v>
      </c>
    </row>
    <row r="199" spans="13:27" x14ac:dyDescent="0.3">
      <c r="M199" s="11" t="s">
        <v>196</v>
      </c>
      <c r="O199" s="6">
        <v>36</v>
      </c>
      <c r="P199" s="16">
        <f>O199/O$58</f>
        <v>4.645161290322581E-2</v>
      </c>
      <c r="Q199" s="20">
        <f>(S199*$R$2+U199*$T$2+W199*$V$2+Y199*$X$2+AA199*$Z$2)/SUM($R$2,$T$2,$V$2,$X$2,$Z$2)</f>
        <v>4.3447037701974868E-2</v>
      </c>
      <c r="R199" s="6">
        <v>23</v>
      </c>
      <c r="S199" s="15">
        <f>R199/R$58</f>
        <v>5.1111111111111114E-2</v>
      </c>
      <c r="T199" s="6">
        <v>73</v>
      </c>
      <c r="U199" s="15">
        <f>T199/T$58</f>
        <v>4.0691192865105912E-2</v>
      </c>
      <c r="V199" s="6">
        <v>64</v>
      </c>
      <c r="W199" s="15">
        <f>V199/V$58</f>
        <v>3.8369304556354913E-2</v>
      </c>
      <c r="X199" s="6">
        <v>61</v>
      </c>
      <c r="Y199" s="15">
        <f>X199/X$58</f>
        <v>5.1217464315701094E-2</v>
      </c>
      <c r="Z199" s="6">
        <v>21</v>
      </c>
      <c r="AA199" s="15">
        <f>Z199/Z$58</f>
        <v>4.4967880085653104E-2</v>
      </c>
    </row>
    <row r="200" spans="13:27" x14ac:dyDescent="0.3">
      <c r="M200" s="11" t="s">
        <v>197</v>
      </c>
      <c r="O200" s="6">
        <v>24</v>
      </c>
      <c r="P200" s="16">
        <f>O200/O$58</f>
        <v>3.0967741935483871E-2</v>
      </c>
      <c r="Q200" s="20">
        <f>(S200*$R$2+U200*$T$2+W200*$V$2+Y200*$X$2+AA200*$Z$2)/SUM($R$2,$T$2,$V$2,$X$2,$Z$2)</f>
        <v>3.0879712746858169E-2</v>
      </c>
      <c r="R200" s="6">
        <v>12</v>
      </c>
      <c r="S200" s="15">
        <f>R200/R$58</f>
        <v>2.6666666666666668E-2</v>
      </c>
      <c r="T200" s="6">
        <v>82</v>
      </c>
      <c r="U200" s="15">
        <f>T200/T$58</f>
        <v>4.5707915273132664E-2</v>
      </c>
      <c r="V200" s="6">
        <v>37</v>
      </c>
      <c r="W200" s="15">
        <f>V200/V$58</f>
        <v>2.2182254196642687E-2</v>
      </c>
      <c r="X200" s="6">
        <v>21</v>
      </c>
      <c r="Y200" s="15">
        <f>X200/X$58</f>
        <v>1.7632241813602016E-2</v>
      </c>
      <c r="Z200" s="6">
        <v>20</v>
      </c>
      <c r="AA200" s="15">
        <f>Z200/Z$58</f>
        <v>4.2826552462526764E-2</v>
      </c>
    </row>
    <row r="201" spans="13:27" x14ac:dyDescent="0.3">
      <c r="M201" s="11" t="s">
        <v>198</v>
      </c>
      <c r="O201" s="6">
        <v>42</v>
      </c>
      <c r="P201" s="16">
        <f>O201/O$58</f>
        <v>5.4193548387096772E-2</v>
      </c>
      <c r="Q201" s="20">
        <f>(S201*$R$2+U201*$T$2+W201*$V$2+Y201*$X$2+AA201*$Z$2)/SUM($R$2,$T$2,$V$2,$X$2,$Z$2)</f>
        <v>6.1041292639138239E-2</v>
      </c>
      <c r="R201" s="6">
        <v>34</v>
      </c>
      <c r="S201" s="15">
        <f>R201/R$58</f>
        <v>7.5555555555555556E-2</v>
      </c>
      <c r="T201" s="6">
        <v>75</v>
      </c>
      <c r="U201" s="15">
        <f>T201/T$58</f>
        <v>4.1806020066889632E-2</v>
      </c>
      <c r="V201" s="6">
        <v>114</v>
      </c>
      <c r="W201" s="15">
        <f>V201/V$58</f>
        <v>6.83453237410072E-2</v>
      </c>
      <c r="X201" s="6">
        <v>105</v>
      </c>
      <c r="Y201" s="15">
        <f>X201/X$58</f>
        <v>8.8161209068010074E-2</v>
      </c>
      <c r="Z201" s="6">
        <v>12</v>
      </c>
      <c r="AA201" s="15">
        <f>Z201/Z$58</f>
        <v>2.569593147751606E-2</v>
      </c>
    </row>
    <row r="202" spans="13:27" x14ac:dyDescent="0.3">
      <c r="M202" s="11" t="s">
        <v>199</v>
      </c>
      <c r="O202" s="6">
        <v>175</v>
      </c>
      <c r="P202" s="18">
        <f>O202/O$58</f>
        <v>0.22580645161290322</v>
      </c>
      <c r="Q202" s="20">
        <f>(S202*$R$2+U202*$T$2+W202*$V$2+Y202*$X$2+AA202*$Z$2)/SUM($R$2,$T$2,$V$2,$X$2,$Z$2)</f>
        <v>0.20430879712746858</v>
      </c>
      <c r="R202" s="6">
        <v>125</v>
      </c>
      <c r="S202" s="15">
        <f>R202/R$58</f>
        <v>0.27777777777777779</v>
      </c>
      <c r="T202" s="6">
        <v>412</v>
      </c>
      <c r="U202" s="15">
        <f>T202/T$58</f>
        <v>0.22965440356744704</v>
      </c>
      <c r="V202" s="6">
        <v>291</v>
      </c>
      <c r="W202" s="15">
        <f>V202/V$58</f>
        <v>0.17446043165467626</v>
      </c>
      <c r="X202" s="6">
        <v>254</v>
      </c>
      <c r="Y202" s="15">
        <f>X202/X$58</f>
        <v>0.21326616288832914</v>
      </c>
      <c r="Z202" s="6">
        <v>56</v>
      </c>
      <c r="AA202" s="15">
        <f>Z202/Z$58</f>
        <v>0.11991434689507495</v>
      </c>
    </row>
    <row r="203" spans="13:27" x14ac:dyDescent="0.3">
      <c r="M203" s="11" t="s">
        <v>200</v>
      </c>
      <c r="O203" s="6">
        <v>20</v>
      </c>
      <c r="P203" s="15">
        <f>O203/O$58</f>
        <v>2.5806451612903226E-2</v>
      </c>
      <c r="Q203" s="20">
        <f>(S203*$R$2+U203*$T$2+W203*$V$2+Y203*$X$2+AA203*$Z$2)/SUM($R$2,$T$2,$V$2,$X$2,$Z$2)</f>
        <v>2.3518850987432675E-2</v>
      </c>
      <c r="R203" s="6">
        <v>12</v>
      </c>
      <c r="S203" s="15">
        <f>R203/R$58</f>
        <v>2.6666666666666668E-2</v>
      </c>
      <c r="T203" s="6">
        <v>41</v>
      </c>
      <c r="U203" s="15">
        <f>T203/T$58</f>
        <v>2.2853957636566332E-2</v>
      </c>
      <c r="V203" s="6">
        <v>36</v>
      </c>
      <c r="W203" s="15">
        <f>V203/V$58</f>
        <v>2.1582733812949641E-2</v>
      </c>
      <c r="X203" s="6">
        <v>27</v>
      </c>
      <c r="Y203" s="15">
        <f>X203/X$58</f>
        <v>2.2670025188916875E-2</v>
      </c>
      <c r="Z203" s="6">
        <v>15</v>
      </c>
      <c r="AA203" s="15">
        <f>Z203/Z$58</f>
        <v>3.2119914346895075E-2</v>
      </c>
    </row>
    <row r="206" spans="13:27" x14ac:dyDescent="0.3">
      <c r="M206" s="13" t="s">
        <v>222</v>
      </c>
      <c r="N206" s="14"/>
      <c r="O206" s="23" t="s">
        <v>35</v>
      </c>
      <c r="P206" s="23" t="s">
        <v>34</v>
      </c>
      <c r="Q206" s="12" t="s">
        <v>36</v>
      </c>
      <c r="R206" s="12" t="s">
        <v>1</v>
      </c>
      <c r="S206" s="12" t="s">
        <v>34</v>
      </c>
      <c r="T206" s="12" t="s">
        <v>12</v>
      </c>
      <c r="U206" s="12" t="s">
        <v>34</v>
      </c>
      <c r="V206" s="12" t="s">
        <v>13</v>
      </c>
      <c r="W206" s="12" t="s">
        <v>34</v>
      </c>
      <c r="X206" s="12" t="s">
        <v>14</v>
      </c>
      <c r="Y206" s="12" t="s">
        <v>34</v>
      </c>
      <c r="Z206" s="12" t="s">
        <v>15</v>
      </c>
      <c r="AA206" s="12" t="s">
        <v>34</v>
      </c>
    </row>
    <row r="207" spans="13:27" x14ac:dyDescent="0.3">
      <c r="M207" s="11" t="s">
        <v>202</v>
      </c>
      <c r="O207" s="6">
        <v>218</v>
      </c>
      <c r="P207" s="19">
        <f>O207/O$58</f>
        <v>0.28129032258064518</v>
      </c>
      <c r="Q207" s="20">
        <f>(S207*$R$2+U207*$T$2+W207*$V$2+Y207*$X$2+AA207*$Z$2)/SUM($R$2,$T$2,$V$2,$X$2,$Z$2)</f>
        <v>0.52351885098743267</v>
      </c>
      <c r="R207" s="6">
        <v>124</v>
      </c>
      <c r="S207" s="15">
        <f>R207/R$58</f>
        <v>0.27555555555555555</v>
      </c>
      <c r="T207" s="6">
        <v>1145</v>
      </c>
      <c r="U207" s="15">
        <f>T207/T$58</f>
        <v>0.6382385730211817</v>
      </c>
      <c r="V207" s="6">
        <v>619</v>
      </c>
      <c r="W207" s="15">
        <f>V207/V$58</f>
        <v>0.37110311750599523</v>
      </c>
      <c r="X207" s="6">
        <v>849</v>
      </c>
      <c r="Y207" s="15">
        <f>X207/X$58</f>
        <v>0.7128463476070529</v>
      </c>
      <c r="Z207" s="6">
        <v>179</v>
      </c>
      <c r="AA207" s="15">
        <f>Z207/Z$58</f>
        <v>0.38329764453961457</v>
      </c>
    </row>
    <row r="208" spans="13:27" x14ac:dyDescent="0.3">
      <c r="M208" s="11" t="s">
        <v>203</v>
      </c>
      <c r="O208" s="6">
        <v>127</v>
      </c>
      <c r="P208" s="19">
        <f>O208/O$58</f>
        <v>0.16387096774193549</v>
      </c>
      <c r="Q208" s="20">
        <f>(S208*$R$2+U208*$T$2+W208*$V$2+Y208*$X$2+AA208*$Z$2)/SUM($R$2,$T$2,$V$2,$X$2,$Z$2)</f>
        <v>0.37594254937163374</v>
      </c>
      <c r="R208" s="6">
        <v>69</v>
      </c>
      <c r="S208" s="15">
        <f>R208/R$58</f>
        <v>0.15333333333333332</v>
      </c>
      <c r="T208" s="6">
        <v>873</v>
      </c>
      <c r="U208" s="15">
        <f>T208/T$58</f>
        <v>0.48662207357859533</v>
      </c>
      <c r="V208" s="6">
        <v>361</v>
      </c>
      <c r="W208" s="15">
        <f>V208/V$58</f>
        <v>0.21642685851318944</v>
      </c>
      <c r="X208" s="6">
        <v>687</v>
      </c>
      <c r="Y208" s="15">
        <f>X208/X$58</f>
        <v>0.5768261964735516</v>
      </c>
      <c r="Z208" s="6">
        <v>104</v>
      </c>
      <c r="AA208" s="15">
        <f>Z208/Z$58</f>
        <v>0.22269807280513917</v>
      </c>
    </row>
    <row r="209" spans="13:27" x14ac:dyDescent="0.3">
      <c r="M209" s="11" t="s">
        <v>204</v>
      </c>
      <c r="O209" s="6">
        <v>6</v>
      </c>
      <c r="P209" s="16">
        <f>O209/O$58</f>
        <v>7.7419354838709677E-3</v>
      </c>
      <c r="Q209" s="20">
        <f>(S209*$R$2+U209*$T$2+W209*$V$2+Y209*$X$2+AA209*$Z$2)/SUM($R$2,$T$2,$V$2,$X$2,$Z$2)</f>
        <v>1.18491921005386E-2</v>
      </c>
      <c r="R209" s="6">
        <v>4</v>
      </c>
      <c r="S209" s="15">
        <f>R209/R$58</f>
        <v>8.8888888888888889E-3</v>
      </c>
      <c r="T209" s="6">
        <v>23</v>
      </c>
      <c r="U209" s="15">
        <f>T209/T$58</f>
        <v>1.282051282051282E-2</v>
      </c>
      <c r="V209" s="6">
        <v>17</v>
      </c>
      <c r="W209" s="15">
        <f>V209/V$58</f>
        <v>1.0191846522781775E-2</v>
      </c>
      <c r="X209" s="6">
        <v>17</v>
      </c>
      <c r="Y209" s="15">
        <f>X209/X$58</f>
        <v>1.4273719563392108E-2</v>
      </c>
      <c r="Z209" s="6">
        <v>5</v>
      </c>
      <c r="AA209" s="15">
        <f>Z209/Z$58</f>
        <v>1.0706638115631691E-2</v>
      </c>
    </row>
    <row r="210" spans="13:27" x14ac:dyDescent="0.3">
      <c r="M210" s="11" t="s">
        <v>205</v>
      </c>
      <c r="O210" s="6">
        <v>90</v>
      </c>
      <c r="P210" s="19">
        <f>O210/O$58</f>
        <v>0.11612903225806452</v>
      </c>
      <c r="Q210" s="20">
        <f>(S210*$R$2+U210*$T$2+W210*$V$2+Y210*$X$2+AA210*$Z$2)/SUM($R$2,$T$2,$V$2,$X$2,$Z$2)</f>
        <v>0.25888689407540394</v>
      </c>
      <c r="R210" s="6">
        <v>44</v>
      </c>
      <c r="S210" s="15">
        <f>R210/R$58</f>
        <v>9.7777777777777783E-2</v>
      </c>
      <c r="T210" s="6">
        <v>821</v>
      </c>
      <c r="U210" s="15">
        <f>T210/T$58</f>
        <v>0.4576365663322185</v>
      </c>
      <c r="V210" s="6">
        <v>280</v>
      </c>
      <c r="W210" s="15">
        <f>V210/V$58</f>
        <v>0.16786570743405277</v>
      </c>
      <c r="X210" s="6">
        <v>210</v>
      </c>
      <c r="Y210" s="15">
        <f>X210/X$58</f>
        <v>0.17632241813602015</v>
      </c>
      <c r="Z210" s="6">
        <v>87</v>
      </c>
      <c r="AA210" s="15">
        <f>Z210/Z$58</f>
        <v>0.18629550321199143</v>
      </c>
    </row>
    <row r="211" spans="13:27" x14ac:dyDescent="0.3">
      <c r="M211" s="11" t="s">
        <v>206</v>
      </c>
      <c r="O211" s="6">
        <v>105</v>
      </c>
      <c r="P211" s="19">
        <f>O211/O$58</f>
        <v>0.13548387096774195</v>
      </c>
      <c r="Q211" s="20">
        <f>(S211*$R$2+U211*$T$2+W211*$V$2+Y211*$X$2+AA211*$Z$2)/SUM($R$2,$T$2,$V$2,$X$2,$Z$2)</f>
        <v>0.2660682226211849</v>
      </c>
      <c r="R211" s="6">
        <v>48</v>
      </c>
      <c r="S211" s="15">
        <f>R211/R$58</f>
        <v>0.10666666666666667</v>
      </c>
      <c r="T211" s="6">
        <v>609</v>
      </c>
      <c r="U211" s="15">
        <f>T211/T$58</f>
        <v>0.33946488294314381</v>
      </c>
      <c r="V211" s="6">
        <v>373</v>
      </c>
      <c r="W211" s="15">
        <f>V211/V$58</f>
        <v>0.22362110311750599</v>
      </c>
      <c r="X211" s="6">
        <v>348</v>
      </c>
      <c r="Y211" s="15">
        <f>X211/X$58</f>
        <v>0.29219143576826195</v>
      </c>
      <c r="Z211" s="6">
        <v>104</v>
      </c>
      <c r="AA211" s="15">
        <f>Z211/Z$58</f>
        <v>0.22269807280513917</v>
      </c>
    </row>
    <row r="212" spans="13:27" x14ac:dyDescent="0.3">
      <c r="M212" s="11" t="s">
        <v>207</v>
      </c>
      <c r="O212" s="6">
        <v>139</v>
      </c>
      <c r="P212" s="19">
        <f>O212/O$58</f>
        <v>0.17935483870967742</v>
      </c>
      <c r="Q212" s="20">
        <f>(S212*$R$2+U212*$T$2+W212*$V$2+Y212*$X$2+AA212*$Z$2)/SUM($R$2,$T$2,$V$2,$X$2,$Z$2)</f>
        <v>0.42639138240574509</v>
      </c>
      <c r="R212" s="6">
        <v>83</v>
      </c>
      <c r="S212" s="15">
        <f>R212/R$58</f>
        <v>0.18444444444444444</v>
      </c>
      <c r="T212" s="6">
        <v>1002</v>
      </c>
      <c r="U212" s="15">
        <f>T212/T$58</f>
        <v>0.55852842809364545</v>
      </c>
      <c r="V212" s="6">
        <v>434</v>
      </c>
      <c r="W212" s="15">
        <f>V212/V$58</f>
        <v>0.26019184652278177</v>
      </c>
      <c r="X212" s="6">
        <v>754</v>
      </c>
      <c r="Y212" s="15">
        <f>X212/X$58</f>
        <v>0.63308144416456757</v>
      </c>
      <c r="Z212" s="6">
        <v>102</v>
      </c>
      <c r="AA212" s="15">
        <f>Z212/Z$58</f>
        <v>0.21841541755888652</v>
      </c>
    </row>
    <row r="213" spans="13:27" x14ac:dyDescent="0.3">
      <c r="M213" s="11" t="s">
        <v>208</v>
      </c>
      <c r="O213" s="6">
        <v>15</v>
      </c>
      <c r="P213" s="19">
        <f>O213/O$58</f>
        <v>1.935483870967742E-2</v>
      </c>
      <c r="Q213" s="20">
        <f>(S213*$R$2+U213*$T$2+W213*$V$2+Y213*$X$2+AA213*$Z$2)/SUM($R$2,$T$2,$V$2,$X$2,$Z$2)</f>
        <v>8.1687612208258528E-2</v>
      </c>
      <c r="R213" s="6">
        <v>6</v>
      </c>
      <c r="S213" s="15">
        <f>R213/R$58</f>
        <v>1.3333333333333334E-2</v>
      </c>
      <c r="T213" s="6">
        <v>314</v>
      </c>
      <c r="U213" s="15">
        <f>T213/T$58</f>
        <v>0.17502787068004461</v>
      </c>
      <c r="V213" s="6">
        <v>95</v>
      </c>
      <c r="W213" s="15">
        <f>V213/V$58</f>
        <v>5.6954436450839328E-2</v>
      </c>
      <c r="X213" s="6">
        <v>26</v>
      </c>
      <c r="Y213" s="15">
        <f>X213/X$58</f>
        <v>2.1830394626364401E-2</v>
      </c>
      <c r="Z213" s="6">
        <v>14</v>
      </c>
      <c r="AA213" s="15">
        <f>Z213/Z$58</f>
        <v>2.9978586723768737E-2</v>
      </c>
    </row>
    <row r="214" spans="13:27" x14ac:dyDescent="0.3">
      <c r="M214" s="11" t="s">
        <v>209</v>
      </c>
      <c r="O214" s="6">
        <v>24</v>
      </c>
      <c r="P214" s="19">
        <f>O214/O$58</f>
        <v>3.0967741935483871E-2</v>
      </c>
      <c r="Q214" s="20">
        <f>(S214*$R$2+U214*$T$2+W214*$V$2+Y214*$X$2+AA214*$Z$2)/SUM($R$2,$T$2,$V$2,$X$2,$Z$2)</f>
        <v>6.8940754039497301E-2</v>
      </c>
      <c r="R214" s="6">
        <v>15</v>
      </c>
      <c r="S214" s="15">
        <f>R214/R$58</f>
        <v>3.3333333333333333E-2</v>
      </c>
      <c r="T214" s="6">
        <v>169</v>
      </c>
      <c r="U214" s="15">
        <f>T214/T$58</f>
        <v>9.420289855072464E-2</v>
      </c>
      <c r="V214" s="6">
        <v>101</v>
      </c>
      <c r="W214" s="15">
        <f>V214/V$58</f>
        <v>6.05515587529976E-2</v>
      </c>
      <c r="X214" s="6">
        <v>83</v>
      </c>
      <c r="Y214" s="15">
        <f>X214/X$58</f>
        <v>6.9689336691855577E-2</v>
      </c>
      <c r="Z214" s="6">
        <v>16</v>
      </c>
      <c r="AA214" s="15">
        <f>Z214/Z$58</f>
        <v>3.4261241970021415E-2</v>
      </c>
    </row>
    <row r="215" spans="13:27" x14ac:dyDescent="0.3">
      <c r="M215" s="11" t="s">
        <v>210</v>
      </c>
      <c r="O215" s="6">
        <v>23</v>
      </c>
      <c r="P215" s="16">
        <f>O215/O$58</f>
        <v>2.9677419354838711E-2</v>
      </c>
      <c r="Q215" s="20">
        <f>(S215*$R$2+U215*$T$2+W215*$V$2+Y215*$X$2+AA215*$Z$2)/SUM($R$2,$T$2,$V$2,$X$2,$Z$2)</f>
        <v>4.3087971274685818E-2</v>
      </c>
      <c r="R215" s="6">
        <v>11</v>
      </c>
      <c r="S215" s="15">
        <f>R215/R$58</f>
        <v>2.4444444444444446E-2</v>
      </c>
      <c r="T215" s="6">
        <v>87</v>
      </c>
      <c r="U215" s="15">
        <f>T215/T$58</f>
        <v>4.8494983277591976E-2</v>
      </c>
      <c r="V215" s="6">
        <v>65</v>
      </c>
      <c r="W215" s="15">
        <f>V215/V$58</f>
        <v>3.8968824940047962E-2</v>
      </c>
      <c r="X215" s="6">
        <v>55</v>
      </c>
      <c r="Y215" s="15">
        <f>X215/X$58</f>
        <v>4.6179680940386228E-2</v>
      </c>
      <c r="Z215" s="6">
        <v>22</v>
      </c>
      <c r="AA215" s="15">
        <f>Z215/Z$58</f>
        <v>4.7109207708779445E-2</v>
      </c>
    </row>
    <row r="216" spans="13:27" x14ac:dyDescent="0.3">
      <c r="M216" s="11" t="s">
        <v>211</v>
      </c>
      <c r="O216" s="6">
        <v>6</v>
      </c>
      <c r="P216" s="16">
        <f>O216/O$58</f>
        <v>7.7419354838709677E-3</v>
      </c>
      <c r="Q216" s="20">
        <f>(S216*$R$2+U216*$T$2+W216*$V$2+Y216*$X$2+AA216*$Z$2)/SUM($R$2,$T$2,$V$2,$X$2,$Z$2)</f>
        <v>6.2836624775583485E-3</v>
      </c>
      <c r="R216" s="6">
        <v>1</v>
      </c>
      <c r="S216" s="15">
        <f>R216/R$58</f>
        <v>2.2222222222222222E-3</v>
      </c>
      <c r="T216" s="6">
        <v>6</v>
      </c>
      <c r="U216" s="15">
        <f>T216/T$58</f>
        <v>3.3444816053511705E-3</v>
      </c>
      <c r="V216" s="6">
        <v>13</v>
      </c>
      <c r="W216" s="15">
        <f>V216/V$58</f>
        <v>7.7937649880095924E-3</v>
      </c>
      <c r="X216" s="6">
        <v>9</v>
      </c>
      <c r="Y216" s="15">
        <f>X216/X$58</f>
        <v>7.556675062972292E-3</v>
      </c>
      <c r="Z216" s="6">
        <v>6</v>
      </c>
      <c r="AA216" s="15">
        <f>Z216/Z$58</f>
        <v>1.284796573875803E-2</v>
      </c>
    </row>
    <row r="217" spans="13:27" x14ac:dyDescent="0.3">
      <c r="M217" s="11" t="s">
        <v>212</v>
      </c>
      <c r="O217" s="6">
        <v>17</v>
      </c>
      <c r="P217" s="19">
        <f>O217/O$58</f>
        <v>2.1935483870967741E-2</v>
      </c>
      <c r="Q217" s="20">
        <f>(S217*$R$2+U217*$T$2+W217*$V$2+Y217*$X$2+AA217*$Z$2)/SUM($R$2,$T$2,$V$2,$X$2,$Z$2)</f>
        <v>0.14775583482944343</v>
      </c>
      <c r="R217" s="6">
        <v>10</v>
      </c>
      <c r="S217" s="15">
        <f>R217/R$58</f>
        <v>2.2222222222222223E-2</v>
      </c>
      <c r="T217" s="6">
        <v>584</v>
      </c>
      <c r="U217" s="15">
        <f>T217/T$58</f>
        <v>0.32552954292084729</v>
      </c>
      <c r="V217" s="6">
        <v>76</v>
      </c>
      <c r="W217" s="15">
        <f>V217/V$58</f>
        <v>4.5563549160671464E-2</v>
      </c>
      <c r="X217" s="6">
        <v>146</v>
      </c>
      <c r="Y217" s="15">
        <f>X217/X$58</f>
        <v>0.12258606213266163</v>
      </c>
      <c r="Z217" s="6">
        <v>7</v>
      </c>
      <c r="AA217" s="15">
        <f>Z217/Z$58</f>
        <v>1.4989293361884369E-2</v>
      </c>
    </row>
    <row r="218" spans="13:27" x14ac:dyDescent="0.3">
      <c r="M218" s="11" t="s">
        <v>213</v>
      </c>
      <c r="O218" s="6">
        <v>41</v>
      </c>
      <c r="P218" s="19">
        <f>O218/O$58</f>
        <v>5.2903225806451612E-2</v>
      </c>
      <c r="Q218" s="20">
        <f>(S218*$R$2+U218*$T$2+W218*$V$2+Y218*$X$2+AA218*$Z$2)/SUM($R$2,$T$2,$V$2,$X$2,$Z$2)</f>
        <v>0.17935368043087971</v>
      </c>
      <c r="R218" s="6">
        <v>19</v>
      </c>
      <c r="S218" s="15">
        <f>R218/R$58</f>
        <v>4.2222222222222223E-2</v>
      </c>
      <c r="T218" s="6">
        <v>433</v>
      </c>
      <c r="U218" s="15">
        <f>T218/T$58</f>
        <v>0.24136008918617613</v>
      </c>
      <c r="V218" s="6">
        <v>80</v>
      </c>
      <c r="W218" s="15">
        <f>V218/V$58</f>
        <v>4.7961630695443645E-2</v>
      </c>
      <c r="X218" s="6">
        <v>444</v>
      </c>
      <c r="Y218" s="15">
        <f>X218/X$58</f>
        <v>0.37279596977329976</v>
      </c>
      <c r="Z218" s="6">
        <v>23</v>
      </c>
      <c r="AA218" s="15">
        <f>Z218/Z$58</f>
        <v>4.9250535331905779E-2</v>
      </c>
    </row>
    <row r="219" spans="13:27" x14ac:dyDescent="0.3">
      <c r="M219" s="11" t="s">
        <v>214</v>
      </c>
      <c r="O219" s="6">
        <v>16</v>
      </c>
      <c r="P219" s="19">
        <f>O219/O$58</f>
        <v>2.0645161290322581E-2</v>
      </c>
      <c r="Q219" s="20">
        <f>(S219*$R$2+U219*$T$2+W219*$V$2+Y219*$X$2+AA219*$Z$2)/SUM($R$2,$T$2,$V$2,$X$2,$Z$2)</f>
        <v>9.2998204667863557E-2</v>
      </c>
      <c r="R219" s="6">
        <v>9</v>
      </c>
      <c r="S219" s="15">
        <f>R219/R$58</f>
        <v>0.02</v>
      </c>
      <c r="T219" s="6">
        <v>336</v>
      </c>
      <c r="U219" s="15">
        <f>T219/T$58</f>
        <v>0.18729096989966554</v>
      </c>
      <c r="V219" s="6">
        <v>139</v>
      </c>
      <c r="W219" s="15">
        <f>V219/V$58</f>
        <v>8.3333333333333329E-2</v>
      </c>
      <c r="X219" s="6">
        <v>18</v>
      </c>
      <c r="Y219" s="15">
        <f>X219/X$58</f>
        <v>1.5113350125944584E-2</v>
      </c>
      <c r="Z219" s="6">
        <v>16</v>
      </c>
      <c r="AA219" s="15">
        <f>Z219/Z$58</f>
        <v>3.4261241970021415E-2</v>
      </c>
    </row>
    <row r="220" spans="13:27" x14ac:dyDescent="0.3">
      <c r="M220" s="11" t="s">
        <v>215</v>
      </c>
      <c r="O220" s="6">
        <v>96</v>
      </c>
      <c r="P220" s="19">
        <f>O220/O$58</f>
        <v>0.12387096774193548</v>
      </c>
      <c r="Q220" s="20">
        <f>(S220*$R$2+U220*$T$2+W220*$V$2+Y220*$X$2+AA220*$Z$2)/SUM($R$2,$T$2,$V$2,$X$2,$Z$2)</f>
        <v>0.30394973070017955</v>
      </c>
      <c r="R220" s="6">
        <v>56</v>
      </c>
      <c r="S220" s="15">
        <f>R220/R$58</f>
        <v>0.12444444444444444</v>
      </c>
      <c r="T220" s="6">
        <v>806</v>
      </c>
      <c r="U220" s="15">
        <f>T220/T$58</f>
        <v>0.44927536231884058</v>
      </c>
      <c r="V220" s="6">
        <v>256</v>
      </c>
      <c r="W220" s="15">
        <f>V220/V$58</f>
        <v>0.15347721822541965</v>
      </c>
      <c r="X220" s="6">
        <v>518</v>
      </c>
      <c r="Y220" s="15">
        <f>X220/X$58</f>
        <v>0.43492863140218302</v>
      </c>
      <c r="Z220" s="6">
        <v>57</v>
      </c>
      <c r="AA220" s="15">
        <f>Z220/Z$58</f>
        <v>0.12205567451820129</v>
      </c>
    </row>
    <row r="221" spans="13:27" x14ac:dyDescent="0.3">
      <c r="M221" s="11" t="s">
        <v>216</v>
      </c>
      <c r="O221" s="6">
        <v>17</v>
      </c>
      <c r="P221" s="19">
        <f>O221/O$58</f>
        <v>2.1935483870967741E-2</v>
      </c>
      <c r="Q221" s="20">
        <f>(S221*$R$2+U221*$T$2+W221*$V$2+Y221*$X$2+AA221*$Z$2)/SUM($R$2,$T$2,$V$2,$X$2,$Z$2)</f>
        <v>6.7504488330341117E-2</v>
      </c>
      <c r="R221" s="6">
        <v>9</v>
      </c>
      <c r="S221" s="15">
        <f>R221/R$58</f>
        <v>0.02</v>
      </c>
      <c r="T221" s="6">
        <v>89</v>
      </c>
      <c r="U221" s="15">
        <f>T221/T$58</f>
        <v>4.9609810479375696E-2</v>
      </c>
      <c r="V221" s="6">
        <v>163</v>
      </c>
      <c r="W221" s="15">
        <f>V221/V$58</f>
        <v>9.772182254196643E-2</v>
      </c>
      <c r="X221" s="6">
        <v>76</v>
      </c>
      <c r="Y221" s="15">
        <f>X221/X$58</f>
        <v>6.381192275398824E-2</v>
      </c>
      <c r="Z221" s="6">
        <v>39</v>
      </c>
      <c r="AA221" s="15">
        <f>Z221/Z$58</f>
        <v>8.3511777301927201E-2</v>
      </c>
    </row>
    <row r="222" spans="13:27" x14ac:dyDescent="0.3">
      <c r="M222" s="11" t="s">
        <v>217</v>
      </c>
      <c r="O222" s="6">
        <v>24</v>
      </c>
      <c r="P222" s="19">
        <f>O222/O$58</f>
        <v>3.0967741935483871E-2</v>
      </c>
      <c r="Q222" s="20">
        <f>(S222*$R$2+U222*$T$2+W222*$V$2+Y222*$X$2+AA222*$Z$2)/SUM($R$2,$T$2,$V$2,$X$2,$Z$2)</f>
        <v>8.2944344703770198E-2</v>
      </c>
      <c r="R222" s="6">
        <v>11</v>
      </c>
      <c r="S222" s="15">
        <f>R222/R$58</f>
        <v>2.4444444444444446E-2</v>
      </c>
      <c r="T222" s="6">
        <v>246</v>
      </c>
      <c r="U222" s="15">
        <f>T222/T$58</f>
        <v>0.13712374581939799</v>
      </c>
      <c r="V222" s="6">
        <v>92</v>
      </c>
      <c r="W222" s="15">
        <f>V222/V$58</f>
        <v>5.5155875299760189E-2</v>
      </c>
      <c r="X222" s="6">
        <v>94</v>
      </c>
      <c r="Y222" s="15">
        <f>X222/X$58</f>
        <v>7.8925272879932826E-2</v>
      </c>
      <c r="Z222" s="6">
        <v>19</v>
      </c>
      <c r="AA222" s="15">
        <f>Z222/Z$58</f>
        <v>4.068522483940043E-2</v>
      </c>
    </row>
    <row r="223" spans="13:27" x14ac:dyDescent="0.3">
      <c r="M223" s="11" t="s">
        <v>218</v>
      </c>
      <c r="O223" s="6">
        <v>78</v>
      </c>
      <c r="P223" s="19">
        <f>O223/O$58</f>
        <v>0.10064516129032258</v>
      </c>
      <c r="Q223" s="20">
        <f>(S223*$R$2+U223*$T$2+W223*$V$2+Y223*$X$2+AA223*$Z$2)/SUM($R$2,$T$2,$V$2,$X$2,$Z$2)</f>
        <v>0.31400359066427291</v>
      </c>
      <c r="R223" s="6">
        <v>45</v>
      </c>
      <c r="S223" s="15">
        <f>R223/R$58</f>
        <v>0.1</v>
      </c>
      <c r="T223" s="6">
        <v>908</v>
      </c>
      <c r="U223" s="15">
        <f>T223/T$58</f>
        <v>0.50613154960981044</v>
      </c>
      <c r="V223" s="6">
        <v>286</v>
      </c>
      <c r="W223" s="15">
        <f>V223/V$58</f>
        <v>0.17146282973621102</v>
      </c>
      <c r="X223" s="6">
        <v>455</v>
      </c>
      <c r="Y223" s="15">
        <f>X223/X$58</f>
        <v>0.38203190596137698</v>
      </c>
      <c r="Z223" s="6">
        <v>55</v>
      </c>
      <c r="AA223" s="15">
        <f>Z223/Z$58</f>
        <v>0.11777301927194861</v>
      </c>
    </row>
    <row r="224" spans="13:27" x14ac:dyDescent="0.3">
      <c r="M224" s="11" t="s">
        <v>219</v>
      </c>
      <c r="O224" s="6">
        <v>23</v>
      </c>
      <c r="P224" s="19">
        <f>O224/O$58</f>
        <v>2.9677419354838711E-2</v>
      </c>
      <c r="Q224" s="20">
        <f>(S224*$R$2+U224*$T$2+W224*$V$2+Y224*$X$2+AA224*$Z$2)/SUM($R$2,$T$2,$V$2,$X$2,$Z$2)</f>
        <v>7.2710951526032311E-2</v>
      </c>
      <c r="R224" s="6">
        <v>10</v>
      </c>
      <c r="S224" s="15">
        <f>R224/R$58</f>
        <v>2.2222222222222223E-2</v>
      </c>
      <c r="T224" s="6">
        <v>121</v>
      </c>
      <c r="U224" s="15">
        <f>T224/T$58</f>
        <v>6.7447045707915279E-2</v>
      </c>
      <c r="V224" s="6">
        <v>126</v>
      </c>
      <c r="W224" s="15">
        <f>V224/V$58</f>
        <v>7.5539568345323743E-2</v>
      </c>
      <c r="X224" s="6">
        <v>120</v>
      </c>
      <c r="Y224" s="15">
        <f>X224/X$58</f>
        <v>0.10075566750629723</v>
      </c>
      <c r="Z224" s="6">
        <v>28</v>
      </c>
      <c r="AA224" s="15">
        <f>Z224/Z$58</f>
        <v>5.9957173447537475E-2</v>
      </c>
    </row>
    <row r="225" spans="13:27" x14ac:dyDescent="0.3">
      <c r="M225" s="11" t="s">
        <v>220</v>
      </c>
      <c r="O225" s="6">
        <v>35</v>
      </c>
      <c r="P225" s="16">
        <f>O225/O$58</f>
        <v>4.5161290322580643E-2</v>
      </c>
      <c r="Q225" s="20">
        <f>(S225*$R$2+U225*$T$2+W225*$V$2+Y225*$X$2+AA225*$Z$2)/SUM($R$2,$T$2,$V$2,$X$2,$Z$2)</f>
        <v>6.1400359066427289E-2</v>
      </c>
      <c r="R225" s="6">
        <v>19</v>
      </c>
      <c r="S225" s="15">
        <f>R225/R$58</f>
        <v>4.2222222222222223E-2</v>
      </c>
      <c r="T225" s="6">
        <v>104</v>
      </c>
      <c r="U225" s="15">
        <f>T225/T$58</f>
        <v>5.7971014492753624E-2</v>
      </c>
      <c r="V225" s="6">
        <v>89</v>
      </c>
      <c r="W225" s="15">
        <f>V225/V$58</f>
        <v>5.3357314148681056E-2</v>
      </c>
      <c r="X225" s="6">
        <v>100</v>
      </c>
      <c r="Y225" s="15">
        <f>X225/X$58</f>
        <v>8.3963056255247692E-2</v>
      </c>
      <c r="Z225" s="6">
        <v>30</v>
      </c>
      <c r="AA225" s="15">
        <f>Z225/Z$58</f>
        <v>6.4239828693790149E-2</v>
      </c>
    </row>
    <row r="226" spans="13:27" x14ac:dyDescent="0.3">
      <c r="M226" s="11" t="s">
        <v>221</v>
      </c>
      <c r="O226" s="6">
        <v>21</v>
      </c>
      <c r="P226" s="15">
        <f>O226/O$58</f>
        <v>2.7096774193548386E-2</v>
      </c>
      <c r="Q226" s="20">
        <f>(S226*$R$2+U226*$T$2+W226*$V$2+Y226*$X$2+AA226*$Z$2)/SUM($R$2,$T$2,$V$2,$X$2,$Z$2)</f>
        <v>2.6929982046678635E-2</v>
      </c>
      <c r="R226" s="6">
        <v>8</v>
      </c>
      <c r="S226" s="15">
        <f>R226/R$58</f>
        <v>1.7777777777777778E-2</v>
      </c>
      <c r="T226" s="6">
        <v>15</v>
      </c>
      <c r="U226" s="15">
        <f>T226/T$58</f>
        <v>8.3612040133779261E-3</v>
      </c>
      <c r="V226" s="6">
        <v>52</v>
      </c>
      <c r="W226" s="15">
        <f>V226/V$58</f>
        <v>3.117505995203837E-2</v>
      </c>
      <c r="X226" s="6">
        <v>41</v>
      </c>
      <c r="Y226" s="15">
        <f>X226/X$58</f>
        <v>3.4424853064651553E-2</v>
      </c>
      <c r="Z226" s="6">
        <v>34</v>
      </c>
      <c r="AA226" s="15">
        <f>Z226/Z$58</f>
        <v>7.2805139186295498E-2</v>
      </c>
    </row>
    <row r="227" spans="13:27" x14ac:dyDescent="0.3">
      <c r="M227" s="11" t="s">
        <v>223</v>
      </c>
      <c r="O227" s="6">
        <v>76</v>
      </c>
      <c r="P227" s="18">
        <f>O227/O$58</f>
        <v>9.8064516129032261E-2</v>
      </c>
      <c r="Q227" s="20">
        <f>(S227*$R$2+U227*$T$2+W227*$V$2+Y227*$X$2+AA227*$Z$2)/SUM($R$2,$T$2,$V$2,$X$2,$Z$2)</f>
        <v>0.22082585278276481</v>
      </c>
      <c r="R227" s="6">
        <v>60</v>
      </c>
      <c r="S227" s="15">
        <f>R227/R$58</f>
        <v>0.13333333333333333</v>
      </c>
      <c r="T227" s="6">
        <v>385</v>
      </c>
      <c r="U227" s="15">
        <f>T227/T$58</f>
        <v>0.21460423634336678</v>
      </c>
      <c r="V227" s="6">
        <v>362</v>
      </c>
      <c r="W227" s="15">
        <f>V227/V$58</f>
        <v>0.2170263788968825</v>
      </c>
      <c r="X227" s="6">
        <v>395</v>
      </c>
      <c r="Y227" s="15">
        <f>X227/X$58</f>
        <v>0.3316540722082284</v>
      </c>
      <c r="Z227" s="6">
        <v>28</v>
      </c>
      <c r="AA227" s="15">
        <f>Z227/Z$58</f>
        <v>5.9957173447537475E-2</v>
      </c>
    </row>
    <row r="228" spans="13:27" x14ac:dyDescent="0.3">
      <c r="O228" s="23" t="s">
        <v>35</v>
      </c>
      <c r="P228" s="23" t="s">
        <v>34</v>
      </c>
      <c r="Q228" s="12" t="s">
        <v>36</v>
      </c>
      <c r="R228" s="12" t="s">
        <v>1</v>
      </c>
      <c r="S228" s="12" t="s">
        <v>34</v>
      </c>
      <c r="T228" s="12" t="s">
        <v>12</v>
      </c>
      <c r="U228" s="12" t="s">
        <v>34</v>
      </c>
      <c r="V228" s="12" t="s">
        <v>13</v>
      </c>
      <c r="W228" s="12" t="s">
        <v>34</v>
      </c>
      <c r="X228" s="12" t="s">
        <v>14</v>
      </c>
      <c r="Y228" s="12" t="s">
        <v>34</v>
      </c>
      <c r="Z228" s="12" t="s">
        <v>15</v>
      </c>
      <c r="AA228" s="12" t="s">
        <v>34</v>
      </c>
    </row>
    <row r="229" spans="13:27" x14ac:dyDescent="0.3">
      <c r="M229" s="11" t="s">
        <v>224</v>
      </c>
      <c r="O229" s="6">
        <v>290</v>
      </c>
      <c r="P229" s="18">
        <f>O229/O$58</f>
        <v>0.37419354838709679</v>
      </c>
      <c r="Q229" s="20">
        <f>(S229*$R$2+U229*$T$2+W229*$V$2+Y229*$X$2+AA229*$Z$2)/SUM($R$2,$T$2,$V$2,$X$2,$Z$2)</f>
        <v>0.35152603231597845</v>
      </c>
      <c r="R229" s="6">
        <v>164</v>
      </c>
      <c r="S229" s="15">
        <f>R229/R$58</f>
        <v>0.36444444444444446</v>
      </c>
      <c r="T229" s="6">
        <v>512</v>
      </c>
      <c r="U229" s="15">
        <f>T229/T$58</f>
        <v>0.28539576365663322</v>
      </c>
      <c r="V229" s="6">
        <v>720</v>
      </c>
      <c r="W229" s="15">
        <f>V229/V$58</f>
        <v>0.43165467625899279</v>
      </c>
      <c r="X229" s="6">
        <v>452</v>
      </c>
      <c r="Y229" s="15">
        <f>X229/X$58</f>
        <v>0.37951301427371958</v>
      </c>
      <c r="Z229" s="6">
        <v>110</v>
      </c>
      <c r="AA229" s="15">
        <f>Z229/Z$58</f>
        <v>0.23554603854389722</v>
      </c>
    </row>
    <row r="230" spans="13:27" x14ac:dyDescent="0.3">
      <c r="M230" s="11" t="s">
        <v>225</v>
      </c>
      <c r="O230" s="6">
        <v>201</v>
      </c>
      <c r="P230" s="16">
        <f>O230/O$58</f>
        <v>0.2593548387096774</v>
      </c>
      <c r="Q230" s="20">
        <f>(S230*$R$2+U230*$T$2+W230*$V$2+Y230*$X$2+AA230*$Z$2)/SUM($R$2,$T$2,$V$2,$X$2,$Z$2)</f>
        <v>0.26301615798922801</v>
      </c>
      <c r="R230" s="6">
        <v>111</v>
      </c>
      <c r="S230" s="15">
        <f>R230/R$58</f>
        <v>0.24666666666666667</v>
      </c>
      <c r="T230" s="6">
        <v>398</v>
      </c>
      <c r="U230" s="15">
        <f>T230/T$58</f>
        <v>0.22185061315496099</v>
      </c>
      <c r="V230" s="6">
        <v>588</v>
      </c>
      <c r="W230" s="15">
        <f>V230/V$58</f>
        <v>0.35251798561151076</v>
      </c>
      <c r="X230" s="6">
        <v>225</v>
      </c>
      <c r="Y230" s="15">
        <f>X230/X$58</f>
        <v>0.18891687657430731</v>
      </c>
      <c r="Z230" s="6">
        <v>143</v>
      </c>
      <c r="AA230" s="15">
        <f>Z230/Z$58</f>
        <v>0.30620985010706636</v>
      </c>
    </row>
    <row r="231" spans="13:27" x14ac:dyDescent="0.3">
      <c r="O231" s="23" t="s">
        <v>35</v>
      </c>
      <c r="P231" s="23" t="s">
        <v>34</v>
      </c>
      <c r="Q231" s="12" t="s">
        <v>36</v>
      </c>
      <c r="R231" s="12" t="s">
        <v>1</v>
      </c>
      <c r="S231" s="12" t="s">
        <v>34</v>
      </c>
      <c r="T231" s="12" t="s">
        <v>12</v>
      </c>
      <c r="U231" s="12" t="s">
        <v>34</v>
      </c>
      <c r="V231" s="12" t="s">
        <v>13</v>
      </c>
      <c r="W231" s="12" t="s">
        <v>34</v>
      </c>
      <c r="X231" s="12" t="s">
        <v>14</v>
      </c>
      <c r="Y231" s="12" t="s">
        <v>34</v>
      </c>
      <c r="Z231" s="12" t="s">
        <v>15</v>
      </c>
      <c r="AA231" s="12" t="s">
        <v>34</v>
      </c>
    </row>
    <row r="232" spans="13:27" x14ac:dyDescent="0.3">
      <c r="M232" s="11" t="s">
        <v>226</v>
      </c>
      <c r="O232" s="6">
        <v>299</v>
      </c>
      <c r="P232" s="18">
        <f>O232/O$58</f>
        <v>0.38580645161290322</v>
      </c>
      <c r="Q232" s="20">
        <f>(S232*$R$2+U232*$T$2+W232*$V$2+Y232*$X$2+AA232*$Z$2)/SUM($R$2,$T$2,$V$2,$X$2,$Z$2)</f>
        <v>0.32172351885098743</v>
      </c>
      <c r="R232" s="6">
        <v>181</v>
      </c>
      <c r="S232" s="15">
        <f>R232/R$58</f>
        <v>0.4022222222222222</v>
      </c>
      <c r="T232" s="6">
        <v>443</v>
      </c>
      <c r="U232" s="15">
        <f>T232/T$58</f>
        <v>0.24693422519509475</v>
      </c>
      <c r="V232" s="6">
        <v>672</v>
      </c>
      <c r="W232" s="15">
        <f>V232/V$58</f>
        <v>0.40287769784172661</v>
      </c>
      <c r="X232" s="6">
        <v>388</v>
      </c>
      <c r="Y232" s="15">
        <f>X232/X$58</f>
        <v>0.32577665827036106</v>
      </c>
      <c r="Z232" s="6">
        <v>108</v>
      </c>
      <c r="AA232" s="15">
        <f>Z232/Z$58</f>
        <v>0.23126338329764454</v>
      </c>
    </row>
    <row r="233" spans="13:27" x14ac:dyDescent="0.3">
      <c r="M233" s="11" t="s">
        <v>227</v>
      </c>
      <c r="O233" s="6">
        <v>258</v>
      </c>
      <c r="P233" s="18">
        <f>O233/O$58</f>
        <v>0.3329032258064516</v>
      </c>
      <c r="Q233" s="20">
        <f>(S233*$R$2+U233*$T$2+W233*$V$2+Y233*$X$2+AA233*$Z$2)/SUM($R$2,$T$2,$V$2,$X$2,$Z$2)</f>
        <v>0.27289048473967686</v>
      </c>
      <c r="R233" s="6">
        <v>157</v>
      </c>
      <c r="S233" s="15">
        <f>R233/R$58</f>
        <v>0.34888888888888892</v>
      </c>
      <c r="T233" s="6">
        <v>379</v>
      </c>
      <c r="U233" s="15">
        <f>T233/T$58</f>
        <v>0.21125975473801561</v>
      </c>
      <c r="V233" s="6">
        <v>592</v>
      </c>
      <c r="W233" s="15">
        <f>V233/V$58</f>
        <v>0.35491606714628299</v>
      </c>
      <c r="X233" s="6">
        <v>306</v>
      </c>
      <c r="Y233" s="15">
        <f>X233/X$58</f>
        <v>0.25692695214105793</v>
      </c>
      <c r="Z233" s="6">
        <v>86</v>
      </c>
      <c r="AA233" s="15">
        <f>Z233/Z$58</f>
        <v>0.1841541755888651</v>
      </c>
    </row>
    <row r="234" spans="13:27" x14ac:dyDescent="0.3">
      <c r="M234" s="11" t="s">
        <v>228</v>
      </c>
      <c r="O234" s="6">
        <v>196</v>
      </c>
      <c r="P234" s="18">
        <f>O234/O$58</f>
        <v>0.25290322580645164</v>
      </c>
      <c r="Q234" s="20">
        <f>(S234*$R$2+U234*$T$2+W234*$V$2+Y234*$X$2+AA234*$Z$2)/SUM($R$2,$T$2,$V$2,$X$2,$Z$2)</f>
        <v>0.20646319569120286</v>
      </c>
      <c r="R234" s="6">
        <v>127</v>
      </c>
      <c r="S234" s="15">
        <f>R234/R$58</f>
        <v>0.28222222222222221</v>
      </c>
      <c r="T234" s="6">
        <v>314</v>
      </c>
      <c r="U234" s="15">
        <f>T234/T$58</f>
        <v>0.17502787068004461</v>
      </c>
      <c r="V234" s="6">
        <v>460</v>
      </c>
      <c r="W234" s="15">
        <f>V234/V$58</f>
        <v>0.27577937649880097</v>
      </c>
      <c r="X234" s="6">
        <v>200</v>
      </c>
      <c r="Y234" s="15">
        <f>X234/X$58</f>
        <v>0.16792611251049538</v>
      </c>
      <c r="Z234" s="6">
        <v>49</v>
      </c>
      <c r="AA234" s="15">
        <f>Z234/Z$58</f>
        <v>0.10492505353319058</v>
      </c>
    </row>
    <row r="235" spans="13:27" x14ac:dyDescent="0.3">
      <c r="M235" s="11" t="s">
        <v>229</v>
      </c>
      <c r="O235" s="6">
        <v>21</v>
      </c>
      <c r="P235" s="18">
        <f>O235/O$58</f>
        <v>2.7096774193548386E-2</v>
      </c>
      <c r="Q235" s="20">
        <f>(S235*$R$2+U235*$T$2+W235*$V$2+Y235*$X$2+AA235*$Z$2)/SUM($R$2,$T$2,$V$2,$X$2,$Z$2)</f>
        <v>1.4901256732495512E-2</v>
      </c>
      <c r="R235" s="6">
        <v>17</v>
      </c>
      <c r="S235" s="15">
        <f>R235/R$58</f>
        <v>3.7777777777777778E-2</v>
      </c>
      <c r="T235" s="6">
        <v>19</v>
      </c>
      <c r="U235" s="15">
        <f>T235/T$58</f>
        <v>1.0590858416945374E-2</v>
      </c>
      <c r="V235" s="6">
        <v>41</v>
      </c>
      <c r="W235" s="15">
        <f>V235/V$58</f>
        <v>2.4580335731414868E-2</v>
      </c>
      <c r="X235" s="6">
        <v>5</v>
      </c>
      <c r="Y235" s="15">
        <f>X235/X$58</f>
        <v>4.1981528127623844E-3</v>
      </c>
      <c r="Z235" s="6">
        <v>1</v>
      </c>
      <c r="AA235" s="15">
        <f>Z235/Z$58</f>
        <v>2.1413276231263384E-3</v>
      </c>
    </row>
    <row r="236" spans="13:27" x14ac:dyDescent="0.3">
      <c r="M236" s="11" t="s">
        <v>230</v>
      </c>
      <c r="O236" s="6">
        <v>214</v>
      </c>
      <c r="P236" s="18">
        <f>O236/O$58</f>
        <v>0.27612903225806451</v>
      </c>
      <c r="Q236" s="20">
        <f>(S236*$R$2+U236*$T$2+W236*$V$2+Y236*$X$2+AA236*$Z$2)/SUM($R$2,$T$2,$V$2,$X$2,$Z$2)</f>
        <v>0.23141831238779173</v>
      </c>
      <c r="R236" s="6">
        <v>129</v>
      </c>
      <c r="S236" s="15">
        <f>R236/R$58</f>
        <v>0.28666666666666668</v>
      </c>
      <c r="T236" s="6">
        <v>297</v>
      </c>
      <c r="U236" s="15">
        <f>T236/T$58</f>
        <v>0.16555183946488294</v>
      </c>
      <c r="V236" s="6">
        <v>513</v>
      </c>
      <c r="W236" s="15">
        <f>V236/V$58</f>
        <v>0.30755395683453235</v>
      </c>
      <c r="X236" s="6">
        <v>274</v>
      </c>
      <c r="Y236" s="15">
        <f>X236/X$58</f>
        <v>0.23005877413937867</v>
      </c>
      <c r="Z236" s="6">
        <v>76</v>
      </c>
      <c r="AA236" s="15">
        <f>Z236/Z$58</f>
        <v>0.16274089935760172</v>
      </c>
    </row>
    <row r="237" spans="13:27" x14ac:dyDescent="0.3">
      <c r="M237" s="11" t="s">
        <v>231</v>
      </c>
      <c r="O237" s="6">
        <v>68</v>
      </c>
      <c r="P237" s="18">
        <f>O237/O$58</f>
        <v>8.7741935483870964E-2</v>
      </c>
      <c r="Q237" s="20">
        <f>(S237*$R$2+U237*$T$2+W237*$V$2+Y237*$X$2+AA237*$Z$2)/SUM($R$2,$T$2,$V$2,$X$2,$Z$2)</f>
        <v>7.773788150807899E-2</v>
      </c>
      <c r="R237" s="6">
        <v>40</v>
      </c>
      <c r="S237" s="15">
        <f>R237/R$58</f>
        <v>8.8888888888888892E-2</v>
      </c>
      <c r="T237" s="6">
        <v>111</v>
      </c>
      <c r="U237" s="15">
        <f>T237/T$58</f>
        <v>6.1872909698996656E-2</v>
      </c>
      <c r="V237" s="6">
        <v>170</v>
      </c>
      <c r="W237" s="15">
        <f>V237/V$58</f>
        <v>0.10191846522781775</v>
      </c>
      <c r="X237" s="6">
        <v>86</v>
      </c>
      <c r="Y237" s="15">
        <f>X237/X$58</f>
        <v>7.2208228379513018E-2</v>
      </c>
      <c r="Z237" s="6">
        <v>26</v>
      </c>
      <c r="AA237" s="15">
        <f>Z237/Z$58</f>
        <v>5.5674518201284794E-2</v>
      </c>
    </row>
    <row r="238" spans="13:27" x14ac:dyDescent="0.3">
      <c r="M238" s="11" t="s">
        <v>232</v>
      </c>
      <c r="O238" s="6">
        <v>76</v>
      </c>
      <c r="P238" s="16">
        <f>O238/O$58</f>
        <v>9.8064516129032261E-2</v>
      </c>
      <c r="Q238" s="20">
        <f>(S238*$R$2+U238*$T$2+W238*$V$2+Y238*$X$2+AA238*$Z$2)/SUM($R$2,$T$2,$V$2,$X$2,$Z$2)</f>
        <v>9.2998204667863557E-2</v>
      </c>
      <c r="R238" s="6">
        <v>42</v>
      </c>
      <c r="S238" s="15">
        <f>R238/R$58</f>
        <v>9.3333333333333338E-2</v>
      </c>
      <c r="T238" s="6">
        <v>115</v>
      </c>
      <c r="U238" s="15">
        <f>T238/T$58</f>
        <v>6.4102564102564097E-2</v>
      </c>
      <c r="V238" s="6">
        <v>217</v>
      </c>
      <c r="W238" s="15">
        <f>V238/V$58</f>
        <v>0.13009592326139088</v>
      </c>
      <c r="X238" s="6">
        <v>123</v>
      </c>
      <c r="Y238" s="15">
        <f>X238/X$58</f>
        <v>0.10327455919395466</v>
      </c>
      <c r="Z238" s="6">
        <v>21</v>
      </c>
      <c r="AA238" s="15">
        <f>Z238/Z$58</f>
        <v>4.4967880085653104E-2</v>
      </c>
    </row>
    <row r="239" spans="13:27" x14ac:dyDescent="0.3">
      <c r="M239" s="11" t="s">
        <v>233</v>
      </c>
      <c r="O239" s="6">
        <v>105</v>
      </c>
      <c r="P239" s="18">
        <f>O239/O$58</f>
        <v>0.13548387096774195</v>
      </c>
      <c r="Q239" s="20">
        <f>(S239*$R$2+U239*$T$2+W239*$V$2+Y239*$X$2+AA239*$Z$2)/SUM($R$2,$T$2,$V$2,$X$2,$Z$2)</f>
        <v>0.11274685816876122</v>
      </c>
      <c r="R239" s="6">
        <v>69</v>
      </c>
      <c r="S239" s="15">
        <f>R239/R$58</f>
        <v>0.15333333333333332</v>
      </c>
      <c r="T239" s="6">
        <v>171</v>
      </c>
      <c r="U239" s="15">
        <f>T239/T$58</f>
        <v>9.5317725752508367E-2</v>
      </c>
      <c r="V239" s="6">
        <v>234</v>
      </c>
      <c r="W239" s="15">
        <f>V239/V$58</f>
        <v>0.14028776978417265</v>
      </c>
      <c r="X239" s="6">
        <v>117</v>
      </c>
      <c r="Y239" s="15">
        <f>X239/X$58</f>
        <v>9.8236775818639793E-2</v>
      </c>
      <c r="Z239" s="6">
        <v>37</v>
      </c>
      <c r="AA239" s="15">
        <f>Z239/Z$58</f>
        <v>7.922912205567452E-2</v>
      </c>
    </row>
    <row r="240" spans="13:27" x14ac:dyDescent="0.3">
      <c r="M240" s="11" t="s">
        <v>234</v>
      </c>
      <c r="O240" s="6">
        <v>21</v>
      </c>
      <c r="P240" s="16">
        <f>O240/O$58</f>
        <v>2.7096774193548386E-2</v>
      </c>
      <c r="Q240" s="20">
        <f>(S240*$R$2+U240*$T$2+W240*$V$2+Y240*$X$2+AA240*$Z$2)/SUM($R$2,$T$2,$V$2,$X$2,$Z$2)</f>
        <v>2.1723518850987434E-2</v>
      </c>
      <c r="R240" s="6">
        <v>11</v>
      </c>
      <c r="S240" s="15">
        <f>R240/R$58</f>
        <v>2.4444444444444446E-2</v>
      </c>
      <c r="T240" s="6">
        <v>37</v>
      </c>
      <c r="U240" s="15">
        <f>T240/T$58</f>
        <v>2.0624303232998884E-2</v>
      </c>
      <c r="V240" s="6">
        <v>51</v>
      </c>
      <c r="W240" s="15">
        <f>V240/V$58</f>
        <v>3.0575539568345324E-2</v>
      </c>
      <c r="X240" s="6">
        <v>12</v>
      </c>
      <c r="Y240" s="15">
        <f>X240/X$58</f>
        <v>1.0075566750629723E-2</v>
      </c>
      <c r="Z240" s="6">
        <v>10</v>
      </c>
      <c r="AA240" s="15">
        <f>Z240/Z$58</f>
        <v>2.1413276231263382E-2</v>
      </c>
    </row>
    <row r="241" spans="13:27" x14ac:dyDescent="0.3">
      <c r="M241" s="11" t="s">
        <v>235</v>
      </c>
      <c r="O241" s="6">
        <v>23</v>
      </c>
      <c r="P241" s="16">
        <f>O241/O$58</f>
        <v>2.9677419354838711E-2</v>
      </c>
      <c r="Q241" s="20">
        <f>(S241*$R$2+U241*$T$2+W241*$V$2+Y241*$X$2+AA241*$Z$2)/SUM($R$2,$T$2,$V$2,$X$2,$Z$2)</f>
        <v>2.549371633752244E-2</v>
      </c>
      <c r="R241" s="6">
        <v>15</v>
      </c>
      <c r="S241" s="15">
        <f>R241/R$58</f>
        <v>3.3333333333333333E-2</v>
      </c>
      <c r="T241" s="6">
        <v>46</v>
      </c>
      <c r="U241" s="15">
        <f>T241/T$58</f>
        <v>2.564102564102564E-2</v>
      </c>
      <c r="V241" s="6">
        <v>51</v>
      </c>
      <c r="W241" s="15">
        <f>V241/V$58</f>
        <v>3.0575539568345324E-2</v>
      </c>
      <c r="X241" s="6">
        <v>26</v>
      </c>
      <c r="Y241" s="15">
        <f>X241/X$58</f>
        <v>2.1830394626364401E-2</v>
      </c>
      <c r="Z241" s="6">
        <v>4</v>
      </c>
      <c r="AA241" s="15">
        <f>Z241/Z$58</f>
        <v>8.5653104925053538E-3</v>
      </c>
    </row>
    <row r="242" spans="13:27" x14ac:dyDescent="0.3">
      <c r="M242" s="11" t="s">
        <v>236</v>
      </c>
      <c r="O242" s="6">
        <v>4</v>
      </c>
      <c r="P242" s="16">
        <f>O242/O$58</f>
        <v>5.1612903225806452E-3</v>
      </c>
      <c r="Q242" s="20">
        <f>(S242*$R$2+U242*$T$2+W242*$V$2+Y242*$X$2+AA242*$Z$2)/SUM($R$2,$T$2,$V$2,$X$2,$Z$2)</f>
        <v>4.8473967684021547E-3</v>
      </c>
      <c r="R242" s="6">
        <v>2</v>
      </c>
      <c r="S242" s="15">
        <f>R242/R$58</f>
        <v>4.4444444444444444E-3</v>
      </c>
      <c r="T242" s="6">
        <v>10</v>
      </c>
      <c r="U242" s="15">
        <f>T242/T$58</f>
        <v>5.5741360089186179E-3</v>
      </c>
      <c r="V242" s="6">
        <v>7</v>
      </c>
      <c r="W242" s="15">
        <f>V242/V$58</f>
        <v>4.1966426858513189E-3</v>
      </c>
      <c r="X242" s="6">
        <v>5</v>
      </c>
      <c r="Y242" s="15">
        <f>X242/X$58</f>
        <v>4.1981528127623844E-3</v>
      </c>
      <c r="Z242" s="6">
        <v>3</v>
      </c>
      <c r="AA242" s="15">
        <f>Z242/Z$58</f>
        <v>6.4239828693790149E-3</v>
      </c>
    </row>
    <row r="243" spans="13:27" x14ac:dyDescent="0.3">
      <c r="M243" s="11" t="s">
        <v>237</v>
      </c>
      <c r="O243" s="6">
        <v>11</v>
      </c>
      <c r="P243" s="16">
        <f>O243/O$58</f>
        <v>1.4193548387096775E-2</v>
      </c>
      <c r="Q243" s="20">
        <f>(S243*$R$2+U243*$T$2+W243*$V$2+Y243*$X$2+AA243*$Z$2)/SUM($R$2,$T$2,$V$2,$X$2,$Z$2)</f>
        <v>1.526032315978456E-2</v>
      </c>
      <c r="R243" s="6">
        <v>6</v>
      </c>
      <c r="S243" s="15">
        <f>R243/R$58</f>
        <v>1.3333333333333334E-2</v>
      </c>
      <c r="T243" s="6">
        <v>20</v>
      </c>
      <c r="U243" s="15">
        <f>T243/T$58</f>
        <v>1.1148272017837236E-2</v>
      </c>
      <c r="V243" s="6">
        <v>40</v>
      </c>
      <c r="W243" s="15">
        <f>V243/V$58</f>
        <v>2.3980815347721823E-2</v>
      </c>
      <c r="X243" s="6">
        <v>14</v>
      </c>
      <c r="Y243" s="15">
        <f>X243/X$58</f>
        <v>1.1754827875734676E-2</v>
      </c>
      <c r="Z243" s="6">
        <v>5</v>
      </c>
      <c r="AA243" s="15">
        <f>Z243/Z$58</f>
        <v>1.0706638115631691E-2</v>
      </c>
    </row>
    <row r="244" spans="13:27" x14ac:dyDescent="0.3">
      <c r="M244" s="11" t="s">
        <v>238</v>
      </c>
      <c r="O244" s="6">
        <v>40</v>
      </c>
      <c r="P244" s="16">
        <f>O244/O$58</f>
        <v>5.1612903225806452E-2</v>
      </c>
      <c r="Q244" s="20">
        <f>(S244*$R$2+U244*$T$2+W244*$V$2+Y244*$X$2+AA244*$Z$2)/SUM($R$2,$T$2,$V$2,$X$2,$Z$2)</f>
        <v>4.8653500897666069E-2</v>
      </c>
      <c r="R244" s="6">
        <v>19</v>
      </c>
      <c r="S244" s="15">
        <f>R244/R$58</f>
        <v>4.2222222222222223E-2</v>
      </c>
      <c r="T244" s="6">
        <v>88</v>
      </c>
      <c r="U244" s="15">
        <f>T244/T$58</f>
        <v>4.9052396878483832E-2</v>
      </c>
      <c r="V244" s="6">
        <v>92</v>
      </c>
      <c r="W244" s="15">
        <f>V244/V$58</f>
        <v>5.5155875299760189E-2</v>
      </c>
      <c r="X244" s="6">
        <v>48</v>
      </c>
      <c r="Y244" s="15">
        <f>X244/X$58</f>
        <v>4.0302267002518891E-2</v>
      </c>
      <c r="Z244" s="6">
        <v>24</v>
      </c>
      <c r="AA244" s="15">
        <f>Z244/Z$58</f>
        <v>5.1391862955032119E-2</v>
      </c>
    </row>
    <row r="245" spans="13:27" x14ac:dyDescent="0.3">
      <c r="M245" s="11" t="s">
        <v>239</v>
      </c>
      <c r="O245" s="6">
        <v>7</v>
      </c>
      <c r="P245" s="16">
        <f>O245/O$58</f>
        <v>9.0322580645161299E-3</v>
      </c>
      <c r="Q245" s="20">
        <f>(S245*$R$2+U245*$T$2+W245*$V$2+Y245*$X$2+AA245*$Z$2)/SUM($R$2,$T$2,$V$2,$X$2,$Z$2)</f>
        <v>1.3464991023339317E-2</v>
      </c>
      <c r="R245" s="6">
        <v>4</v>
      </c>
      <c r="S245" s="15">
        <f>R245/R$58</f>
        <v>8.8888888888888889E-3</v>
      </c>
      <c r="T245" s="6">
        <v>18</v>
      </c>
      <c r="U245" s="15">
        <f>T245/T$58</f>
        <v>1.0033444816053512E-2</v>
      </c>
      <c r="V245" s="6">
        <v>29</v>
      </c>
      <c r="W245" s="15">
        <f>V245/V$58</f>
        <v>1.7386091127098321E-2</v>
      </c>
      <c r="X245" s="6">
        <v>18</v>
      </c>
      <c r="Y245" s="15">
        <f>X245/X$58</f>
        <v>1.5113350125944584E-2</v>
      </c>
      <c r="Z245" s="6">
        <v>6</v>
      </c>
      <c r="AA245" s="15">
        <f>Z245/Z$58</f>
        <v>1.284796573875803E-2</v>
      </c>
    </row>
    <row r="246" spans="13:27" x14ac:dyDescent="0.3">
      <c r="M246" s="11" t="s">
        <v>240</v>
      </c>
      <c r="O246" s="6">
        <v>8</v>
      </c>
      <c r="P246" s="16">
        <f>O246/O$58</f>
        <v>1.032258064516129E-2</v>
      </c>
      <c r="Q246" s="20">
        <f>(S246*$R$2+U246*$T$2+W246*$V$2+Y246*$X$2+AA246*$Z$2)/SUM($R$2,$T$2,$V$2,$X$2,$Z$2)</f>
        <v>1.7235188509874325E-2</v>
      </c>
      <c r="R246" s="6">
        <v>4</v>
      </c>
      <c r="S246" s="15">
        <f>R246/R$58</f>
        <v>8.8888888888888889E-3</v>
      </c>
      <c r="T246" s="6">
        <v>16</v>
      </c>
      <c r="U246" s="15">
        <f>T246/T$58</f>
        <v>8.918617614269788E-3</v>
      </c>
      <c r="V246" s="6">
        <v>51</v>
      </c>
      <c r="W246" s="15">
        <f>V246/V$58</f>
        <v>3.0575539568345324E-2</v>
      </c>
      <c r="X246" s="6">
        <v>15</v>
      </c>
      <c r="Y246" s="15">
        <f>X246/X$58</f>
        <v>1.2594458438287154E-2</v>
      </c>
      <c r="Z246" s="6">
        <v>10</v>
      </c>
      <c r="AA246" s="15">
        <f>Z246/Z$58</f>
        <v>2.1413276231263382E-2</v>
      </c>
    </row>
    <row r="247" spans="13:27" x14ac:dyDescent="0.3">
      <c r="M247" s="11" t="s">
        <v>241</v>
      </c>
      <c r="O247" s="6">
        <v>44</v>
      </c>
      <c r="P247" s="18">
        <f>O247/O$58</f>
        <v>5.67741935483871E-2</v>
      </c>
      <c r="Q247" s="20">
        <f>(S247*$R$2+U247*$T$2+W247*$V$2+Y247*$X$2+AA247*$Z$2)/SUM($R$2,$T$2,$V$2,$X$2,$Z$2)</f>
        <v>0.10143626570915619</v>
      </c>
      <c r="R247" s="6">
        <v>25</v>
      </c>
      <c r="S247" s="15">
        <f>R247/R$58</f>
        <v>5.5555555555555552E-2</v>
      </c>
      <c r="T247" s="6">
        <v>94</v>
      </c>
      <c r="U247" s="15">
        <f>T247/T$58</f>
        <v>5.2396878483835008E-2</v>
      </c>
      <c r="V247" s="6">
        <v>299</v>
      </c>
      <c r="W247" s="15">
        <f>V247/V$58</f>
        <v>0.17925659472422062</v>
      </c>
      <c r="X247" s="6">
        <v>131</v>
      </c>
      <c r="Y247" s="15">
        <f>X247/X$58</f>
        <v>0.10999160369437448</v>
      </c>
      <c r="Z247" s="6">
        <v>16</v>
      </c>
      <c r="AA247" s="15">
        <f>Z247/Z$58</f>
        <v>3.4261241970021415E-2</v>
      </c>
    </row>
    <row r="248" spans="13:27" x14ac:dyDescent="0.3">
      <c r="M248" s="11" t="s">
        <v>242</v>
      </c>
      <c r="O248" s="6">
        <v>19</v>
      </c>
      <c r="P248" s="16">
        <f>O248/O$58</f>
        <v>2.4516129032258065E-2</v>
      </c>
      <c r="Q248" s="20">
        <f>(S248*$R$2+U248*$T$2+W248*$V$2+Y248*$X$2+AA248*$Z$2)/SUM($R$2,$T$2,$V$2,$X$2,$Z$2)</f>
        <v>3.949730700179533E-2</v>
      </c>
      <c r="R248" s="6">
        <v>13</v>
      </c>
      <c r="S248" s="15">
        <f>R248/R$58</f>
        <v>2.8888888888888888E-2</v>
      </c>
      <c r="T248" s="6">
        <v>36</v>
      </c>
      <c r="U248" s="15">
        <f>T248/T$58</f>
        <v>2.0066889632107024E-2</v>
      </c>
      <c r="V248" s="6">
        <v>107</v>
      </c>
      <c r="W248" s="15">
        <f>V248/V$58</f>
        <v>6.4148681055155879E-2</v>
      </c>
      <c r="X248" s="6">
        <v>58</v>
      </c>
      <c r="Y248" s="15">
        <f>X248/X$58</f>
        <v>4.8698572628043661E-2</v>
      </c>
      <c r="Z248" s="6">
        <v>6</v>
      </c>
      <c r="AA248" s="15">
        <f>Z248/Z$58</f>
        <v>1.284796573875803E-2</v>
      </c>
    </row>
    <row r="249" spans="13:27" x14ac:dyDescent="0.3">
      <c r="M249" s="11" t="s">
        <v>243</v>
      </c>
      <c r="O249" s="6">
        <v>43</v>
      </c>
      <c r="P249" s="19">
        <f>O249/O$58</f>
        <v>5.5483870967741933E-2</v>
      </c>
      <c r="Q249" s="20">
        <f>(S249*$R$2+U249*$T$2+W249*$V$2+Y249*$X$2+AA249*$Z$2)/SUM($R$2,$T$2,$V$2,$X$2,$Z$2)</f>
        <v>4.416517055655296E-2</v>
      </c>
      <c r="R249" s="6">
        <v>34</v>
      </c>
      <c r="S249" s="15">
        <f>R249/R$58</f>
        <v>7.5555555555555556E-2</v>
      </c>
      <c r="T249" s="6">
        <v>69</v>
      </c>
      <c r="U249" s="15">
        <f>T249/T$58</f>
        <v>3.8461538461538464E-2</v>
      </c>
      <c r="V249" s="6">
        <v>80</v>
      </c>
      <c r="W249" s="15">
        <f>V249/V$58</f>
        <v>4.7961630695443645E-2</v>
      </c>
      <c r="X249" s="6">
        <v>53</v>
      </c>
      <c r="Y249" s="15">
        <f>X249/X$58</f>
        <v>4.4500419815281279E-2</v>
      </c>
      <c r="Z249" s="6">
        <v>10</v>
      </c>
      <c r="AA249" s="15">
        <f>Z249/Z$58</f>
        <v>2.1413276231263382E-2</v>
      </c>
    </row>
    <row r="250" spans="13:27" x14ac:dyDescent="0.3">
      <c r="M250" s="11" t="s">
        <v>244</v>
      </c>
      <c r="O250" s="6">
        <v>27</v>
      </c>
      <c r="P250" s="16">
        <f>O250/O$58</f>
        <v>3.4838709677419352E-2</v>
      </c>
      <c r="Q250" s="20">
        <f>(S250*$R$2+U250*$T$2+W250*$V$2+Y250*$X$2+AA250*$Z$2)/SUM($R$2,$T$2,$V$2,$X$2,$Z$2)</f>
        <v>4.3806104129263911E-2</v>
      </c>
      <c r="R250" s="6">
        <v>11</v>
      </c>
      <c r="S250" s="15">
        <f>R250/R$58</f>
        <v>2.4444444444444446E-2</v>
      </c>
      <c r="T250" s="6">
        <v>46</v>
      </c>
      <c r="U250" s="15">
        <f>T250/T$58</f>
        <v>2.564102564102564E-2</v>
      </c>
      <c r="V250" s="6">
        <v>110</v>
      </c>
      <c r="W250" s="15">
        <f>V250/V$58</f>
        <v>6.5947242206235018E-2</v>
      </c>
      <c r="X250" s="6">
        <v>52</v>
      </c>
      <c r="Y250" s="15">
        <f>X250/X$58</f>
        <v>4.3660789252728802E-2</v>
      </c>
      <c r="Z250" s="6">
        <v>25</v>
      </c>
      <c r="AA250" s="15">
        <f>Z250/Z$58</f>
        <v>5.353319057815846E-2</v>
      </c>
    </row>
    <row r="251" spans="13:27" x14ac:dyDescent="0.3">
      <c r="M251" s="11" t="s">
        <v>245</v>
      </c>
      <c r="O251" s="6">
        <v>22</v>
      </c>
      <c r="P251" s="16">
        <f>O251/O$58</f>
        <v>2.838709677419355E-2</v>
      </c>
      <c r="Q251" s="20">
        <f>(S251*$R$2+U251*$T$2+W251*$V$2+Y251*$X$2+AA251*$Z$2)/SUM($R$2,$T$2,$V$2,$X$2,$Z$2)</f>
        <v>3.5368043087971278E-2</v>
      </c>
      <c r="R251" s="6">
        <v>14</v>
      </c>
      <c r="S251" s="15">
        <f>R251/R$58</f>
        <v>3.111111111111111E-2</v>
      </c>
      <c r="T251" s="6">
        <v>46</v>
      </c>
      <c r="U251" s="15">
        <f>T251/T$58</f>
        <v>2.564102564102564E-2</v>
      </c>
      <c r="V251" s="6">
        <v>76</v>
      </c>
      <c r="W251" s="15">
        <f>V251/V$58</f>
        <v>4.5563549160671464E-2</v>
      </c>
      <c r="X251" s="6">
        <v>46</v>
      </c>
      <c r="Y251" s="15">
        <f>X251/X$58</f>
        <v>3.8623005877413935E-2</v>
      </c>
      <c r="Z251" s="6">
        <v>15</v>
      </c>
      <c r="AA251" s="15">
        <f>Z251/Z$58</f>
        <v>3.2119914346895075E-2</v>
      </c>
    </row>
    <row r="252" spans="13:27" x14ac:dyDescent="0.3">
      <c r="M252" s="11" t="s">
        <v>246</v>
      </c>
      <c r="O252" s="6">
        <v>63</v>
      </c>
      <c r="P252" s="15">
        <f>O252/O$58</f>
        <v>8.1290322580645155E-2</v>
      </c>
      <c r="Q252" s="20">
        <f>(S252*$R$2+U252*$T$2+W252*$V$2+Y252*$X$2+AA252*$Z$2)/SUM($R$2,$T$2,$V$2,$X$2,$Z$2)</f>
        <v>5.5834829443447039E-2</v>
      </c>
      <c r="R252" s="6">
        <v>37</v>
      </c>
      <c r="S252" s="15">
        <f>R252/R$58</f>
        <v>8.2222222222222224E-2</v>
      </c>
      <c r="T252" s="6">
        <v>92</v>
      </c>
      <c r="U252" s="15">
        <f>T252/T$58</f>
        <v>5.128205128205128E-2</v>
      </c>
      <c r="V252" s="6">
        <v>109</v>
      </c>
      <c r="W252" s="15">
        <f>V252/V$58</f>
        <v>6.5347721822541963E-2</v>
      </c>
      <c r="X252" s="6">
        <v>48</v>
      </c>
      <c r="Y252" s="15">
        <f>X252/X$58</f>
        <v>4.0302267002518891E-2</v>
      </c>
      <c r="Z252" s="6">
        <v>25</v>
      </c>
      <c r="AA252" s="15">
        <f>Z252/Z$58</f>
        <v>5.353319057815846E-2</v>
      </c>
    </row>
    <row r="253" spans="13:27" x14ac:dyDescent="0.3">
      <c r="M253" s="11" t="s">
        <v>247</v>
      </c>
      <c r="O253" s="6">
        <v>84</v>
      </c>
      <c r="P253" s="15">
        <f>O253/O$58</f>
        <v>0.10838709677419354</v>
      </c>
      <c r="Q253" s="20">
        <f>(S253*$R$2+U253*$T$2+W253*$V$2+Y253*$X$2+AA253*$Z$2)/SUM($R$2,$T$2,$V$2,$X$2,$Z$2)</f>
        <v>6.2118491921005388E-2</v>
      </c>
      <c r="R253" s="6">
        <v>52</v>
      </c>
      <c r="S253" s="15">
        <f>R253/R$58</f>
        <v>0.11555555555555555</v>
      </c>
      <c r="T253" s="6">
        <v>98</v>
      </c>
      <c r="U253" s="15">
        <f>T253/T$58</f>
        <v>5.4626532887402456E-2</v>
      </c>
      <c r="V253" s="6">
        <v>94</v>
      </c>
      <c r="W253" s="15">
        <f>V253/V$58</f>
        <v>5.635491606714628E-2</v>
      </c>
      <c r="X253" s="6">
        <v>80</v>
      </c>
      <c r="Y253" s="15">
        <f>X253/X$58</f>
        <v>6.7170445004198151E-2</v>
      </c>
      <c r="Z253" s="6">
        <v>22</v>
      </c>
      <c r="AA253" s="15">
        <f>Z253/Z$58</f>
        <v>4.7109207708779445E-2</v>
      </c>
    </row>
    <row r="254" spans="13:27" x14ac:dyDescent="0.3">
      <c r="M254" s="11" t="s">
        <v>248</v>
      </c>
      <c r="O254" s="6">
        <v>23</v>
      </c>
      <c r="P254" s="15">
        <f>O254/O$58</f>
        <v>2.9677419354838711E-2</v>
      </c>
      <c r="Q254" s="20">
        <f>(S254*$R$2+U254*$T$2+W254*$V$2+Y254*$X$2+AA254*$Z$2)/SUM($R$2,$T$2,$V$2,$X$2,$Z$2)</f>
        <v>1.8491921005385995E-2</v>
      </c>
      <c r="R254" s="6">
        <v>12</v>
      </c>
      <c r="S254" s="15">
        <f>R254/R$58</f>
        <v>2.6666666666666668E-2</v>
      </c>
      <c r="T254" s="6">
        <v>37</v>
      </c>
      <c r="U254" s="15">
        <f>T254/T$58</f>
        <v>2.0624303232998884E-2</v>
      </c>
      <c r="V254" s="6">
        <v>34</v>
      </c>
      <c r="W254" s="15">
        <f>V254/V$58</f>
        <v>2.0383693045563551E-2</v>
      </c>
      <c r="X254" s="6">
        <v>20</v>
      </c>
      <c r="Y254" s="15">
        <f>X254/X$58</f>
        <v>1.6792611251049538E-2</v>
      </c>
      <c r="Z254" s="6">
        <v>0</v>
      </c>
      <c r="AA254" s="15">
        <f>Z254/Z$58</f>
        <v>0</v>
      </c>
    </row>
    <row r="255" spans="13:27" x14ac:dyDescent="0.3">
      <c r="O255" s="23" t="s">
        <v>35</v>
      </c>
      <c r="P255" s="23" t="s">
        <v>34</v>
      </c>
      <c r="Q255" s="12" t="s">
        <v>36</v>
      </c>
      <c r="R255" s="12" t="s">
        <v>1</v>
      </c>
      <c r="S255" s="12" t="s">
        <v>34</v>
      </c>
      <c r="T255" s="12" t="s">
        <v>12</v>
      </c>
      <c r="U255" s="12" t="s">
        <v>34</v>
      </c>
      <c r="V255" s="12" t="s">
        <v>13</v>
      </c>
      <c r="W255" s="12" t="s">
        <v>34</v>
      </c>
      <c r="X255" s="12" t="s">
        <v>14</v>
      </c>
      <c r="Y255" s="12" t="s">
        <v>34</v>
      </c>
      <c r="Z255" s="12" t="s">
        <v>15</v>
      </c>
      <c r="AA255" s="12" t="s">
        <v>34</v>
      </c>
    </row>
    <row r="256" spans="13:27" ht="19.2" x14ac:dyDescent="0.3">
      <c r="M256" s="24" t="s">
        <v>249</v>
      </c>
      <c r="O256" s="6">
        <v>214</v>
      </c>
      <c r="P256" s="19">
        <f>O256/O$58</f>
        <v>0.27612903225806451</v>
      </c>
      <c r="Q256" s="20">
        <f>(S256*$R$2+U256*$T$2+W256*$V$2+Y256*$X$2+AA256*$Z$2)/SUM($R$2,$T$2,$V$2,$X$2,$Z$2)</f>
        <v>0.30736086175942551</v>
      </c>
      <c r="R256" s="6">
        <v>113</v>
      </c>
      <c r="S256" s="15">
        <f>R256/R$58</f>
        <v>0.25111111111111112</v>
      </c>
      <c r="T256" s="6">
        <v>368</v>
      </c>
      <c r="U256" s="15">
        <f>T256/T$58</f>
        <v>0.20512820512820512</v>
      </c>
      <c r="V256" s="6">
        <v>636</v>
      </c>
      <c r="W256" s="15">
        <f>V256/V$58</f>
        <v>0.38129496402877699</v>
      </c>
      <c r="X256" s="6">
        <v>462</v>
      </c>
      <c r="Y256" s="15">
        <f>X256/X$58</f>
        <v>0.38790931989924432</v>
      </c>
      <c r="Z256" s="6">
        <v>133</v>
      </c>
      <c r="AA256" s="15">
        <f>Z256/Z$58</f>
        <v>0.28479657387580298</v>
      </c>
    </row>
    <row r="257" spans="13:27" x14ac:dyDescent="0.3">
      <c r="M257" s="24" t="s">
        <v>250</v>
      </c>
      <c r="O257" s="6">
        <v>178</v>
      </c>
      <c r="P257" s="19">
        <f>O257/O$58</f>
        <v>0.22967741935483871</v>
      </c>
      <c r="Q257" s="20">
        <f>(S257*$R$2+U257*$T$2+W257*$V$2+Y257*$X$2+AA257*$Z$2)/SUM($R$2,$T$2,$V$2,$X$2,$Z$2)</f>
        <v>0.25691202872531416</v>
      </c>
      <c r="R257" s="6">
        <v>95</v>
      </c>
      <c r="S257" s="15">
        <f>R257/R$58</f>
        <v>0.21111111111111111</v>
      </c>
      <c r="T257" s="6">
        <v>324</v>
      </c>
      <c r="U257" s="15">
        <f>T257/T$58</f>
        <v>0.1806020066889632</v>
      </c>
      <c r="V257" s="6">
        <v>565</v>
      </c>
      <c r="W257" s="15">
        <f>V257/V$58</f>
        <v>0.33872901678657075</v>
      </c>
      <c r="X257" s="6">
        <v>338</v>
      </c>
      <c r="Y257" s="15">
        <f>X257/X$58</f>
        <v>0.28379513014273722</v>
      </c>
      <c r="Z257" s="6">
        <v>109</v>
      </c>
      <c r="AA257" s="15">
        <f>Z257/Z$58</f>
        <v>0.23340471092077089</v>
      </c>
    </row>
    <row r="258" spans="13:27" x14ac:dyDescent="0.3">
      <c r="M258" s="24" t="s">
        <v>251</v>
      </c>
      <c r="O258" s="6">
        <v>116</v>
      </c>
      <c r="P258" s="16">
        <f>O258/O$58</f>
        <v>0.14967741935483872</v>
      </c>
      <c r="Q258" s="20">
        <f>(S258*$R$2+U258*$T$2+W258*$V$2+Y258*$X$2+AA258*$Z$2)/SUM($R$2,$T$2,$V$2,$X$2,$Z$2)</f>
        <v>0.16876122082585279</v>
      </c>
      <c r="R258" s="6">
        <v>72</v>
      </c>
      <c r="S258" s="15">
        <f>R258/R$58</f>
        <v>0.16</v>
      </c>
      <c r="T258" s="6">
        <v>246</v>
      </c>
      <c r="U258" s="15">
        <f>T258/T$58</f>
        <v>0.13712374581939799</v>
      </c>
      <c r="V258" s="6">
        <v>390</v>
      </c>
      <c r="W258" s="15">
        <f>V258/V$58</f>
        <v>0.23381294964028776</v>
      </c>
      <c r="X258" s="6">
        <v>192</v>
      </c>
      <c r="Y258" s="15">
        <f>X258/X$58</f>
        <v>0.16120906801007556</v>
      </c>
      <c r="Z258" s="6">
        <v>40</v>
      </c>
      <c r="AA258" s="15">
        <f>Z258/Z$58</f>
        <v>8.5653104925053528E-2</v>
      </c>
    </row>
    <row r="259" spans="13:27" x14ac:dyDescent="0.3">
      <c r="M259" s="24" t="s">
        <v>252</v>
      </c>
      <c r="O259" s="6">
        <v>13</v>
      </c>
      <c r="P259" s="16">
        <f>O259/O$58</f>
        <v>1.6774193548387096E-2</v>
      </c>
      <c r="Q259" s="20">
        <f>(S259*$R$2+U259*$T$2+W259*$V$2+Y259*$X$2+AA259*$Z$2)/SUM($R$2,$T$2,$V$2,$X$2,$Z$2)</f>
        <v>1.5439856373429085E-2</v>
      </c>
      <c r="R259" s="6">
        <v>9</v>
      </c>
      <c r="S259" s="15">
        <f>R259/R$58</f>
        <v>0.02</v>
      </c>
      <c r="T259" s="6">
        <v>20</v>
      </c>
      <c r="U259" s="15">
        <f>T259/T$58</f>
        <v>1.1148272017837236E-2</v>
      </c>
      <c r="V259" s="6">
        <v>42</v>
      </c>
      <c r="W259" s="15">
        <f>V259/V$58</f>
        <v>2.5179856115107913E-2</v>
      </c>
      <c r="X259" s="6">
        <v>14</v>
      </c>
      <c r="Y259" s="15">
        <f>X259/X$58</f>
        <v>1.1754827875734676E-2</v>
      </c>
      <c r="Z259" s="6">
        <v>1</v>
      </c>
      <c r="AA259" s="15">
        <f>Z259/Z$58</f>
        <v>2.1413276231263384E-3</v>
      </c>
    </row>
    <row r="260" spans="13:27" x14ac:dyDescent="0.3">
      <c r="M260" s="24" t="s">
        <v>253</v>
      </c>
      <c r="O260" s="6">
        <v>124</v>
      </c>
      <c r="P260" s="19">
        <f>O260/O$58</f>
        <v>0.16</v>
      </c>
      <c r="Q260" s="20">
        <f>(S260*$R$2+U260*$T$2+W260*$V$2+Y260*$X$2+AA260*$Z$2)/SUM($R$2,$T$2,$V$2,$X$2,$Z$2)</f>
        <v>0.19102333931777379</v>
      </c>
      <c r="R260" s="6">
        <v>65</v>
      </c>
      <c r="S260" s="15">
        <f>R260/R$58</f>
        <v>0.14444444444444443</v>
      </c>
      <c r="T260" s="6">
        <v>213</v>
      </c>
      <c r="U260" s="15">
        <f>T260/T$58</f>
        <v>0.11872909698996656</v>
      </c>
      <c r="V260" s="6">
        <v>426</v>
      </c>
      <c r="W260" s="15">
        <f>V260/V$58</f>
        <v>0.25539568345323743</v>
      </c>
      <c r="X260" s="6">
        <v>288</v>
      </c>
      <c r="Y260" s="15">
        <f>X260/X$58</f>
        <v>0.24181360201511334</v>
      </c>
      <c r="Z260" s="6">
        <v>72</v>
      </c>
      <c r="AA260" s="15">
        <f>Z260/Z$58</f>
        <v>0.15417558886509636</v>
      </c>
    </row>
    <row r="261" spans="13:27" x14ac:dyDescent="0.3">
      <c r="M261" s="24" t="s">
        <v>254</v>
      </c>
      <c r="O261" s="6">
        <v>61</v>
      </c>
      <c r="P261" s="16">
        <f>O261/O$58</f>
        <v>7.8709677419354834E-2</v>
      </c>
      <c r="Q261" s="20">
        <f>(S261*$R$2+U261*$T$2+W261*$V$2+Y261*$X$2+AA261*$Z$2)/SUM($R$2,$T$2,$V$2,$X$2,$Z$2)</f>
        <v>9.7486535008976666E-2</v>
      </c>
      <c r="R261" s="6">
        <v>39</v>
      </c>
      <c r="S261" s="15">
        <f>R261/R$58</f>
        <v>8.666666666666667E-2</v>
      </c>
      <c r="T261" s="6">
        <v>110</v>
      </c>
      <c r="U261" s="15">
        <f>T261/T$58</f>
        <v>6.1315496098104792E-2</v>
      </c>
      <c r="V261" s="6">
        <v>211</v>
      </c>
      <c r="W261" s="15">
        <f>V261/V$58</f>
        <v>0.1264988009592326</v>
      </c>
      <c r="X261" s="6">
        <v>152</v>
      </c>
      <c r="Y261" s="15">
        <f>X261/X$58</f>
        <v>0.12762384550797648</v>
      </c>
      <c r="Z261" s="6">
        <v>31</v>
      </c>
      <c r="AA261" s="15">
        <f>Z261/Z$58</f>
        <v>6.638115631691649E-2</v>
      </c>
    </row>
    <row r="262" spans="13:27" x14ac:dyDescent="0.3">
      <c r="M262" s="24" t="s">
        <v>255</v>
      </c>
      <c r="O262" s="6">
        <v>55</v>
      </c>
      <c r="P262" s="19">
        <f>O262/O$58</f>
        <v>7.0967741935483872E-2</v>
      </c>
      <c r="Q262" s="20">
        <f>(S262*$R$2+U262*$T$2+W262*$V$2+Y262*$X$2+AA262*$Z$2)/SUM($R$2,$T$2,$V$2,$X$2,$Z$2)</f>
        <v>9.515260323159784E-2</v>
      </c>
      <c r="R262" s="6">
        <v>28</v>
      </c>
      <c r="S262" s="15">
        <f>R262/R$58</f>
        <v>6.222222222222222E-2</v>
      </c>
      <c r="T262" s="6">
        <v>97</v>
      </c>
      <c r="U262" s="15">
        <f>T262/T$58</f>
        <v>5.4069119286510592E-2</v>
      </c>
      <c r="V262" s="6">
        <v>234</v>
      </c>
      <c r="W262" s="15">
        <f>V262/V$58</f>
        <v>0.14028776978417265</v>
      </c>
      <c r="X262" s="6">
        <v>137</v>
      </c>
      <c r="Y262" s="15">
        <f>X262/X$58</f>
        <v>0.11502938706968933</v>
      </c>
      <c r="Z262" s="6">
        <v>34</v>
      </c>
      <c r="AA262" s="15">
        <f>Z262/Z$58</f>
        <v>7.2805139186295498E-2</v>
      </c>
    </row>
    <row r="263" spans="13:27" x14ac:dyDescent="0.3">
      <c r="M263" s="24" t="s">
        <v>256</v>
      </c>
      <c r="O263" s="6">
        <v>72</v>
      </c>
      <c r="P263" s="16">
        <f>O263/O$58</f>
        <v>9.290322580645162E-2</v>
      </c>
      <c r="Q263" s="20">
        <f>(S263*$R$2+U263*$T$2+W263*$V$2+Y263*$X$2+AA263*$Z$2)/SUM($R$2,$T$2,$V$2,$X$2,$Z$2)</f>
        <v>0.10233393177737882</v>
      </c>
      <c r="R263" s="6">
        <v>47</v>
      </c>
      <c r="S263" s="15">
        <f>R263/R$58</f>
        <v>0.10444444444444445</v>
      </c>
      <c r="T263" s="6">
        <v>134</v>
      </c>
      <c r="U263" s="15">
        <f>T263/T$58</f>
        <v>7.4693422519509473E-2</v>
      </c>
      <c r="V263" s="6">
        <v>233</v>
      </c>
      <c r="W263" s="15">
        <f>V263/V$58</f>
        <v>0.13968824940047961</v>
      </c>
      <c r="X263" s="6">
        <v>120</v>
      </c>
      <c r="Y263" s="15">
        <f>X263/X$58</f>
        <v>0.10075566750629723</v>
      </c>
      <c r="Z263" s="6">
        <v>36</v>
      </c>
      <c r="AA263" s="15">
        <f>Z263/Z$58</f>
        <v>7.7087794432548179E-2</v>
      </c>
    </row>
    <row r="264" spans="13:27" x14ac:dyDescent="0.3">
      <c r="M264" s="24" t="s">
        <v>257</v>
      </c>
      <c r="O264" s="6">
        <v>24</v>
      </c>
      <c r="P264" s="16">
        <f>O264/O$58</f>
        <v>3.0967741935483871E-2</v>
      </c>
      <c r="Q264" s="20">
        <f>(S264*$R$2+U264*$T$2+W264*$V$2+Y264*$X$2+AA264*$Z$2)/SUM($R$2,$T$2,$V$2,$X$2,$Z$2)</f>
        <v>2.7289048473967684E-2</v>
      </c>
      <c r="R264" s="6">
        <v>11</v>
      </c>
      <c r="S264" s="15">
        <f>R264/R$58</f>
        <v>2.4444444444444446E-2</v>
      </c>
      <c r="T264" s="6">
        <v>40</v>
      </c>
      <c r="U264" s="15">
        <f>T264/T$58</f>
        <v>2.2296544035674472E-2</v>
      </c>
      <c r="V264" s="6">
        <v>62</v>
      </c>
      <c r="W264" s="15">
        <f>V264/V$58</f>
        <v>3.7170263788968823E-2</v>
      </c>
      <c r="X264" s="6">
        <v>20</v>
      </c>
      <c r="Y264" s="15">
        <f>X264/X$58</f>
        <v>1.6792611251049538E-2</v>
      </c>
      <c r="Z264" s="6">
        <v>19</v>
      </c>
      <c r="AA264" s="15">
        <f>Z264/Z$58</f>
        <v>4.068522483940043E-2</v>
      </c>
    </row>
    <row r="265" spans="13:27" x14ac:dyDescent="0.3">
      <c r="M265" s="24" t="s">
        <v>258</v>
      </c>
      <c r="O265" s="6">
        <v>27</v>
      </c>
      <c r="P265" s="16">
        <f>O265/O$58</f>
        <v>3.4838709677419352E-2</v>
      </c>
      <c r="Q265" s="20">
        <f>(S265*$R$2+U265*$T$2+W265*$V$2+Y265*$X$2+AA265*$Z$2)/SUM($R$2,$T$2,$V$2,$X$2,$Z$2)</f>
        <v>2.926391382405745E-2</v>
      </c>
      <c r="R265" s="6">
        <v>12</v>
      </c>
      <c r="S265" s="15">
        <f>R265/R$58</f>
        <v>2.6666666666666668E-2</v>
      </c>
      <c r="T265" s="6">
        <v>45</v>
      </c>
      <c r="U265" s="15">
        <f>T265/T$58</f>
        <v>2.508361204013378E-2</v>
      </c>
      <c r="V265" s="6">
        <v>55</v>
      </c>
      <c r="W265" s="15">
        <f>V265/V$58</f>
        <v>3.2973621103117509E-2</v>
      </c>
      <c r="X265" s="6">
        <v>40</v>
      </c>
      <c r="Y265" s="15">
        <f>X265/X$58</f>
        <v>3.3585222502099076E-2</v>
      </c>
      <c r="Z265" s="6">
        <v>11</v>
      </c>
      <c r="AA265" s="15">
        <f>Z265/Z$58</f>
        <v>2.3554603854389723E-2</v>
      </c>
    </row>
    <row r="266" spans="13:27" x14ac:dyDescent="0.3">
      <c r="M266" s="24" t="s">
        <v>259</v>
      </c>
      <c r="O266" s="6">
        <v>3</v>
      </c>
      <c r="P266" s="16">
        <f>O266/O$58</f>
        <v>3.8709677419354839E-3</v>
      </c>
      <c r="Q266" s="20">
        <f>(S266*$R$2+U266*$T$2+W266*$V$2+Y266*$X$2+AA266*$Z$2)/SUM($R$2,$T$2,$V$2,$X$2,$Z$2)</f>
        <v>4.8473967684021547E-3</v>
      </c>
      <c r="R266" s="6">
        <v>2</v>
      </c>
      <c r="S266" s="15">
        <f>R266/R$58</f>
        <v>4.4444444444444444E-3</v>
      </c>
      <c r="T266" s="6">
        <v>6</v>
      </c>
      <c r="U266" s="15">
        <f>T266/T$58</f>
        <v>3.3444816053511705E-3</v>
      </c>
      <c r="V266" s="6">
        <v>9</v>
      </c>
      <c r="W266" s="15">
        <f>V266/V$58</f>
        <v>5.3956834532374104E-3</v>
      </c>
      <c r="X266" s="6">
        <v>8</v>
      </c>
      <c r="Y266" s="15">
        <f>X266/X$58</f>
        <v>6.7170445004198151E-3</v>
      </c>
      <c r="Z266" s="6">
        <v>2</v>
      </c>
      <c r="AA266" s="15">
        <f>Z266/Z$58</f>
        <v>4.2826552462526769E-3</v>
      </c>
    </row>
    <row r="267" spans="13:27" ht="19.2" x14ac:dyDescent="0.3">
      <c r="M267" s="24" t="s">
        <v>260</v>
      </c>
      <c r="O267" s="6">
        <v>7</v>
      </c>
      <c r="P267" s="16">
        <f>O267/O$58</f>
        <v>9.0322580645161299E-3</v>
      </c>
      <c r="Q267" s="20">
        <f>(S267*$R$2+U267*$T$2+W267*$V$2+Y267*$X$2+AA267*$Z$2)/SUM($R$2,$T$2,$V$2,$X$2,$Z$2)</f>
        <v>1.526032315978456E-2</v>
      </c>
      <c r="R267" s="6">
        <v>2</v>
      </c>
      <c r="S267" s="15">
        <f>R267/R$58</f>
        <v>4.4444444444444444E-3</v>
      </c>
      <c r="T267" s="6">
        <v>18</v>
      </c>
      <c r="U267" s="15">
        <f>T267/T$58</f>
        <v>1.0033444816053512E-2</v>
      </c>
      <c r="V267" s="6">
        <v>40</v>
      </c>
      <c r="W267" s="15">
        <f>V267/V$58</f>
        <v>2.3980815347721823E-2</v>
      </c>
      <c r="X267" s="6">
        <v>16</v>
      </c>
      <c r="Y267" s="15">
        <f>X267/X$58</f>
        <v>1.343408900083963E-2</v>
      </c>
      <c r="Z267" s="6">
        <v>9</v>
      </c>
      <c r="AA267" s="15">
        <f>Z267/Z$58</f>
        <v>1.9271948608137045E-2</v>
      </c>
    </row>
    <row r="268" spans="13:27" x14ac:dyDescent="0.3">
      <c r="M268" s="24" t="s">
        <v>261</v>
      </c>
      <c r="O268" s="6">
        <v>44</v>
      </c>
      <c r="P268" s="16">
        <f>O268/O$58</f>
        <v>5.67741935483871E-2</v>
      </c>
      <c r="Q268" s="20">
        <f>(S268*$R$2+U268*$T$2+W268*$V$2+Y268*$X$2+AA268*$Z$2)/SUM($R$2,$T$2,$V$2,$X$2,$Z$2)</f>
        <v>5.5475763016157989E-2</v>
      </c>
      <c r="R268" s="6">
        <v>20</v>
      </c>
      <c r="S268" s="15">
        <f>R268/R$58</f>
        <v>4.4444444444444446E-2</v>
      </c>
      <c r="T268" s="6">
        <v>84</v>
      </c>
      <c r="U268" s="15">
        <f>T268/T$58</f>
        <v>4.6822742474916385E-2</v>
      </c>
      <c r="V268" s="6">
        <v>109</v>
      </c>
      <c r="W268" s="15">
        <f>V268/V$58</f>
        <v>6.5347721822541963E-2</v>
      </c>
      <c r="X268" s="6">
        <v>62</v>
      </c>
      <c r="Y268" s="15">
        <f>X268/X$58</f>
        <v>5.2057094878253565E-2</v>
      </c>
      <c r="Z268" s="6">
        <v>34</v>
      </c>
      <c r="AA268" s="15">
        <f>Z268/Z$58</f>
        <v>7.2805139186295498E-2</v>
      </c>
    </row>
    <row r="269" spans="13:27" x14ac:dyDescent="0.3">
      <c r="M269" s="24" t="s">
        <v>262</v>
      </c>
      <c r="O269" s="6">
        <v>6</v>
      </c>
      <c r="P269" s="16">
        <f>O269/O$58</f>
        <v>7.7419354838709677E-3</v>
      </c>
      <c r="Q269" s="20">
        <f>(S269*$R$2+U269*$T$2+W269*$V$2+Y269*$X$2+AA269*$Z$2)/SUM($R$2,$T$2,$V$2,$X$2,$Z$2)</f>
        <v>1.4901256732495512E-2</v>
      </c>
      <c r="R269" s="6">
        <v>4</v>
      </c>
      <c r="S269" s="15">
        <f>R269/R$58</f>
        <v>8.8888888888888889E-3</v>
      </c>
      <c r="T269" s="6">
        <v>14</v>
      </c>
      <c r="U269" s="15">
        <f>T269/T$58</f>
        <v>7.803790412486065E-3</v>
      </c>
      <c r="V269" s="6">
        <v>38</v>
      </c>
      <c r="W269" s="15">
        <f>V269/V$58</f>
        <v>2.2781774580335732E-2</v>
      </c>
      <c r="X269" s="6">
        <v>18</v>
      </c>
      <c r="Y269" s="15">
        <f>X269/X$58</f>
        <v>1.5113350125944584E-2</v>
      </c>
      <c r="Z269" s="6">
        <v>9</v>
      </c>
      <c r="AA269" s="15">
        <f>Z269/Z$58</f>
        <v>1.9271948608137045E-2</v>
      </c>
    </row>
    <row r="270" spans="13:27" ht="19.2" x14ac:dyDescent="0.3">
      <c r="M270" s="24" t="s">
        <v>263</v>
      </c>
      <c r="O270" s="6">
        <v>7</v>
      </c>
      <c r="P270" s="16">
        <f>O270/O$58</f>
        <v>9.0322580645161299E-3</v>
      </c>
      <c r="Q270" s="20">
        <f>(S270*$R$2+U270*$T$2+W270*$V$2+Y270*$X$2+AA270*$Z$2)/SUM($R$2,$T$2,$V$2,$X$2,$Z$2)</f>
        <v>1.9030520646319569E-2</v>
      </c>
      <c r="R270" s="6">
        <v>1</v>
      </c>
      <c r="S270" s="15">
        <f>R270/R$58</f>
        <v>2.2222222222222222E-3</v>
      </c>
      <c r="T270" s="6">
        <v>11</v>
      </c>
      <c r="U270" s="15">
        <f>T270/T$58</f>
        <v>6.131549609810479E-3</v>
      </c>
      <c r="V270" s="6">
        <v>56</v>
      </c>
      <c r="W270" s="15">
        <f>V270/V$58</f>
        <v>3.3573141486810551E-2</v>
      </c>
      <c r="X270" s="6">
        <v>23</v>
      </c>
      <c r="Y270" s="15">
        <f>X270/X$58</f>
        <v>1.9311502938706968E-2</v>
      </c>
      <c r="Z270" s="6">
        <v>15</v>
      </c>
      <c r="AA270" s="15">
        <f>Z270/Z$58</f>
        <v>3.2119914346895075E-2</v>
      </c>
    </row>
    <row r="271" spans="13:27" x14ac:dyDescent="0.3">
      <c r="M271" s="24" t="s">
        <v>264</v>
      </c>
      <c r="O271" s="6">
        <v>42</v>
      </c>
      <c r="P271" s="19">
        <f>O271/O$58</f>
        <v>5.4193548387096772E-2</v>
      </c>
      <c r="Q271" s="20">
        <f>(S271*$R$2+U271*$T$2+W271*$V$2+Y271*$X$2+AA271*$Z$2)/SUM($R$2,$T$2,$V$2,$X$2,$Z$2)</f>
        <v>0.10161579892280072</v>
      </c>
      <c r="R271" s="6">
        <v>23</v>
      </c>
      <c r="S271" s="15">
        <f>R271/R$58</f>
        <v>5.1111111111111114E-2</v>
      </c>
      <c r="T271" s="6">
        <v>92</v>
      </c>
      <c r="U271" s="15">
        <f>T271/T$58</f>
        <v>5.128205128205128E-2</v>
      </c>
      <c r="V271" s="6">
        <v>270</v>
      </c>
      <c r="W271" s="15">
        <f>V271/V$58</f>
        <v>0.16187050359712229</v>
      </c>
      <c r="X271" s="6">
        <v>161</v>
      </c>
      <c r="Y271" s="15">
        <f>X271/X$58</f>
        <v>0.13518052057094879</v>
      </c>
      <c r="Z271" s="6">
        <v>20</v>
      </c>
      <c r="AA271" s="15">
        <f>Z271/Z$58</f>
        <v>4.2826552462526764E-2</v>
      </c>
    </row>
    <row r="272" spans="13:27" ht="19.2" x14ac:dyDescent="0.3">
      <c r="M272" s="24" t="s">
        <v>265</v>
      </c>
      <c r="O272" s="6">
        <v>21</v>
      </c>
      <c r="P272" s="16">
        <f>O272/O$58</f>
        <v>2.7096774193548386E-2</v>
      </c>
      <c r="Q272" s="20">
        <f>(S272*$R$2+U272*$T$2+W272*$V$2+Y272*$X$2+AA272*$Z$2)/SUM($R$2,$T$2,$V$2,$X$2,$Z$2)</f>
        <v>4.0933572710951528E-2</v>
      </c>
      <c r="R272" s="6">
        <v>12</v>
      </c>
      <c r="S272" s="15">
        <f>R272/R$58</f>
        <v>2.6666666666666668E-2</v>
      </c>
      <c r="T272" s="6">
        <v>36</v>
      </c>
      <c r="U272" s="15">
        <f>T272/T$58</f>
        <v>2.0066889632107024E-2</v>
      </c>
      <c r="V272" s="6">
        <v>98</v>
      </c>
      <c r="W272" s="15">
        <f>V272/V$58</f>
        <v>5.8752997601918468E-2</v>
      </c>
      <c r="X272" s="6">
        <v>69</v>
      </c>
      <c r="Y272" s="15">
        <f>X272/X$58</f>
        <v>5.793450881612091E-2</v>
      </c>
      <c r="Z272" s="6">
        <v>13</v>
      </c>
      <c r="AA272" s="15">
        <f>Z272/Z$58</f>
        <v>2.7837259100642397E-2</v>
      </c>
    </row>
    <row r="273" spans="13:27" ht="19.2" x14ac:dyDescent="0.3">
      <c r="M273" s="24" t="s">
        <v>266</v>
      </c>
      <c r="O273" s="6">
        <v>31</v>
      </c>
      <c r="P273" s="16">
        <f>O273/O$58</f>
        <v>0.04</v>
      </c>
      <c r="Q273" s="20">
        <f>(S273*$R$2+U273*$T$2+W273*$V$2+Y273*$X$2+AA273*$Z$2)/SUM($R$2,$T$2,$V$2,$X$2,$Z$2)</f>
        <v>4.0574506283662479E-2</v>
      </c>
      <c r="R273" s="6">
        <v>24</v>
      </c>
      <c r="S273" s="15">
        <f>R273/R$58</f>
        <v>5.3333333333333337E-2</v>
      </c>
      <c r="T273" s="6">
        <v>51</v>
      </c>
      <c r="U273" s="15">
        <f>T273/T$58</f>
        <v>2.8428093645484948E-2</v>
      </c>
      <c r="V273" s="6">
        <v>88</v>
      </c>
      <c r="W273" s="15">
        <f>V273/V$58</f>
        <v>5.2757793764988008E-2</v>
      </c>
      <c r="X273" s="6">
        <v>52</v>
      </c>
      <c r="Y273" s="15">
        <f>X273/X$58</f>
        <v>4.3660789252728802E-2</v>
      </c>
      <c r="Z273" s="6">
        <v>11</v>
      </c>
      <c r="AA273" s="15">
        <f>Z273/Z$58</f>
        <v>2.3554603854389723E-2</v>
      </c>
    </row>
    <row r="274" spans="13:27" x14ac:dyDescent="0.3">
      <c r="M274" s="24" t="s">
        <v>267</v>
      </c>
      <c r="O274" s="6">
        <v>25</v>
      </c>
      <c r="P274" s="16">
        <f>O274/O$58</f>
        <v>3.2258064516129031E-2</v>
      </c>
      <c r="Q274" s="20">
        <f>(S274*$R$2+U274*$T$2+W274*$V$2+Y274*$X$2+AA274*$Z$2)/SUM($R$2,$T$2,$V$2,$X$2,$Z$2)</f>
        <v>4.6499102333931779E-2</v>
      </c>
      <c r="R274" s="6">
        <v>10</v>
      </c>
      <c r="S274" s="15">
        <f>R274/R$58</f>
        <v>2.2222222222222223E-2</v>
      </c>
      <c r="T274" s="6">
        <v>42</v>
      </c>
      <c r="U274" s="15">
        <f>T274/T$58</f>
        <v>2.3411371237458192E-2</v>
      </c>
      <c r="V274" s="6">
        <v>103</v>
      </c>
      <c r="W274" s="15">
        <f>V274/V$58</f>
        <v>6.1750599520383691E-2</v>
      </c>
      <c r="X274" s="6">
        <v>78</v>
      </c>
      <c r="Y274" s="15">
        <f>X274/X$58</f>
        <v>6.5491183879093195E-2</v>
      </c>
      <c r="Z274" s="6">
        <v>26</v>
      </c>
      <c r="AA274" s="15">
        <f>Z274/Z$58</f>
        <v>5.5674518201284794E-2</v>
      </c>
    </row>
    <row r="275" spans="13:27" x14ac:dyDescent="0.3">
      <c r="M275" s="24" t="s">
        <v>268</v>
      </c>
      <c r="O275" s="6">
        <v>15</v>
      </c>
      <c r="P275" s="16">
        <f>O275/O$58</f>
        <v>1.935483870967742E-2</v>
      </c>
      <c r="Q275" s="20">
        <f>(S275*$R$2+U275*$T$2+W275*$V$2+Y275*$X$2+AA275*$Z$2)/SUM($R$2,$T$2,$V$2,$X$2,$Z$2)</f>
        <v>3.572710951526032E-2</v>
      </c>
      <c r="R275" s="6">
        <v>8</v>
      </c>
      <c r="S275" s="15">
        <f>R275/R$58</f>
        <v>1.7777777777777778E-2</v>
      </c>
      <c r="T275" s="6">
        <v>41</v>
      </c>
      <c r="U275" s="15">
        <f>T275/T$58</f>
        <v>2.2853957636566332E-2</v>
      </c>
      <c r="V275" s="6">
        <v>76</v>
      </c>
      <c r="W275" s="15">
        <f>V275/V$58</f>
        <v>4.5563549160671464E-2</v>
      </c>
      <c r="X275" s="6">
        <v>56</v>
      </c>
      <c r="Y275" s="15">
        <f>X275/X$58</f>
        <v>4.7019311502938706E-2</v>
      </c>
      <c r="Z275" s="6">
        <v>18</v>
      </c>
      <c r="AA275" s="15">
        <f>Z275/Z$58</f>
        <v>3.8543897216274089E-2</v>
      </c>
    </row>
    <row r="276" spans="13:27" x14ac:dyDescent="0.3">
      <c r="M276" s="24" t="s">
        <v>269</v>
      </c>
      <c r="O276" s="6">
        <v>56</v>
      </c>
      <c r="P276" s="15">
        <f>O276/O$58</f>
        <v>7.2258064516129039E-2</v>
      </c>
      <c r="Q276" s="20">
        <f>(S276*$R$2+U276*$T$2+W276*$V$2+Y276*$X$2+AA276*$Z$2)/SUM($R$2,$T$2,$V$2,$X$2,$Z$2)</f>
        <v>6.3016157989228008E-2</v>
      </c>
      <c r="R276" s="6">
        <v>33</v>
      </c>
      <c r="S276" s="15">
        <f>R276/R$58</f>
        <v>7.3333333333333334E-2</v>
      </c>
      <c r="T276" s="6">
        <v>93</v>
      </c>
      <c r="U276" s="15">
        <f>T276/T$58</f>
        <v>5.1839464882943144E-2</v>
      </c>
      <c r="V276" s="6">
        <v>120</v>
      </c>
      <c r="W276" s="15">
        <f>V276/V$58</f>
        <v>7.1942446043165464E-2</v>
      </c>
      <c r="X276" s="6">
        <v>78</v>
      </c>
      <c r="Y276" s="15">
        <f>X276/X$58</f>
        <v>6.5491183879093195E-2</v>
      </c>
      <c r="Z276" s="6">
        <v>27</v>
      </c>
      <c r="AA276" s="15">
        <f>Z276/Z$58</f>
        <v>5.7815845824411134E-2</v>
      </c>
    </row>
    <row r="277" spans="13:27" x14ac:dyDescent="0.3">
      <c r="M277" s="24" t="s">
        <v>270</v>
      </c>
      <c r="O277" s="6">
        <v>45</v>
      </c>
      <c r="P277" s="15">
        <f>O277/O$58</f>
        <v>5.8064516129032261E-2</v>
      </c>
      <c r="Q277" s="20">
        <f>(S277*$R$2+U277*$T$2+W277*$V$2+Y277*$X$2+AA277*$Z$2)/SUM($R$2,$T$2,$V$2,$X$2,$Z$2)</f>
        <v>5.0807899461400359E-2</v>
      </c>
      <c r="R277" s="6">
        <v>20</v>
      </c>
      <c r="S277" s="15">
        <f>R277/R$58</f>
        <v>4.4444444444444446E-2</v>
      </c>
      <c r="T277" s="6">
        <v>70</v>
      </c>
      <c r="U277" s="15">
        <f>T277/T$58</f>
        <v>3.901895206243032E-2</v>
      </c>
      <c r="V277" s="6">
        <v>71</v>
      </c>
      <c r="W277" s="15">
        <f>V277/V$58</f>
        <v>4.2565947242206234E-2</v>
      </c>
      <c r="X277" s="6">
        <v>95</v>
      </c>
      <c r="Y277" s="15">
        <f>X277/X$58</f>
        <v>7.976490344248531E-2</v>
      </c>
      <c r="Z277" s="6">
        <v>27</v>
      </c>
      <c r="AA277" s="15">
        <f>Z277/Z$58</f>
        <v>5.7815845824411134E-2</v>
      </c>
    </row>
    <row r="278" spans="13:27" x14ac:dyDescent="0.3">
      <c r="M278" s="24" t="s">
        <v>271</v>
      </c>
      <c r="O278" s="6">
        <v>13</v>
      </c>
      <c r="P278" s="15">
        <f>O278/O$58</f>
        <v>1.6774193548387096E-2</v>
      </c>
      <c r="Q278" s="20">
        <f>(S278*$R$2+U278*$T$2+W278*$V$2+Y278*$X$2+AA278*$Z$2)/SUM($R$2,$T$2,$V$2,$X$2,$Z$2)</f>
        <v>1.6337522441651705E-2</v>
      </c>
      <c r="R278" s="6">
        <v>6</v>
      </c>
      <c r="S278" s="15">
        <f>R278/R$58</f>
        <v>1.3333333333333334E-2</v>
      </c>
      <c r="T278" s="6">
        <v>21</v>
      </c>
      <c r="U278" s="15">
        <f>T278/T$58</f>
        <v>1.1705685618729096E-2</v>
      </c>
      <c r="V278" s="6">
        <v>31</v>
      </c>
      <c r="W278" s="15">
        <f>V278/V$58</f>
        <v>1.8585131894484411E-2</v>
      </c>
      <c r="X278" s="6">
        <v>24</v>
      </c>
      <c r="Y278" s="15">
        <f>X278/X$58</f>
        <v>2.0151133501259445E-2</v>
      </c>
      <c r="Z278" s="6">
        <v>9</v>
      </c>
      <c r="AA278" s="15">
        <f>Z278/Z$58</f>
        <v>1.9271948608137045E-2</v>
      </c>
    </row>
    <row r="279" spans="13:27" x14ac:dyDescent="0.3">
      <c r="O279" s="23" t="s">
        <v>35</v>
      </c>
      <c r="P279" s="23" t="s">
        <v>34</v>
      </c>
      <c r="Q279" s="12" t="s">
        <v>36</v>
      </c>
      <c r="R279" s="12" t="s">
        <v>1</v>
      </c>
      <c r="S279" s="12" t="s">
        <v>34</v>
      </c>
      <c r="T279" s="12" t="s">
        <v>12</v>
      </c>
      <c r="U279" s="12" t="s">
        <v>34</v>
      </c>
      <c r="V279" s="12" t="s">
        <v>13</v>
      </c>
      <c r="W279" s="12" t="s">
        <v>34</v>
      </c>
      <c r="X279" s="12" t="s">
        <v>14</v>
      </c>
      <c r="Y279" s="12" t="s">
        <v>34</v>
      </c>
      <c r="Z279" s="12" t="s">
        <v>15</v>
      </c>
      <c r="AA279" s="12" t="s">
        <v>34</v>
      </c>
    </row>
    <row r="280" spans="13:27" x14ac:dyDescent="0.3">
      <c r="M280" s="11" t="s">
        <v>272</v>
      </c>
      <c r="O280" s="6">
        <v>88</v>
      </c>
      <c r="P280" s="19">
        <f>O280/O$58</f>
        <v>0.1135483870967742</v>
      </c>
      <c r="Q280" s="20">
        <f>(S280*$R$2+U280*$T$2+W280*$V$2+Y280*$X$2+AA280*$Z$2)/SUM($R$2,$T$2,$V$2,$X$2,$Z$2)</f>
        <v>0.16786355475763015</v>
      </c>
      <c r="R280" s="6">
        <v>62</v>
      </c>
      <c r="S280" s="15">
        <f>R280/R$58</f>
        <v>0.13777777777777778</v>
      </c>
      <c r="T280" s="6">
        <v>175</v>
      </c>
      <c r="U280" s="15">
        <f>T280/T$58</f>
        <v>9.7547380156075808E-2</v>
      </c>
      <c r="V280" s="6">
        <v>482</v>
      </c>
      <c r="W280" s="15">
        <f>V280/V$58</f>
        <v>0.28896882494004794</v>
      </c>
      <c r="X280" s="6">
        <v>185</v>
      </c>
      <c r="Y280" s="15">
        <f>X280/X$58</f>
        <v>0.15533165407220823</v>
      </c>
      <c r="Z280" s="6">
        <v>31</v>
      </c>
      <c r="AA280" s="15">
        <f>Z280/Z$58</f>
        <v>6.638115631691649E-2</v>
      </c>
    </row>
    <row r="281" spans="13:27" x14ac:dyDescent="0.3">
      <c r="M281" s="11" t="s">
        <v>273</v>
      </c>
      <c r="O281" s="6">
        <v>67</v>
      </c>
      <c r="P281" s="19">
        <f>O281/O$58</f>
        <v>8.6451612903225811E-2</v>
      </c>
      <c r="Q281" s="20">
        <f>(S281*$R$2+U281*$T$2+W281*$V$2+Y281*$X$2+AA281*$Z$2)/SUM($R$2,$T$2,$V$2,$X$2,$Z$2)</f>
        <v>0.12136445242369838</v>
      </c>
      <c r="R281" s="6">
        <v>48</v>
      </c>
      <c r="S281" s="15">
        <f>R281/R$58</f>
        <v>0.10666666666666667</v>
      </c>
      <c r="T281" s="6">
        <v>140</v>
      </c>
      <c r="U281" s="15">
        <f>T281/T$58</f>
        <v>7.8037904124860641E-2</v>
      </c>
      <c r="V281" s="6">
        <v>369</v>
      </c>
      <c r="W281" s="15">
        <f>V281/V$58</f>
        <v>0.22122302158273383</v>
      </c>
      <c r="X281" s="6">
        <v>99</v>
      </c>
      <c r="Y281" s="15">
        <f>X281/X$58</f>
        <v>8.3123425692695208E-2</v>
      </c>
      <c r="Z281" s="6">
        <v>20</v>
      </c>
      <c r="AA281" s="15">
        <f>Z281/Z$58</f>
        <v>4.2826552462526764E-2</v>
      </c>
    </row>
    <row r="282" spans="13:27" x14ac:dyDescent="0.3">
      <c r="M282" s="11" t="s">
        <v>274</v>
      </c>
      <c r="O282" s="6">
        <v>55</v>
      </c>
      <c r="P282" s="19">
        <f>O282/O$58</f>
        <v>7.0967741935483872E-2</v>
      </c>
      <c r="Q282" s="20">
        <f>(S282*$R$2+U282*$T$2+W282*$V$2+Y282*$X$2+AA282*$Z$2)/SUM($R$2,$T$2,$V$2,$X$2,$Z$2)</f>
        <v>9.766606822262118E-2</v>
      </c>
      <c r="R282" s="6">
        <v>41</v>
      </c>
      <c r="S282" s="15">
        <f>R282/R$58</f>
        <v>9.1111111111111115E-2</v>
      </c>
      <c r="T282" s="6">
        <v>119</v>
      </c>
      <c r="U282" s="15">
        <f>T282/T$58</f>
        <v>6.6332218506131552E-2</v>
      </c>
      <c r="V282" s="6">
        <v>312</v>
      </c>
      <c r="W282" s="15">
        <f>V282/V$58</f>
        <v>0.18705035971223022</v>
      </c>
      <c r="X282" s="6">
        <v>63</v>
      </c>
      <c r="Y282" s="15">
        <f>X282/X$58</f>
        <v>5.2896725440806043E-2</v>
      </c>
      <c r="Z282" s="6">
        <v>9</v>
      </c>
      <c r="AA282" s="15">
        <f>Z282/Z$58</f>
        <v>1.9271948608137045E-2</v>
      </c>
    </row>
    <row r="283" spans="13:27" x14ac:dyDescent="0.3">
      <c r="M283" s="11" t="s">
        <v>275</v>
      </c>
      <c r="O283" s="6">
        <v>4</v>
      </c>
      <c r="P283" s="16">
        <f>O283/O$58</f>
        <v>5.1612903225806452E-3</v>
      </c>
      <c r="Q283" s="20">
        <f>(S283*$R$2+U283*$T$2+W283*$V$2+Y283*$X$2+AA283*$Z$2)/SUM($R$2,$T$2,$V$2,$X$2,$Z$2)</f>
        <v>1.059245960502693E-2</v>
      </c>
      <c r="R283" s="6">
        <v>4</v>
      </c>
      <c r="S283" s="15">
        <f>R283/R$58</f>
        <v>8.8888888888888889E-3</v>
      </c>
      <c r="T283" s="6">
        <v>14</v>
      </c>
      <c r="U283" s="15">
        <f>T283/T$58</f>
        <v>7.803790412486065E-3</v>
      </c>
      <c r="V283" s="6">
        <v>33</v>
      </c>
      <c r="W283" s="15">
        <f>V283/V$58</f>
        <v>1.9784172661870502E-2</v>
      </c>
      <c r="X283" s="6">
        <v>7</v>
      </c>
      <c r="Y283" s="15">
        <f>X283/X$58</f>
        <v>5.8774139378673382E-3</v>
      </c>
      <c r="Z283" s="6">
        <v>1</v>
      </c>
      <c r="AA283" s="15">
        <f>Z283/Z$58</f>
        <v>2.1413276231263384E-3</v>
      </c>
    </row>
    <row r="284" spans="13:27" x14ac:dyDescent="0.3">
      <c r="M284" s="11" t="s">
        <v>276</v>
      </c>
      <c r="O284" s="6">
        <v>53</v>
      </c>
      <c r="P284" s="19">
        <f>O284/O$58</f>
        <v>6.8387096774193551E-2</v>
      </c>
      <c r="Q284" s="20">
        <f>(S284*$R$2+U284*$T$2+W284*$V$2+Y284*$X$2+AA284*$Z$2)/SUM($R$2,$T$2,$V$2,$X$2,$Z$2)</f>
        <v>0.11346499102333932</v>
      </c>
      <c r="R284" s="6">
        <v>41</v>
      </c>
      <c r="S284" s="15">
        <f>R284/R$58</f>
        <v>9.1111111111111115E-2</v>
      </c>
      <c r="T284" s="6">
        <v>119</v>
      </c>
      <c r="U284" s="15">
        <f>T284/T$58</f>
        <v>6.6332218506131552E-2</v>
      </c>
      <c r="V284" s="6">
        <v>347</v>
      </c>
      <c r="W284" s="15">
        <f>V284/V$58</f>
        <v>0.20803357314148682</v>
      </c>
      <c r="X284" s="6">
        <v>111</v>
      </c>
      <c r="Y284" s="15">
        <f>X284/X$58</f>
        <v>9.3198992443324941E-2</v>
      </c>
      <c r="Z284" s="6">
        <v>14</v>
      </c>
      <c r="AA284" s="15">
        <f>Z284/Z$58</f>
        <v>2.9978586723768737E-2</v>
      </c>
    </row>
    <row r="285" spans="13:27" x14ac:dyDescent="0.3">
      <c r="M285" s="11" t="s">
        <v>277</v>
      </c>
      <c r="O285" s="6">
        <v>28</v>
      </c>
      <c r="P285" s="16">
        <f>O285/O$58</f>
        <v>3.612903225806452E-2</v>
      </c>
      <c r="Q285" s="20">
        <f>(S285*$R$2+U285*$T$2+W285*$V$2+Y285*$X$2+AA285*$Z$2)/SUM($R$2,$T$2,$V$2,$X$2,$Z$2)</f>
        <v>3.608617594254937E-2</v>
      </c>
      <c r="R285" s="6">
        <v>19</v>
      </c>
      <c r="S285" s="15">
        <f>R285/R$58</f>
        <v>4.2222222222222223E-2</v>
      </c>
      <c r="T285" s="6">
        <v>44</v>
      </c>
      <c r="U285" s="15">
        <f>T285/T$58</f>
        <v>2.4526198439241916E-2</v>
      </c>
      <c r="V285" s="6">
        <v>107</v>
      </c>
      <c r="W285" s="15">
        <f>V285/V$58</f>
        <v>6.4148681055155879E-2</v>
      </c>
      <c r="X285" s="6">
        <v>23</v>
      </c>
      <c r="Y285" s="15">
        <f>X285/X$58</f>
        <v>1.9311502938706968E-2</v>
      </c>
      <c r="Z285" s="6">
        <v>8</v>
      </c>
      <c r="AA285" s="15">
        <f>Z285/Z$58</f>
        <v>1.7130620985010708E-2</v>
      </c>
    </row>
    <row r="286" spans="13:27" x14ac:dyDescent="0.3">
      <c r="M286" s="11" t="s">
        <v>278</v>
      </c>
      <c r="O286" s="6">
        <v>24</v>
      </c>
      <c r="P286" s="19">
        <f>O286/O$58</f>
        <v>3.0967741935483871E-2</v>
      </c>
      <c r="Q286" s="20">
        <f>(S286*$R$2+U286*$T$2+W286*$V$2+Y286*$X$2+AA286*$Z$2)/SUM($R$2,$T$2,$V$2,$X$2,$Z$2)</f>
        <v>5.3680430879712748E-2</v>
      </c>
      <c r="R286" s="6">
        <v>14</v>
      </c>
      <c r="S286" s="15">
        <f>R286/R$58</f>
        <v>3.111111111111111E-2</v>
      </c>
      <c r="T286" s="6">
        <v>66</v>
      </c>
      <c r="U286" s="15">
        <f>T286/T$58</f>
        <v>3.678929765886288E-2</v>
      </c>
      <c r="V286" s="6">
        <v>174</v>
      </c>
      <c r="W286" s="15">
        <f>V286/V$58</f>
        <v>0.10431654676258993</v>
      </c>
      <c r="X286" s="6">
        <v>35</v>
      </c>
      <c r="Y286" s="15">
        <f>X286/X$58</f>
        <v>2.938706968933669E-2</v>
      </c>
      <c r="Z286" s="6">
        <v>10</v>
      </c>
      <c r="AA286" s="15">
        <f>Z286/Z$58</f>
        <v>2.1413276231263382E-2</v>
      </c>
    </row>
    <row r="287" spans="13:27" x14ac:dyDescent="0.3">
      <c r="M287" s="11" t="s">
        <v>279</v>
      </c>
      <c r="O287" s="6">
        <v>15</v>
      </c>
      <c r="P287" s="19">
        <f>O287/O$58</f>
        <v>1.935483870967742E-2</v>
      </c>
      <c r="Q287" s="20">
        <f>(S287*$R$2+U287*$T$2+W287*$V$2+Y287*$X$2+AA287*$Z$2)/SUM($R$2,$T$2,$V$2,$X$2,$Z$2)</f>
        <v>4.793536804308797E-2</v>
      </c>
      <c r="R287" s="6">
        <v>7</v>
      </c>
      <c r="S287" s="15">
        <f>R287/R$58</f>
        <v>1.5555555555555555E-2</v>
      </c>
      <c r="T287" s="6">
        <v>39</v>
      </c>
      <c r="U287" s="15">
        <f>T287/T$58</f>
        <v>2.1739130434782608E-2</v>
      </c>
      <c r="V287" s="6">
        <v>171</v>
      </c>
      <c r="W287" s="15">
        <f>V287/V$58</f>
        <v>0.10251798561151079</v>
      </c>
      <c r="X287" s="6">
        <v>41</v>
      </c>
      <c r="Y287" s="15">
        <f>X287/X$58</f>
        <v>3.4424853064651553E-2</v>
      </c>
      <c r="Z287" s="6">
        <v>9</v>
      </c>
      <c r="AA287" s="15">
        <f>Z287/Z$58</f>
        <v>1.9271948608137045E-2</v>
      </c>
    </row>
    <row r="288" spans="13:27" x14ac:dyDescent="0.3">
      <c r="M288" s="11" t="s">
        <v>280</v>
      </c>
      <c r="O288" s="6">
        <v>33</v>
      </c>
      <c r="P288" s="19">
        <f>O288/O$58</f>
        <v>4.2580645161290322E-2</v>
      </c>
      <c r="Q288" s="20">
        <f>(S288*$R$2+U288*$T$2+W288*$V$2+Y288*$X$2+AA288*$Z$2)/SUM($R$2,$T$2,$V$2,$X$2,$Z$2)</f>
        <v>7.4326750448833037E-2</v>
      </c>
      <c r="R288" s="6">
        <v>25</v>
      </c>
      <c r="S288" s="15">
        <f>R288/R$58</f>
        <v>5.5555555555555552E-2</v>
      </c>
      <c r="T288" s="6">
        <v>95</v>
      </c>
      <c r="U288" s="15">
        <f>T288/T$58</f>
        <v>5.2954292084726864E-2</v>
      </c>
      <c r="V288" s="6">
        <v>232</v>
      </c>
      <c r="W288" s="15">
        <f>V288/V$58</f>
        <v>0.13908872901678657</v>
      </c>
      <c r="X288" s="6">
        <v>54</v>
      </c>
      <c r="Y288" s="15">
        <f>X288/X$58</f>
        <v>4.534005037783375E-2</v>
      </c>
      <c r="Z288" s="6">
        <v>8</v>
      </c>
      <c r="AA288" s="15">
        <f>Z288/Z$58</f>
        <v>1.7130620985010708E-2</v>
      </c>
    </row>
    <row r="289" spans="13:27" x14ac:dyDescent="0.3">
      <c r="M289" s="11" t="s">
        <v>281</v>
      </c>
      <c r="O289" s="6">
        <v>12</v>
      </c>
      <c r="P289" s="19">
        <f>O289/O$58</f>
        <v>1.5483870967741935E-2</v>
      </c>
      <c r="Q289" s="20">
        <f>(S289*$R$2+U289*$T$2+W289*$V$2+Y289*$X$2+AA289*$Z$2)/SUM($R$2,$T$2,$V$2,$X$2,$Z$2)</f>
        <v>4.0754039497307E-2</v>
      </c>
      <c r="R289" s="6">
        <v>8</v>
      </c>
      <c r="S289" s="15">
        <f>R289/R$58</f>
        <v>1.7777777777777778E-2</v>
      </c>
      <c r="T289" s="6">
        <v>29</v>
      </c>
      <c r="U289" s="15">
        <f>T289/T$58</f>
        <v>1.6164994425863992E-2</v>
      </c>
      <c r="V289" s="6">
        <v>127</v>
      </c>
      <c r="W289" s="15">
        <f>V289/V$58</f>
        <v>7.6139088729016785E-2</v>
      </c>
      <c r="X289" s="6">
        <v>59</v>
      </c>
      <c r="Y289" s="15">
        <f>X289/X$58</f>
        <v>4.9538203190596139E-2</v>
      </c>
      <c r="Z289" s="6">
        <v>4</v>
      </c>
      <c r="AA289" s="15">
        <f>Z289/Z$58</f>
        <v>8.5653104925053538E-3</v>
      </c>
    </row>
    <row r="290" spans="13:27" x14ac:dyDescent="0.3">
      <c r="M290" s="11" t="s">
        <v>282</v>
      </c>
      <c r="O290" s="6">
        <v>10</v>
      </c>
      <c r="P290" s="16">
        <f>O290/O$58</f>
        <v>1.2903225806451613E-2</v>
      </c>
      <c r="Q290" s="20">
        <f>(S290*$R$2+U290*$T$2+W290*$V$2+Y290*$X$2+AA290*$Z$2)/SUM($R$2,$T$2,$V$2,$X$2,$Z$2)</f>
        <v>1.7055655296229804E-2</v>
      </c>
      <c r="R290" s="6">
        <v>5</v>
      </c>
      <c r="S290" s="15">
        <f>R290/R$58</f>
        <v>1.1111111111111112E-2</v>
      </c>
      <c r="T290" s="6">
        <v>15</v>
      </c>
      <c r="U290" s="15">
        <f>T290/T$58</f>
        <v>8.3612040133779261E-3</v>
      </c>
      <c r="V290" s="6">
        <v>46</v>
      </c>
      <c r="W290" s="15">
        <f>V290/V$58</f>
        <v>2.7577937649880094E-2</v>
      </c>
      <c r="X290" s="6">
        <v>21</v>
      </c>
      <c r="Y290" s="15">
        <f>X290/X$58</f>
        <v>1.7632241813602016E-2</v>
      </c>
      <c r="Z290" s="6">
        <v>8</v>
      </c>
      <c r="AA290" s="15">
        <f>Z290/Z$58</f>
        <v>1.7130620985010708E-2</v>
      </c>
    </row>
    <row r="291" spans="13:27" x14ac:dyDescent="0.3">
      <c r="M291" s="11" t="s">
        <v>283</v>
      </c>
      <c r="O291" s="6">
        <v>2</v>
      </c>
      <c r="P291" s="16">
        <f>O291/O$58</f>
        <v>2.5806451612903226E-3</v>
      </c>
      <c r="Q291" s="20">
        <f>(S291*$R$2+U291*$T$2+W291*$V$2+Y291*$X$2+AA291*$Z$2)/SUM($R$2,$T$2,$V$2,$X$2,$Z$2)</f>
        <v>2.5134649910233393E-3</v>
      </c>
      <c r="R291" s="6">
        <v>2</v>
      </c>
      <c r="S291" s="15">
        <f>R291/R$58</f>
        <v>4.4444444444444444E-3</v>
      </c>
      <c r="T291" s="6">
        <v>2</v>
      </c>
      <c r="U291" s="15">
        <f>T291/T$58</f>
        <v>1.1148272017837235E-3</v>
      </c>
      <c r="V291" s="6">
        <v>5</v>
      </c>
      <c r="W291" s="15">
        <f>V291/V$58</f>
        <v>2.9976019184652278E-3</v>
      </c>
      <c r="X291" s="6">
        <v>5</v>
      </c>
      <c r="Y291" s="15">
        <f>X291/X$58</f>
        <v>4.1981528127623844E-3</v>
      </c>
      <c r="Z291" s="6">
        <v>0</v>
      </c>
      <c r="AA291" s="15">
        <f>Z291/Z$58</f>
        <v>0</v>
      </c>
    </row>
    <row r="292" spans="13:27" x14ac:dyDescent="0.3">
      <c r="M292" s="11" t="s">
        <v>284</v>
      </c>
      <c r="O292" s="6">
        <v>12</v>
      </c>
      <c r="P292" s="18">
        <f>O292/O$58</f>
        <v>1.5483870967741935E-2</v>
      </c>
      <c r="Q292" s="20">
        <f>(S292*$R$2+U292*$T$2+W292*$V$2+Y292*$X$2+AA292*$Z$2)/SUM($R$2,$T$2,$V$2,$X$2,$Z$2)</f>
        <v>5.1705565529622979E-2</v>
      </c>
      <c r="R292" s="6">
        <v>8</v>
      </c>
      <c r="S292" s="15">
        <f>R292/R$58</f>
        <v>1.7777777777777778E-2</v>
      </c>
      <c r="T292" s="6">
        <v>48</v>
      </c>
      <c r="U292" s="15">
        <f>T292/T$58</f>
        <v>2.6755852842809364E-2</v>
      </c>
      <c r="V292" s="6">
        <v>172</v>
      </c>
      <c r="W292" s="15">
        <f>V292/V$58</f>
        <v>0.10311750599520383</v>
      </c>
      <c r="X292" s="6">
        <v>51</v>
      </c>
      <c r="Y292" s="15">
        <f>X292/X$58</f>
        <v>4.2821158690176324E-2</v>
      </c>
      <c r="Z292" s="6">
        <v>9</v>
      </c>
      <c r="AA292" s="15">
        <f>Z292/Z$58</f>
        <v>1.9271948608137045E-2</v>
      </c>
    </row>
    <row r="293" spans="13:27" x14ac:dyDescent="0.3">
      <c r="M293" s="11" t="s">
        <v>285</v>
      </c>
      <c r="O293" s="6">
        <v>9</v>
      </c>
      <c r="P293" s="16">
        <f>O293/O$58</f>
        <v>1.1612903225806452E-2</v>
      </c>
      <c r="Q293" s="20">
        <f>(S293*$R$2+U293*$T$2+W293*$V$2+Y293*$X$2+AA293*$Z$2)/SUM($R$2,$T$2,$V$2,$X$2,$Z$2)</f>
        <v>2.8366247755834829E-2</v>
      </c>
      <c r="R293" s="6">
        <v>5</v>
      </c>
      <c r="S293" s="15">
        <f>R293/R$58</f>
        <v>1.1111111111111112E-2</v>
      </c>
      <c r="T293" s="6">
        <v>23</v>
      </c>
      <c r="U293" s="15">
        <f>T293/T$58</f>
        <v>1.282051282051282E-2</v>
      </c>
      <c r="V293" s="6">
        <v>86</v>
      </c>
      <c r="W293" s="15">
        <f>V293/V$58</f>
        <v>5.1558752997601917E-2</v>
      </c>
      <c r="X293" s="6">
        <v>38</v>
      </c>
      <c r="Y293" s="15">
        <f>X293/X$58</f>
        <v>3.190596137699412E-2</v>
      </c>
      <c r="Z293" s="6">
        <v>6</v>
      </c>
      <c r="AA293" s="15">
        <f>Z293/Z$58</f>
        <v>1.284796573875803E-2</v>
      </c>
    </row>
    <row r="294" spans="13:27" x14ac:dyDescent="0.3">
      <c r="M294" s="11" t="s">
        <v>286</v>
      </c>
      <c r="O294" s="6">
        <v>30</v>
      </c>
      <c r="P294" s="16">
        <f>O294/O$58</f>
        <v>3.870967741935484E-2</v>
      </c>
      <c r="Q294" s="20">
        <f>(S294*$R$2+U294*$T$2+W294*$V$2+Y294*$X$2+AA294*$Z$2)/SUM($R$2,$T$2,$V$2,$X$2,$Z$2)</f>
        <v>7.6301615798922806E-2</v>
      </c>
      <c r="R294" s="6">
        <v>20</v>
      </c>
      <c r="S294" s="15">
        <f>R294/R$58</f>
        <v>4.4444444444444446E-2</v>
      </c>
      <c r="T294" s="6">
        <v>71</v>
      </c>
      <c r="U294" s="15">
        <f>T294/T$58</f>
        <v>3.9576365663322184E-2</v>
      </c>
      <c r="V294" s="6">
        <v>257</v>
      </c>
      <c r="W294" s="15">
        <f>V294/V$58</f>
        <v>0.15407673860911272</v>
      </c>
      <c r="X294" s="6">
        <v>63</v>
      </c>
      <c r="Y294" s="15">
        <f>X294/X$58</f>
        <v>5.2896725440806043E-2</v>
      </c>
      <c r="Z294" s="6">
        <v>14</v>
      </c>
      <c r="AA294" s="15">
        <f>Z294/Z$58</f>
        <v>2.9978586723768737E-2</v>
      </c>
    </row>
    <row r="295" spans="13:27" x14ac:dyDescent="0.3">
      <c r="M295" s="11" t="s">
        <v>287</v>
      </c>
      <c r="O295" s="6">
        <v>8</v>
      </c>
      <c r="P295" s="18">
        <f>O295/O$58</f>
        <v>1.032258064516129E-2</v>
      </c>
      <c r="Q295" s="20">
        <f>(S295*$R$2+U295*$T$2+W295*$V$2+Y295*$X$2+AA295*$Z$2)/SUM($R$2,$T$2,$V$2,$X$2,$Z$2)</f>
        <v>2.0287253141831239E-2</v>
      </c>
      <c r="R295" s="6">
        <v>5</v>
      </c>
      <c r="S295" s="15">
        <f>R295/R$58</f>
        <v>1.1111111111111112E-2</v>
      </c>
      <c r="T295" s="6">
        <v>21</v>
      </c>
      <c r="U295" s="15">
        <f>T295/T$58</f>
        <v>1.1705685618729096E-2</v>
      </c>
      <c r="V295" s="6">
        <v>64</v>
      </c>
      <c r="W295" s="15">
        <f>V295/V$58</f>
        <v>3.8369304556354913E-2</v>
      </c>
      <c r="X295" s="6">
        <v>16</v>
      </c>
      <c r="Y295" s="15">
        <f>X295/X$58</f>
        <v>1.343408900083963E-2</v>
      </c>
      <c r="Z295" s="6">
        <v>7</v>
      </c>
      <c r="AA295" s="15">
        <f>Z295/Z$58</f>
        <v>1.4989293361884369E-2</v>
      </c>
    </row>
    <row r="296" spans="13:27" x14ac:dyDescent="0.3">
      <c r="M296" s="11" t="s">
        <v>288</v>
      </c>
      <c r="O296" s="6">
        <v>30</v>
      </c>
      <c r="P296" s="16">
        <f>O296/O$58</f>
        <v>3.870967741935484E-2</v>
      </c>
      <c r="Q296" s="20">
        <f>(S296*$R$2+U296*$T$2+W296*$V$2+Y296*$X$2+AA296*$Z$2)/SUM($R$2,$T$2,$V$2,$X$2,$Z$2)</f>
        <v>3.7701974865350089E-2</v>
      </c>
      <c r="R296" s="6">
        <v>23</v>
      </c>
      <c r="S296" s="15">
        <f>R296/R$58</f>
        <v>5.1111111111111114E-2</v>
      </c>
      <c r="T296" s="6">
        <v>52</v>
      </c>
      <c r="U296" s="15">
        <f>T296/T$58</f>
        <v>2.8985507246376812E-2</v>
      </c>
      <c r="V296" s="6">
        <v>102</v>
      </c>
      <c r="W296" s="15">
        <f>V296/V$58</f>
        <v>6.1151079136690649E-2</v>
      </c>
      <c r="X296" s="6">
        <v>29</v>
      </c>
      <c r="Y296" s="15">
        <f>X296/X$58</f>
        <v>2.4349286314021831E-2</v>
      </c>
      <c r="Z296" s="6">
        <v>4</v>
      </c>
      <c r="AA296" s="15">
        <f>Z296/Z$58</f>
        <v>8.5653104925053538E-3</v>
      </c>
    </row>
    <row r="297" spans="13:27" x14ac:dyDescent="0.3">
      <c r="M297" s="11" t="s">
        <v>289</v>
      </c>
      <c r="O297" s="6">
        <v>8</v>
      </c>
      <c r="P297" s="18">
        <f>O297/O$58</f>
        <v>1.032258064516129E-2</v>
      </c>
      <c r="Q297" s="20">
        <f>(S297*$R$2+U297*$T$2+W297*$V$2+Y297*$X$2+AA297*$Z$2)/SUM($R$2,$T$2,$V$2,$X$2,$Z$2)</f>
        <v>3.141831238779174E-2</v>
      </c>
      <c r="R297" s="6">
        <v>5</v>
      </c>
      <c r="S297" s="15">
        <f>R297/R$58</f>
        <v>1.1111111111111112E-2</v>
      </c>
      <c r="T297" s="6">
        <v>29</v>
      </c>
      <c r="U297" s="15">
        <f>T297/T$58</f>
        <v>1.6164994425863992E-2</v>
      </c>
      <c r="V297" s="6">
        <v>98</v>
      </c>
      <c r="W297" s="15">
        <f>V297/V$58</f>
        <v>5.8752997601918468E-2</v>
      </c>
      <c r="X297" s="6">
        <v>42</v>
      </c>
      <c r="Y297" s="15">
        <f>X297/X$58</f>
        <v>3.5264483627204031E-2</v>
      </c>
      <c r="Z297" s="6">
        <v>1</v>
      </c>
      <c r="AA297" s="15">
        <f>Z297/Z$58</f>
        <v>2.1413276231263384E-3</v>
      </c>
    </row>
    <row r="298" spans="13:27" x14ac:dyDescent="0.3">
      <c r="M298" s="11" t="s">
        <v>290</v>
      </c>
      <c r="O298" s="6">
        <v>16</v>
      </c>
      <c r="P298" s="15">
        <f>O298/O$58</f>
        <v>2.0645161290322581E-2</v>
      </c>
      <c r="Q298" s="20">
        <f>(S298*$R$2+U298*$T$2+W298*$V$2+Y298*$X$2+AA298*$Z$2)/SUM($R$2,$T$2,$V$2,$X$2,$Z$2)</f>
        <v>2.8186714542190305E-2</v>
      </c>
      <c r="R298" s="6">
        <v>11</v>
      </c>
      <c r="S298" s="15">
        <f>R298/R$58</f>
        <v>2.4444444444444446E-2</v>
      </c>
      <c r="T298" s="6">
        <v>40</v>
      </c>
      <c r="U298" s="15">
        <f>T298/T$58</f>
        <v>2.2296544035674472E-2</v>
      </c>
      <c r="V298" s="6">
        <v>79</v>
      </c>
      <c r="W298" s="15">
        <f>V298/V$58</f>
        <v>4.7362110311750596E-2</v>
      </c>
      <c r="X298" s="6">
        <v>22</v>
      </c>
      <c r="Y298" s="15">
        <f>X298/X$58</f>
        <v>1.8471872376154493E-2</v>
      </c>
      <c r="Z298" s="6">
        <v>5</v>
      </c>
      <c r="AA298" s="15">
        <f>Z298/Z$58</f>
        <v>1.0706638115631691E-2</v>
      </c>
    </row>
    <row r="299" spans="13:27" x14ac:dyDescent="0.3">
      <c r="M299" s="11" t="s">
        <v>291</v>
      </c>
      <c r="O299" s="6">
        <v>12</v>
      </c>
      <c r="P299" s="15">
        <f>O299/O$58</f>
        <v>1.5483870967741935E-2</v>
      </c>
      <c r="Q299" s="20">
        <f>(S299*$R$2+U299*$T$2+W299*$V$2+Y299*$X$2+AA299*$Z$2)/SUM($R$2,$T$2,$V$2,$X$2,$Z$2)</f>
        <v>2.3159784560143625E-2</v>
      </c>
      <c r="R299" s="6">
        <v>11</v>
      </c>
      <c r="S299" s="15">
        <f>R299/R$58</f>
        <v>2.4444444444444446E-2</v>
      </c>
      <c r="T299" s="6">
        <v>20</v>
      </c>
      <c r="U299" s="15">
        <f>T299/T$58</f>
        <v>1.1148272017837236E-2</v>
      </c>
      <c r="V299" s="6">
        <v>57</v>
      </c>
      <c r="W299" s="15">
        <f>V299/V$58</f>
        <v>3.41726618705036E-2</v>
      </c>
      <c r="X299" s="6">
        <v>37</v>
      </c>
      <c r="Y299" s="15">
        <f>X299/X$58</f>
        <v>3.1066330814441646E-2</v>
      </c>
      <c r="Z299" s="6">
        <v>4</v>
      </c>
      <c r="AA299" s="15">
        <f>Z299/Z$58</f>
        <v>8.5653104925053538E-3</v>
      </c>
    </row>
    <row r="300" spans="13:27" x14ac:dyDescent="0.3">
      <c r="M300" s="11" t="s">
        <v>292</v>
      </c>
      <c r="O300" s="6">
        <v>6</v>
      </c>
      <c r="P300" s="15">
        <f>O300/O$58</f>
        <v>7.7419354838709677E-3</v>
      </c>
      <c r="Q300" s="20">
        <f>(S300*$R$2+U300*$T$2+W300*$V$2+Y300*$X$2+AA300*$Z$2)/SUM($R$2,$T$2,$V$2,$X$2,$Z$2)</f>
        <v>7.7199281867145423E-3</v>
      </c>
      <c r="R300" s="6">
        <v>3</v>
      </c>
      <c r="S300" s="15">
        <f>R300/R$58</f>
        <v>6.6666666666666671E-3</v>
      </c>
      <c r="T300" s="6">
        <v>12</v>
      </c>
      <c r="U300" s="15">
        <f>T300/T$58</f>
        <v>6.688963210702341E-3</v>
      </c>
      <c r="V300" s="6">
        <v>17</v>
      </c>
      <c r="W300" s="15">
        <f>V300/V$58</f>
        <v>1.0191846522781775E-2</v>
      </c>
      <c r="X300" s="6">
        <v>8</v>
      </c>
      <c r="Y300" s="15">
        <f>X300/X$58</f>
        <v>6.7170445004198151E-3</v>
      </c>
      <c r="Z300" s="6">
        <v>3</v>
      </c>
      <c r="AA300" s="15">
        <f>Z300/Z$58</f>
        <v>6.4239828693790149E-3</v>
      </c>
    </row>
    <row r="301" spans="13:27" x14ac:dyDescent="0.3">
      <c r="O301" s="23" t="s">
        <v>35</v>
      </c>
      <c r="P301" s="23" t="s">
        <v>34</v>
      </c>
      <c r="Q301" s="12" t="s">
        <v>36</v>
      </c>
      <c r="R301" s="12" t="s">
        <v>1</v>
      </c>
      <c r="S301" s="12" t="s">
        <v>34</v>
      </c>
      <c r="T301" s="12" t="s">
        <v>12</v>
      </c>
      <c r="U301" s="12" t="s">
        <v>34</v>
      </c>
      <c r="V301" s="12" t="s">
        <v>13</v>
      </c>
      <c r="W301" s="12" t="s">
        <v>34</v>
      </c>
      <c r="X301" s="12" t="s">
        <v>14</v>
      </c>
      <c r="Y301" s="12" t="s">
        <v>34</v>
      </c>
      <c r="Z301" s="12" t="s">
        <v>15</v>
      </c>
      <c r="AA301" s="12" t="s">
        <v>34</v>
      </c>
    </row>
    <row r="302" spans="13:27" ht="19.2" x14ac:dyDescent="0.3">
      <c r="M302" s="24" t="s">
        <v>293</v>
      </c>
      <c r="O302" s="6">
        <v>185</v>
      </c>
      <c r="P302" s="18">
        <f>O302/O$58</f>
        <v>0.23870967741935484</v>
      </c>
      <c r="Q302" s="20">
        <f>(S302*$R$2+U302*$T$2+W302*$V$2+Y302*$X$2+AA302*$Z$2)/SUM($R$2,$T$2,$V$2,$X$2,$Z$2)</f>
        <v>0.27612208258527826</v>
      </c>
      <c r="R302" s="6">
        <v>120</v>
      </c>
      <c r="S302" s="15">
        <f>R302/R$58</f>
        <v>0.26666666666666666</v>
      </c>
      <c r="T302" s="6">
        <v>366</v>
      </c>
      <c r="U302" s="15">
        <f>T302/T$58</f>
        <v>0.20401337792642141</v>
      </c>
      <c r="V302" s="6">
        <v>449</v>
      </c>
      <c r="W302" s="15">
        <f>V302/V$58</f>
        <v>0.26918465227817745</v>
      </c>
      <c r="X302" s="6">
        <v>491</v>
      </c>
      <c r="Y302" s="15">
        <f>X302/X$58</f>
        <v>0.41225860621326615</v>
      </c>
      <c r="Z302" s="6">
        <v>112</v>
      </c>
      <c r="AA302" s="15">
        <f>Z302/Z$58</f>
        <v>0.2398286937901499</v>
      </c>
    </row>
    <row r="303" spans="13:27" ht="28.8" x14ac:dyDescent="0.3">
      <c r="M303" s="24" t="s">
        <v>294</v>
      </c>
      <c r="O303" s="6">
        <v>199</v>
      </c>
      <c r="P303" s="18">
        <f>O303/O$58</f>
        <v>0.2567741935483871</v>
      </c>
      <c r="Q303" s="20">
        <f>(S303*$R$2+U303*$T$2+W303*$V$2+Y303*$X$2+AA303*$Z$2)/SUM($R$2,$T$2,$V$2,$X$2,$Z$2)</f>
        <v>0.28204667863554755</v>
      </c>
      <c r="R303" s="6">
        <v>117</v>
      </c>
      <c r="S303" s="15">
        <f>R303/R$58</f>
        <v>0.26</v>
      </c>
      <c r="T303" s="6">
        <v>410</v>
      </c>
      <c r="U303" s="15">
        <f>T303/T$58</f>
        <v>0.22853957636566333</v>
      </c>
      <c r="V303" s="6">
        <v>429</v>
      </c>
      <c r="W303" s="15">
        <f>V303/V$58</f>
        <v>0.25719424460431656</v>
      </c>
      <c r="X303" s="6">
        <v>479</v>
      </c>
      <c r="Y303" s="15">
        <f>X303/X$58</f>
        <v>0.40218303946263645</v>
      </c>
      <c r="Z303" s="6">
        <v>136</v>
      </c>
      <c r="AA303" s="15">
        <f>Z303/Z$58</f>
        <v>0.29122055674518199</v>
      </c>
    </row>
    <row r="304" spans="13:27" ht="19.2" x14ac:dyDescent="0.3">
      <c r="M304" s="24" t="s">
        <v>295</v>
      </c>
      <c r="O304" s="6">
        <v>27</v>
      </c>
      <c r="P304" s="16">
        <f>O304/O$58</f>
        <v>3.4838709677419352E-2</v>
      </c>
      <c r="Q304" s="20">
        <f>(S304*$R$2+U304*$T$2+W304*$V$2+Y304*$X$2+AA304*$Z$2)/SUM($R$2,$T$2,$V$2,$X$2,$Z$2)</f>
        <v>4.0215439856373429E-2</v>
      </c>
      <c r="R304" s="6">
        <v>14</v>
      </c>
      <c r="S304" s="15">
        <f>R304/R$58</f>
        <v>3.111111111111111E-2</v>
      </c>
      <c r="T304" s="6">
        <v>52</v>
      </c>
      <c r="U304" s="15">
        <f>T304/T$58</f>
        <v>2.8985507246376812E-2</v>
      </c>
      <c r="V304" s="6">
        <v>81</v>
      </c>
      <c r="W304" s="15">
        <f>V304/V$58</f>
        <v>4.8561151079136694E-2</v>
      </c>
      <c r="X304" s="6">
        <v>56</v>
      </c>
      <c r="Y304" s="15">
        <f>X304/X$58</f>
        <v>4.7019311502938706E-2</v>
      </c>
      <c r="Z304" s="6">
        <v>21</v>
      </c>
      <c r="AA304" s="15">
        <f>Z304/Z$58</f>
        <v>4.4967880085653104E-2</v>
      </c>
    </row>
    <row r="305" spans="13:27" ht="19.2" x14ac:dyDescent="0.3">
      <c r="M305" s="24" t="s">
        <v>296</v>
      </c>
      <c r="O305" s="6">
        <v>65</v>
      </c>
      <c r="P305" s="18">
        <f>O305/O$58</f>
        <v>8.387096774193549E-2</v>
      </c>
      <c r="Q305" s="20">
        <f>(S305*$R$2+U305*$T$2+W305*$V$2+Y305*$X$2+AA305*$Z$2)/SUM($R$2,$T$2,$V$2,$X$2,$Z$2)</f>
        <v>0.1310592459605027</v>
      </c>
      <c r="R305" s="6">
        <v>37</v>
      </c>
      <c r="S305" s="15">
        <f>R305/R$58</f>
        <v>8.2222222222222224E-2</v>
      </c>
      <c r="T305" s="6">
        <v>179</v>
      </c>
      <c r="U305" s="15">
        <f>T305/T$58</f>
        <v>9.9777034559643249E-2</v>
      </c>
      <c r="V305" s="6">
        <v>224</v>
      </c>
      <c r="W305" s="15">
        <f>V305/V$58</f>
        <v>0.1342925659472422</v>
      </c>
      <c r="X305" s="6">
        <v>244</v>
      </c>
      <c r="Y305" s="15">
        <f>X305/X$58</f>
        <v>0.20486985726280438</v>
      </c>
      <c r="Z305" s="6">
        <v>46</v>
      </c>
      <c r="AA305" s="15">
        <f>Z305/Z$58</f>
        <v>9.8501070663811557E-2</v>
      </c>
    </row>
    <row r="306" spans="13:27" ht="19.2" x14ac:dyDescent="0.3">
      <c r="M306" s="24" t="s">
        <v>297</v>
      </c>
      <c r="O306" s="6">
        <v>90</v>
      </c>
      <c r="P306" s="16">
        <f>O306/O$58</f>
        <v>0.11612903225806452</v>
      </c>
      <c r="Q306" s="20">
        <f>(S306*$R$2+U306*$T$2+W306*$V$2+Y306*$X$2+AA306*$Z$2)/SUM($R$2,$T$2,$V$2,$X$2,$Z$2)</f>
        <v>0.13859964093357272</v>
      </c>
      <c r="R306" s="6">
        <v>51</v>
      </c>
      <c r="S306" s="15">
        <f>R306/R$58</f>
        <v>0.11333333333333333</v>
      </c>
      <c r="T306" s="6">
        <v>181</v>
      </c>
      <c r="U306" s="15">
        <f>T306/T$58</f>
        <v>0.10089186176142698</v>
      </c>
      <c r="V306" s="6">
        <v>222</v>
      </c>
      <c r="W306" s="15">
        <f>V306/V$58</f>
        <v>0.13309352517985612</v>
      </c>
      <c r="X306" s="6">
        <v>264</v>
      </c>
      <c r="Y306" s="15">
        <f>X306/X$58</f>
        <v>0.22166246851385391</v>
      </c>
      <c r="Z306" s="6">
        <v>54</v>
      </c>
      <c r="AA306" s="15">
        <f>Z306/Z$58</f>
        <v>0.11563169164882227</v>
      </c>
    </row>
    <row r="307" spans="13:27" ht="19.2" x14ac:dyDescent="0.3">
      <c r="M307" s="24" t="s">
        <v>298</v>
      </c>
      <c r="O307" s="6">
        <v>11</v>
      </c>
      <c r="P307" s="16">
        <f>O307/O$58</f>
        <v>1.4193548387096775E-2</v>
      </c>
      <c r="Q307" s="20">
        <f>(S307*$R$2+U307*$T$2+W307*$V$2+Y307*$X$2+AA307*$Z$2)/SUM($R$2,$T$2,$V$2,$X$2,$Z$2)</f>
        <v>1.9210053859964094E-2</v>
      </c>
      <c r="R307" s="6">
        <v>5</v>
      </c>
      <c r="S307" s="15">
        <f>R307/R$58</f>
        <v>1.1111111111111112E-2</v>
      </c>
      <c r="T307" s="6">
        <v>25</v>
      </c>
      <c r="U307" s="15">
        <f>T307/T$58</f>
        <v>1.3935340022296544E-2</v>
      </c>
      <c r="V307" s="6">
        <v>37</v>
      </c>
      <c r="W307" s="15">
        <f>V307/V$58</f>
        <v>2.2182254196642687E-2</v>
      </c>
      <c r="X307" s="6">
        <v>30</v>
      </c>
      <c r="Y307" s="15">
        <f>X307/X$58</f>
        <v>2.5188916876574308E-2</v>
      </c>
      <c r="Z307" s="6">
        <v>10</v>
      </c>
      <c r="AA307" s="15">
        <f>Z307/Z$58</f>
        <v>2.1413276231263382E-2</v>
      </c>
    </row>
    <row r="308" spans="13:27" x14ac:dyDescent="0.3">
      <c r="M308" s="24" t="s">
        <v>299</v>
      </c>
      <c r="O308" s="6">
        <v>66</v>
      </c>
      <c r="P308" s="18">
        <f>O308/O$58</f>
        <v>8.5161290322580643E-2</v>
      </c>
      <c r="Q308" s="20">
        <f>(S308*$R$2+U308*$T$2+W308*$V$2+Y308*$X$2+AA308*$Z$2)/SUM($R$2,$T$2,$V$2,$X$2,$Z$2)</f>
        <v>0.13087971274685817</v>
      </c>
      <c r="R308" s="6">
        <v>44</v>
      </c>
      <c r="S308" s="15">
        <f>R308/R$58</f>
        <v>9.7777777777777783E-2</v>
      </c>
      <c r="T308" s="6">
        <v>169</v>
      </c>
      <c r="U308" s="15">
        <f>T308/T$58</f>
        <v>9.420289855072464E-2</v>
      </c>
      <c r="V308" s="6">
        <v>302</v>
      </c>
      <c r="W308" s="15">
        <f>V308/V$58</f>
        <v>0.18105515587529977</v>
      </c>
      <c r="X308" s="6">
        <v>178</v>
      </c>
      <c r="Y308" s="15">
        <f>X308/X$58</f>
        <v>0.14945424013434089</v>
      </c>
      <c r="Z308" s="6">
        <v>36</v>
      </c>
      <c r="AA308" s="15">
        <f>Z308/Z$58</f>
        <v>7.7087794432548179E-2</v>
      </c>
    </row>
    <row r="309" spans="13:27" x14ac:dyDescent="0.3">
      <c r="M309" s="24" t="s">
        <v>300</v>
      </c>
      <c r="O309" s="6">
        <v>34</v>
      </c>
      <c r="P309" s="16">
        <f>O309/O$58</f>
        <v>4.3870967741935482E-2</v>
      </c>
      <c r="Q309" s="20">
        <f>(S309*$R$2+U309*$T$2+W309*$V$2+Y309*$X$2+AA309*$Z$2)/SUM($R$2,$T$2,$V$2,$X$2,$Z$2)</f>
        <v>5.601436265709156E-2</v>
      </c>
      <c r="R309" s="6">
        <v>20</v>
      </c>
      <c r="S309" s="15">
        <f>R309/R$58</f>
        <v>4.4444444444444446E-2</v>
      </c>
      <c r="T309" s="6">
        <v>47</v>
      </c>
      <c r="U309" s="15">
        <f>T309/T$58</f>
        <v>2.6198439241917504E-2</v>
      </c>
      <c r="V309" s="6">
        <v>127</v>
      </c>
      <c r="W309" s="15">
        <f>V309/V$58</f>
        <v>7.6139088729016785E-2</v>
      </c>
      <c r="X309" s="6">
        <v>93</v>
      </c>
      <c r="Y309" s="15">
        <f>X309/X$58</f>
        <v>7.8085642317380355E-2</v>
      </c>
      <c r="Z309" s="6">
        <v>25</v>
      </c>
      <c r="AA309" s="15">
        <f>Z309/Z$58</f>
        <v>5.353319057815846E-2</v>
      </c>
    </row>
    <row r="310" spans="13:27" ht="19.2" x14ac:dyDescent="0.3">
      <c r="M310" s="24" t="s">
        <v>301</v>
      </c>
      <c r="O310" s="6">
        <v>40</v>
      </c>
      <c r="P310" s="16">
        <f>O310/O$58</f>
        <v>5.1612903225806452E-2</v>
      </c>
      <c r="Q310" s="20">
        <f>(S310*$R$2+U310*$T$2+W310*$V$2+Y310*$X$2+AA310*$Z$2)/SUM($R$2,$T$2,$V$2,$X$2,$Z$2)</f>
        <v>6.1220825852782768E-2</v>
      </c>
      <c r="R310" s="6">
        <v>26</v>
      </c>
      <c r="S310" s="15">
        <f>R310/R$58</f>
        <v>5.7777777777777775E-2</v>
      </c>
      <c r="T310" s="6">
        <v>94</v>
      </c>
      <c r="U310" s="15">
        <f>T310/T$58</f>
        <v>5.2396878483835008E-2</v>
      </c>
      <c r="V310" s="6">
        <v>119</v>
      </c>
      <c r="W310" s="15">
        <f>V310/V$58</f>
        <v>7.1342925659472423E-2</v>
      </c>
      <c r="X310" s="6">
        <v>75</v>
      </c>
      <c r="Y310" s="15">
        <f>X310/X$58</f>
        <v>6.2972292191435769E-2</v>
      </c>
      <c r="Z310" s="6">
        <v>27</v>
      </c>
      <c r="AA310" s="15">
        <f>Z310/Z$58</f>
        <v>5.7815845824411134E-2</v>
      </c>
    </row>
    <row r="311" spans="13:27" x14ac:dyDescent="0.3">
      <c r="M311" s="24" t="s">
        <v>302</v>
      </c>
      <c r="O311" s="6">
        <v>365</v>
      </c>
      <c r="P311" s="18">
        <f>O311/O$58</f>
        <v>0.47096774193548385</v>
      </c>
      <c r="Q311" s="20">
        <f>(S311*$R$2+U311*$T$2+W311*$V$2+Y311*$X$2+AA311*$Z$2)/SUM($R$2,$T$2,$V$2,$X$2,$Z$2)</f>
        <v>0.50556552962298029</v>
      </c>
      <c r="R311" s="6">
        <v>210</v>
      </c>
      <c r="S311" s="15">
        <f>R311/R$58</f>
        <v>0.46666666666666667</v>
      </c>
      <c r="T311" s="6">
        <v>1047</v>
      </c>
      <c r="U311" s="15">
        <f>T311/T$58</f>
        <v>0.58361204013377932</v>
      </c>
      <c r="V311" s="6">
        <v>854</v>
      </c>
      <c r="W311" s="15">
        <f>V311/V$58</f>
        <v>0.51199040767386095</v>
      </c>
      <c r="X311" s="6">
        <v>449</v>
      </c>
      <c r="Y311" s="15">
        <f>X311/X$58</f>
        <v>0.37699412258606213</v>
      </c>
      <c r="Z311" s="6">
        <v>256</v>
      </c>
      <c r="AA311" s="15">
        <f>Z311/Z$58</f>
        <v>0.54817987152034264</v>
      </c>
    </row>
    <row r="312" spans="13:27" ht="19.2" x14ac:dyDescent="0.3">
      <c r="M312" s="25" t="s">
        <v>303</v>
      </c>
      <c r="O312" s="6">
        <v>243</v>
      </c>
      <c r="P312" s="18">
        <f>O312/O$58</f>
        <v>0.31354838709677418</v>
      </c>
      <c r="Q312" s="20">
        <f>(S312*$R$2+U312*$T$2+W312*$V$2+Y312*$X$2+AA312*$Z$2)/SUM($R$2,$T$2,$V$2,$X$2,$Z$2)</f>
        <v>0.38850987432675044</v>
      </c>
      <c r="R312" s="6">
        <v>170</v>
      </c>
      <c r="S312" s="15">
        <f>R312/R$58</f>
        <v>0.37777777777777777</v>
      </c>
      <c r="T312" s="6">
        <v>453</v>
      </c>
      <c r="U312" s="15">
        <f>T312/T$58</f>
        <v>0.25250836120401338</v>
      </c>
      <c r="V312" s="6">
        <v>796</v>
      </c>
      <c r="W312" s="15">
        <f>V312/V$58</f>
        <v>0.47721822541966424</v>
      </c>
      <c r="X312" s="6">
        <v>641</v>
      </c>
      <c r="Y312" s="15">
        <f>X312/X$58</f>
        <v>0.53820319059613775</v>
      </c>
      <c r="Z312" s="6">
        <v>104</v>
      </c>
      <c r="AA312" s="15">
        <f>Z312/Z$58</f>
        <v>0.22269807280513917</v>
      </c>
    </row>
    <row r="313" spans="13:27" ht="48" x14ac:dyDescent="0.3">
      <c r="M313" s="25" t="s">
        <v>304</v>
      </c>
      <c r="O313" s="6">
        <v>82</v>
      </c>
      <c r="P313" s="18">
        <f>O313/O$58</f>
        <v>0.10580645161290322</v>
      </c>
      <c r="Q313" s="20">
        <f>(S313*$R$2+U313*$T$2+W313*$V$2+Y313*$X$2+AA313*$Z$2)/SUM($R$2,$T$2,$V$2,$X$2,$Z$2)</f>
        <v>0.16696588868940754</v>
      </c>
      <c r="R313" s="6">
        <v>56</v>
      </c>
      <c r="S313" s="15">
        <f>R313/R$58</f>
        <v>0.12444444444444444</v>
      </c>
      <c r="T313" s="6">
        <v>251</v>
      </c>
      <c r="U313" s="15">
        <f>T313/T$58</f>
        <v>0.13991081382385731</v>
      </c>
      <c r="V313" s="6">
        <v>358</v>
      </c>
      <c r="W313" s="15">
        <f>V313/V$58</f>
        <v>0.21462829736211031</v>
      </c>
      <c r="X313" s="6">
        <v>211</v>
      </c>
      <c r="Y313" s="15">
        <f>X313/X$58</f>
        <v>0.17716204869857263</v>
      </c>
      <c r="Z313" s="6">
        <v>54</v>
      </c>
      <c r="AA313" s="15">
        <f>Z313/Z$58</f>
        <v>0.11563169164882227</v>
      </c>
    </row>
    <row r="314" spans="13:27" ht="19.2" x14ac:dyDescent="0.3">
      <c r="M314" s="25" t="s">
        <v>305</v>
      </c>
      <c r="O314" s="6">
        <v>108</v>
      </c>
      <c r="P314" s="18">
        <f>O314/O$58</f>
        <v>0.13935483870967741</v>
      </c>
      <c r="Q314" s="20">
        <f>(S314*$R$2+U314*$T$2+W314*$V$2+Y314*$X$2+AA314*$Z$2)/SUM($R$2,$T$2,$V$2,$X$2,$Z$2)</f>
        <v>0.185278276481149</v>
      </c>
      <c r="R314" s="6">
        <v>73</v>
      </c>
      <c r="S314" s="15">
        <f>R314/R$58</f>
        <v>0.16222222222222221</v>
      </c>
      <c r="T314" s="6">
        <v>221</v>
      </c>
      <c r="U314" s="15">
        <f>T314/T$58</f>
        <v>0.12318840579710146</v>
      </c>
      <c r="V314" s="6">
        <v>377</v>
      </c>
      <c r="W314" s="15">
        <f>V314/V$58</f>
        <v>0.22601918465227819</v>
      </c>
      <c r="X314" s="6">
        <v>279</v>
      </c>
      <c r="Y314" s="15">
        <f>X314/X$58</f>
        <v>0.23425692695214106</v>
      </c>
      <c r="Z314" s="6">
        <v>82</v>
      </c>
      <c r="AA314" s="15">
        <f>Z314/Z$58</f>
        <v>0.17558886509635974</v>
      </c>
    </row>
    <row r="315" spans="13:27" x14ac:dyDescent="0.3">
      <c r="M315" s="25" t="s">
        <v>306</v>
      </c>
      <c r="O315" s="6">
        <v>76</v>
      </c>
      <c r="P315" s="18">
        <f>O315/O$58</f>
        <v>9.8064516129032261E-2</v>
      </c>
      <c r="Q315" s="20">
        <f>(S315*$R$2+U315*$T$2+W315*$V$2+Y315*$X$2+AA315*$Z$2)/SUM($R$2,$T$2,$V$2,$X$2,$Z$2)</f>
        <v>0.25260323159784559</v>
      </c>
      <c r="R315" s="6">
        <v>62</v>
      </c>
      <c r="S315" s="15">
        <f>R315/R$58</f>
        <v>0.13777777777777778</v>
      </c>
      <c r="T315" s="6">
        <v>211</v>
      </c>
      <c r="U315" s="15">
        <f>T315/T$58</f>
        <v>0.11761426978818283</v>
      </c>
      <c r="V315" s="6">
        <v>512</v>
      </c>
      <c r="W315" s="15">
        <f>V315/V$58</f>
        <v>0.30695443645083931</v>
      </c>
      <c r="X315" s="6">
        <v>596</v>
      </c>
      <c r="Y315" s="15">
        <f>X315/X$58</f>
        <v>0.50041981528127621</v>
      </c>
      <c r="Z315" s="6">
        <v>26</v>
      </c>
      <c r="AA315" s="15">
        <f>Z315/Z$58</f>
        <v>5.5674518201284794E-2</v>
      </c>
    </row>
    <row r="316" spans="13:27" ht="19.2" x14ac:dyDescent="0.3">
      <c r="M316" s="25" t="s">
        <v>307</v>
      </c>
      <c r="O316" s="6">
        <v>35</v>
      </c>
      <c r="P316" s="16">
        <f>O316/O$58</f>
        <v>4.5161290322580643E-2</v>
      </c>
      <c r="Q316" s="20">
        <f>(S316*$R$2+U316*$T$2+W316*$V$2+Y316*$X$2+AA316*$Z$2)/SUM($R$2,$T$2,$V$2,$X$2,$Z$2)</f>
        <v>5.9964093357271098E-2</v>
      </c>
      <c r="R316" s="6">
        <v>22</v>
      </c>
      <c r="S316" s="15">
        <f>R316/R$58</f>
        <v>4.8888888888888891E-2</v>
      </c>
      <c r="T316" s="6">
        <v>76</v>
      </c>
      <c r="U316" s="15">
        <f>T316/T$58</f>
        <v>4.2363433667781496E-2</v>
      </c>
      <c r="V316" s="6">
        <v>130</v>
      </c>
      <c r="W316" s="15">
        <f>V316/V$58</f>
        <v>7.7937649880095924E-2</v>
      </c>
      <c r="X316" s="6">
        <v>73</v>
      </c>
      <c r="Y316" s="15">
        <f>X316/X$58</f>
        <v>6.1293031066330814E-2</v>
      </c>
      <c r="Z316" s="6">
        <v>33</v>
      </c>
      <c r="AA316" s="15">
        <f>Z316/Z$58</f>
        <v>7.0663811563169171E-2</v>
      </c>
    </row>
    <row r="317" spans="13:27" x14ac:dyDescent="0.3">
      <c r="M317" s="25" t="s">
        <v>308</v>
      </c>
      <c r="O317" s="6">
        <v>29</v>
      </c>
      <c r="P317" s="18">
        <f>O317/O$58</f>
        <v>3.741935483870968E-2</v>
      </c>
      <c r="Q317" s="20">
        <f>(S317*$R$2+U317*$T$2+W317*$V$2+Y317*$X$2+AA317*$Z$2)/SUM($R$2,$T$2,$V$2,$X$2,$Z$2)</f>
        <v>7.8276481149012561E-2</v>
      </c>
      <c r="R317" s="6">
        <v>21</v>
      </c>
      <c r="S317" s="15">
        <f>R317/R$58</f>
        <v>4.6666666666666669E-2</v>
      </c>
      <c r="T317" s="6">
        <v>84</v>
      </c>
      <c r="U317" s="15">
        <f>T317/T$58</f>
        <v>4.6822742474916385E-2</v>
      </c>
      <c r="V317" s="6">
        <v>193</v>
      </c>
      <c r="W317" s="15">
        <f>V317/V$58</f>
        <v>0.1157074340527578</v>
      </c>
      <c r="X317" s="6">
        <v>132</v>
      </c>
      <c r="Y317" s="15">
        <f>X317/X$58</f>
        <v>0.11083123425692695</v>
      </c>
      <c r="Z317" s="6">
        <v>6</v>
      </c>
      <c r="AA317" s="15">
        <f>Z317/Z$58</f>
        <v>1.284796573875803E-2</v>
      </c>
    </row>
    <row r="318" spans="13:27" x14ac:dyDescent="0.3">
      <c r="M318" s="25" t="s">
        <v>309</v>
      </c>
      <c r="O318" s="6">
        <v>131</v>
      </c>
      <c r="P318" s="19">
        <f>O318/O$58</f>
        <v>0.16903225806451613</v>
      </c>
      <c r="Q318" s="20">
        <f>(S318*$R$2+U318*$T$2+W318*$V$2+Y318*$X$2+AA318*$Z$2)/SUM($R$2,$T$2,$V$2,$X$2,$Z$2)</f>
        <v>0.15368043087971275</v>
      </c>
      <c r="R318" s="6">
        <v>100</v>
      </c>
      <c r="S318" s="15">
        <f>R318/R$58</f>
        <v>0.22222222222222221</v>
      </c>
      <c r="T318" s="6">
        <v>211</v>
      </c>
      <c r="U318" s="15">
        <f>T318/T$58</f>
        <v>0.11761426978818283</v>
      </c>
      <c r="V318" s="6">
        <v>316</v>
      </c>
      <c r="W318" s="15">
        <f>V318/V$58</f>
        <v>0.18944844124700239</v>
      </c>
      <c r="X318" s="6">
        <v>191</v>
      </c>
      <c r="Y318" s="15">
        <f>X318/X$58</f>
        <v>0.16036943744752308</v>
      </c>
      <c r="Z318" s="6">
        <v>38</v>
      </c>
      <c r="AA318" s="15">
        <f>Z318/Z$58</f>
        <v>8.137044967880086E-2</v>
      </c>
    </row>
    <row r="319" spans="13:27" x14ac:dyDescent="0.3">
      <c r="M319" s="25" t="s">
        <v>310</v>
      </c>
      <c r="O319" s="6">
        <v>367</v>
      </c>
      <c r="P319" s="15">
        <f>O319/O$58</f>
        <v>0.47354838709677421</v>
      </c>
      <c r="Q319" s="20">
        <f>(S319*$R$2+U319*$T$2+W319*$V$2+Y319*$X$2+AA319*$Z$2)/SUM($R$2,$T$2,$V$2,$X$2,$Z$2)</f>
        <v>0.4398563734290844</v>
      </c>
      <c r="R319" s="6">
        <v>191</v>
      </c>
      <c r="S319" s="15">
        <f>R319/R$58</f>
        <v>0.42444444444444446</v>
      </c>
      <c r="T319" s="6">
        <v>1055</v>
      </c>
      <c r="U319" s="15">
        <f>T319/T$58</f>
        <v>0.58807134894091417</v>
      </c>
      <c r="V319" s="6">
        <v>637</v>
      </c>
      <c r="W319" s="15">
        <f>V319/V$58</f>
        <v>0.38189448441247004</v>
      </c>
      <c r="X319" s="6">
        <v>277</v>
      </c>
      <c r="Y319" s="15">
        <f>X319/X$58</f>
        <v>0.2325776658270361</v>
      </c>
      <c r="Z319" s="6">
        <v>290</v>
      </c>
      <c r="AA319" s="15">
        <f>Z319/Z$58</f>
        <v>0.62098501070663814</v>
      </c>
    </row>
    <row r="320" spans="13:27" ht="38.4" x14ac:dyDescent="0.3">
      <c r="M320" s="25" t="s">
        <v>311</v>
      </c>
      <c r="O320" s="6">
        <v>420</v>
      </c>
      <c r="P320" s="15">
        <f>O320/O$58</f>
        <v>0.54193548387096779</v>
      </c>
      <c r="Q320" s="20">
        <f>(S320*$R$2+U320*$T$2+W320*$V$2+Y320*$X$2+AA320*$Z$2)/SUM($R$2,$T$2,$V$2,$X$2,$Z$2)</f>
        <v>0.6834829443447038</v>
      </c>
      <c r="R320" s="6">
        <v>242</v>
      </c>
      <c r="S320" s="15">
        <f>R320/R$58</f>
        <v>0.5377777777777778</v>
      </c>
      <c r="T320" s="6">
        <v>1071</v>
      </c>
      <c r="U320" s="15">
        <f>T320/T$58</f>
        <v>0.59698996655518399</v>
      </c>
      <c r="V320" s="6">
        <v>1331</v>
      </c>
      <c r="W320" s="15">
        <f>V320/V$58</f>
        <v>0.79796163069544368</v>
      </c>
      <c r="X320" s="6">
        <v>880</v>
      </c>
      <c r="Y320" s="15">
        <f>X320/X$58</f>
        <v>0.73887489504617965</v>
      </c>
      <c r="Z320" s="6">
        <v>283</v>
      </c>
      <c r="AA320" s="15">
        <f>Z320/Z$58</f>
        <v>0.60599571734475377</v>
      </c>
    </row>
    <row r="321" spans="13:27" ht="19.2" x14ac:dyDescent="0.3">
      <c r="M321" s="24" t="s">
        <v>312</v>
      </c>
      <c r="O321" s="6">
        <v>127</v>
      </c>
      <c r="P321" s="18">
        <f>O321/O$58</f>
        <v>0.16387096774193549</v>
      </c>
      <c r="Q321" s="20">
        <f>(S321*$R$2+U321*$T$2+W321*$V$2+Y321*$X$2+AA321*$Z$2)/SUM($R$2,$T$2,$V$2,$X$2,$Z$2)</f>
        <v>0.25098743267504486</v>
      </c>
      <c r="R321" s="6">
        <v>93</v>
      </c>
      <c r="S321" s="15">
        <f>R321/R$58</f>
        <v>0.20666666666666667</v>
      </c>
      <c r="T321" s="6">
        <v>298</v>
      </c>
      <c r="U321" s="15">
        <f>T321/T$58</f>
        <v>0.16610925306577481</v>
      </c>
      <c r="V321" s="6">
        <v>592</v>
      </c>
      <c r="W321" s="15">
        <f>V321/V$58</f>
        <v>0.35491606714628299</v>
      </c>
      <c r="X321" s="6">
        <v>375</v>
      </c>
      <c r="Y321" s="15">
        <f>X321/X$58</f>
        <v>0.31486146095717882</v>
      </c>
      <c r="Z321" s="6">
        <v>40</v>
      </c>
      <c r="AA321" s="15">
        <f>Z321/Z$58</f>
        <v>8.5653104925053528E-2</v>
      </c>
    </row>
    <row r="322" spans="13:27" ht="48" x14ac:dyDescent="0.3">
      <c r="M322" s="24" t="s">
        <v>313</v>
      </c>
      <c r="O322" s="6">
        <v>49</v>
      </c>
      <c r="P322" s="18">
        <f>O322/O$58</f>
        <v>6.3225806451612909E-2</v>
      </c>
      <c r="Q322" s="20">
        <f>(S322*$R$2+U322*$T$2+W322*$V$2+Y322*$X$2+AA322*$Z$2)/SUM($R$2,$T$2,$V$2,$X$2,$Z$2)</f>
        <v>0.1059245960502693</v>
      </c>
      <c r="R322" s="6">
        <v>29</v>
      </c>
      <c r="S322" s="15">
        <f>R322/R$58</f>
        <v>6.4444444444444443E-2</v>
      </c>
      <c r="T322" s="6">
        <v>176</v>
      </c>
      <c r="U322" s="15">
        <f>T322/T$58</f>
        <v>9.8104793756967665E-2</v>
      </c>
      <c r="V322" s="6">
        <v>246</v>
      </c>
      <c r="W322" s="15">
        <f>V322/V$58</f>
        <v>0.14748201438848921</v>
      </c>
      <c r="X322" s="6">
        <v>112</v>
      </c>
      <c r="Y322" s="15">
        <f>X322/X$58</f>
        <v>9.4038623005877411E-2</v>
      </c>
      <c r="Z322" s="6">
        <v>27</v>
      </c>
      <c r="AA322" s="15">
        <f>Z322/Z$58</f>
        <v>5.7815845824411134E-2</v>
      </c>
    </row>
    <row r="323" spans="13:27" ht="19.2" x14ac:dyDescent="0.3">
      <c r="M323" s="24" t="s">
        <v>314</v>
      </c>
      <c r="O323" s="6">
        <v>53</v>
      </c>
      <c r="P323" s="18">
        <f>O323/O$58</f>
        <v>6.8387096774193551E-2</v>
      </c>
      <c r="Q323" s="20">
        <f>(S323*$R$2+U323*$T$2+W323*$V$2+Y323*$X$2+AA323*$Z$2)/SUM($R$2,$T$2,$V$2,$X$2,$Z$2)</f>
        <v>0.11113105924596051</v>
      </c>
      <c r="R323" s="6">
        <v>35</v>
      </c>
      <c r="S323" s="15">
        <f>R323/R$58</f>
        <v>7.7777777777777779E-2</v>
      </c>
      <c r="T323" s="6">
        <v>151</v>
      </c>
      <c r="U323" s="15">
        <f>T323/T$58</f>
        <v>8.4169453734671121E-2</v>
      </c>
      <c r="V323" s="6">
        <v>244</v>
      </c>
      <c r="W323" s="15">
        <f>V323/V$58</f>
        <v>0.14628297362110312</v>
      </c>
      <c r="X323" s="6">
        <v>154</v>
      </c>
      <c r="Y323" s="15">
        <f>X323/X$58</f>
        <v>0.12930310663308145</v>
      </c>
      <c r="Z323" s="6">
        <v>35</v>
      </c>
      <c r="AA323" s="15">
        <f>Z323/Z$58</f>
        <v>7.4946466809421838E-2</v>
      </c>
    </row>
    <row r="324" spans="13:27" x14ac:dyDescent="0.3">
      <c r="M324" s="24" t="s">
        <v>315</v>
      </c>
      <c r="O324" s="6">
        <v>49</v>
      </c>
      <c r="P324" s="18">
        <f>O324/O$58</f>
        <v>6.3225806451612909E-2</v>
      </c>
      <c r="Q324" s="20">
        <f>(S324*$R$2+U324*$T$2+W324*$V$2+Y324*$X$2+AA324*$Z$2)/SUM($R$2,$T$2,$V$2,$X$2,$Z$2)</f>
        <v>0.18240574506283663</v>
      </c>
      <c r="R324" s="6">
        <v>40</v>
      </c>
      <c r="S324" s="15">
        <f>R324/R$58</f>
        <v>8.8888888888888892E-2</v>
      </c>
      <c r="T324" s="6">
        <v>147</v>
      </c>
      <c r="U324" s="15">
        <f>T324/T$58</f>
        <v>8.193979933110368E-2</v>
      </c>
      <c r="V324" s="6">
        <v>418</v>
      </c>
      <c r="W324" s="15">
        <f>V324/V$58</f>
        <v>0.25059952038369304</v>
      </c>
      <c r="X324" s="6">
        <v>397</v>
      </c>
      <c r="Y324" s="15">
        <f>X324/X$58</f>
        <v>0.33333333333333331</v>
      </c>
      <c r="Z324" s="6">
        <v>14</v>
      </c>
      <c r="AA324" s="15">
        <f>Z324/Z$58</f>
        <v>2.9978586723768737E-2</v>
      </c>
    </row>
    <row r="325" spans="13:27" ht="19.2" x14ac:dyDescent="0.3">
      <c r="M325" s="24" t="s">
        <v>316</v>
      </c>
      <c r="O325" s="6">
        <v>21</v>
      </c>
      <c r="P325" s="16">
        <f>O325/O$58</f>
        <v>2.7096774193548386E-2</v>
      </c>
      <c r="Q325" s="20">
        <f>(S325*$R$2+U325*$T$2+W325*$V$2+Y325*$X$2+AA325*$Z$2)/SUM($R$2,$T$2,$V$2,$X$2,$Z$2)</f>
        <v>4.3806104129263911E-2</v>
      </c>
      <c r="R325" s="6">
        <v>14</v>
      </c>
      <c r="S325" s="15">
        <f>R325/R$58</f>
        <v>3.111111111111111E-2</v>
      </c>
      <c r="T325" s="6">
        <v>57</v>
      </c>
      <c r="U325" s="15">
        <f>T325/T$58</f>
        <v>3.177257525083612E-2</v>
      </c>
      <c r="V325" s="6">
        <v>112</v>
      </c>
      <c r="W325" s="15">
        <f>V325/V$58</f>
        <v>6.7146282973621102E-2</v>
      </c>
      <c r="X325" s="6">
        <v>43</v>
      </c>
      <c r="Y325" s="15">
        <f>X325/X$58</f>
        <v>3.6104114189756509E-2</v>
      </c>
      <c r="Z325" s="6">
        <v>18</v>
      </c>
      <c r="AA325" s="15">
        <f>Z325/Z$58</f>
        <v>3.8543897216274089E-2</v>
      </c>
    </row>
    <row r="326" spans="13:27" x14ac:dyDescent="0.3">
      <c r="M326" s="24" t="s">
        <v>317</v>
      </c>
      <c r="O326" s="6">
        <v>9</v>
      </c>
      <c r="P326" s="18">
        <f>O326/O$58</f>
        <v>1.1612903225806452E-2</v>
      </c>
      <c r="Q326" s="20">
        <f>(S326*$R$2+U326*$T$2+W326*$V$2+Y326*$X$2+AA326*$Z$2)/SUM($R$2,$T$2,$V$2,$X$2,$Z$2)</f>
        <v>4.452423698384201E-2</v>
      </c>
      <c r="R326" s="6">
        <v>7</v>
      </c>
      <c r="S326" s="15">
        <f>R326/R$58</f>
        <v>1.5555555555555555E-2</v>
      </c>
      <c r="T326" s="6">
        <v>52</v>
      </c>
      <c r="U326" s="15">
        <f>T326/T$58</f>
        <v>2.8985507246376812E-2</v>
      </c>
      <c r="V326" s="6">
        <v>127</v>
      </c>
      <c r="W326" s="15">
        <f>V326/V$58</f>
        <v>7.6139088729016785E-2</v>
      </c>
      <c r="X326" s="6">
        <v>54</v>
      </c>
      <c r="Y326" s="15">
        <f>X326/X$58</f>
        <v>4.534005037783375E-2</v>
      </c>
      <c r="Z326" s="6">
        <v>8</v>
      </c>
      <c r="AA326" s="15">
        <f>Z326/Z$58</f>
        <v>1.7130620985010708E-2</v>
      </c>
    </row>
    <row r="327" spans="13:27" x14ac:dyDescent="0.3">
      <c r="M327" s="24" t="s">
        <v>318</v>
      </c>
      <c r="O327" s="6">
        <v>77</v>
      </c>
      <c r="P327" s="15">
        <f>O327/O$58</f>
        <v>9.9354838709677415E-2</v>
      </c>
      <c r="Q327" s="20">
        <f>(S327*$R$2+U327*$T$2+W327*$V$2+Y327*$X$2+AA327*$Z$2)/SUM($R$2,$T$2,$V$2,$X$2,$Z$2)</f>
        <v>0.10879712746858168</v>
      </c>
      <c r="R327" s="6">
        <v>59</v>
      </c>
      <c r="S327" s="15">
        <f>R327/R$58</f>
        <v>0.13111111111111112</v>
      </c>
      <c r="T327" s="6">
        <v>143</v>
      </c>
      <c r="U327" s="15">
        <f>T327/T$58</f>
        <v>7.9710144927536225E-2</v>
      </c>
      <c r="V327" s="6">
        <v>246</v>
      </c>
      <c r="W327" s="15">
        <f>V327/V$58</f>
        <v>0.14748201438848921</v>
      </c>
      <c r="X327" s="6">
        <v>134</v>
      </c>
      <c r="Y327" s="15">
        <f>X327/X$58</f>
        <v>0.11251049538203191</v>
      </c>
      <c r="Z327" s="6">
        <v>24</v>
      </c>
      <c r="AA327" s="15">
        <f>Z327/Z$58</f>
        <v>5.1391862955032119E-2</v>
      </c>
    </row>
    <row r="328" spans="13:27" x14ac:dyDescent="0.3">
      <c r="M328" s="24" t="s">
        <v>319</v>
      </c>
      <c r="O328" s="6">
        <v>491</v>
      </c>
      <c r="P328" s="15">
        <f>O328/O$58</f>
        <v>0.63354838709677419</v>
      </c>
      <c r="Q328" s="20">
        <f>(S328*$R$2+U328*$T$2+W328*$V$2+Y328*$X$2+AA328*$Z$2)/SUM($R$2,$T$2,$V$2,$X$2,$Z$2)</f>
        <v>0.57037701974865351</v>
      </c>
      <c r="R328" s="6">
        <v>268</v>
      </c>
      <c r="S328" s="15">
        <f>R328/R$58</f>
        <v>0.5955555555555555</v>
      </c>
      <c r="T328" s="6">
        <v>1213</v>
      </c>
      <c r="U328" s="15">
        <f>T328/T$58</f>
        <v>0.67614269788182835</v>
      </c>
      <c r="V328" s="6">
        <v>808</v>
      </c>
      <c r="W328" s="15">
        <f>V328/V$58</f>
        <v>0.4844124700239808</v>
      </c>
      <c r="X328" s="6">
        <v>524</v>
      </c>
      <c r="Y328" s="15">
        <f>X328/X$58</f>
        <v>0.43996641477749793</v>
      </c>
      <c r="Z328" s="6">
        <v>364</v>
      </c>
      <c r="AA328" s="15">
        <f>Z328/Z$58</f>
        <v>0.77944325481798715</v>
      </c>
    </row>
    <row r="329" spans="13:27" x14ac:dyDescent="0.3">
      <c r="M329" s="25" t="s">
        <v>320</v>
      </c>
      <c r="O329" s="6">
        <v>120</v>
      </c>
      <c r="P329" s="18">
        <f>O329/O$58</f>
        <v>0.15483870967741936</v>
      </c>
      <c r="Q329" s="20">
        <f>(S329*$R$2+U329*$T$2+W329*$V$2+Y329*$X$2+AA329*$Z$2)/SUM($R$2,$T$2,$V$2,$X$2,$Z$2)</f>
        <v>0.19317773788150808</v>
      </c>
      <c r="R329" s="6">
        <v>79</v>
      </c>
      <c r="S329" s="15">
        <f>R329/R$58</f>
        <v>0.17555555555555555</v>
      </c>
      <c r="T329" s="6">
        <v>157</v>
      </c>
      <c r="U329" s="15">
        <f>T329/T$58</f>
        <v>8.7513935340022303E-2</v>
      </c>
      <c r="V329" s="6">
        <v>352</v>
      </c>
      <c r="W329" s="15">
        <f>V329/V$58</f>
        <v>0.21103117505995203</v>
      </c>
      <c r="X329" s="6">
        <v>392</v>
      </c>
      <c r="Y329" s="15">
        <f>X329/X$58</f>
        <v>0.32913518052057095</v>
      </c>
      <c r="Z329" s="6">
        <v>96</v>
      </c>
      <c r="AA329" s="15">
        <f>Z329/Z$58</f>
        <v>0.20556745182012848</v>
      </c>
    </row>
    <row r="330" spans="13:27" ht="19.2" x14ac:dyDescent="0.3">
      <c r="M330" s="25" t="s">
        <v>321</v>
      </c>
      <c r="O330" s="6">
        <v>407</v>
      </c>
      <c r="P330" s="18">
        <f>O330/O$58</f>
        <v>0.52516129032258063</v>
      </c>
      <c r="Q330" s="20">
        <f>(S330*$R$2+U330*$T$2+W330*$V$2+Y330*$X$2+AA330*$Z$2)/SUM($R$2,$T$2,$V$2,$X$2,$Z$2)</f>
        <v>0.76050269299820472</v>
      </c>
      <c r="R330" s="6">
        <v>268</v>
      </c>
      <c r="S330" s="15">
        <f>R330/R$58</f>
        <v>0.5955555555555555</v>
      </c>
      <c r="T330" s="6">
        <v>1247</v>
      </c>
      <c r="U330" s="15">
        <f>T330/T$58</f>
        <v>0.69509476031215167</v>
      </c>
      <c r="V330" s="6">
        <v>1385</v>
      </c>
      <c r="W330" s="15">
        <f>V330/V$58</f>
        <v>0.83033573141486805</v>
      </c>
      <c r="X330" s="6">
        <v>1138</v>
      </c>
      <c r="Y330" s="15">
        <f>X330/X$58</f>
        <v>0.9554995801847187</v>
      </c>
      <c r="Z330" s="6">
        <v>198</v>
      </c>
      <c r="AA330" s="15">
        <f>Z330/Z$58</f>
        <v>0.42398286937901497</v>
      </c>
    </row>
    <row r="331" spans="13:27" x14ac:dyDescent="0.3">
      <c r="M331" s="25" t="s">
        <v>322</v>
      </c>
      <c r="O331" s="6">
        <v>45</v>
      </c>
      <c r="P331" s="16">
        <f>O331/O$58</f>
        <v>5.8064516129032261E-2</v>
      </c>
      <c r="Q331" s="20">
        <f>(S331*$R$2+U331*$T$2+W331*$V$2+Y331*$X$2+AA331*$Z$2)/SUM($R$2,$T$2,$V$2,$X$2,$Z$2)</f>
        <v>6.7684021543985631E-2</v>
      </c>
      <c r="R331" s="6">
        <v>34</v>
      </c>
      <c r="S331" s="15">
        <f>R331/R$58</f>
        <v>7.5555555555555556E-2</v>
      </c>
      <c r="T331" s="6">
        <v>86</v>
      </c>
      <c r="U331" s="15">
        <f>T331/T$58</f>
        <v>4.7937569676700112E-2</v>
      </c>
      <c r="V331" s="6">
        <v>150</v>
      </c>
      <c r="W331" s="15">
        <f>V331/V$58</f>
        <v>8.9928057553956831E-2</v>
      </c>
      <c r="X331" s="6">
        <v>90</v>
      </c>
      <c r="Y331" s="15">
        <f>X331/X$58</f>
        <v>7.5566750629722929E-2</v>
      </c>
      <c r="Z331" s="6">
        <v>17</v>
      </c>
      <c r="AA331" s="15">
        <f>Z331/Z$58</f>
        <v>3.6402569593147749E-2</v>
      </c>
    </row>
    <row r="332" spans="13:27" x14ac:dyDescent="0.3">
      <c r="M332" s="25" t="s">
        <v>323</v>
      </c>
      <c r="O332" s="6">
        <v>160</v>
      </c>
      <c r="P332" s="16">
        <f>O332/O$58</f>
        <v>0.20645161290322581</v>
      </c>
      <c r="Q332" s="20">
        <f>(S332*$R$2+U332*$T$2+W332*$V$2+Y332*$X$2+AA332*$Z$2)/SUM($R$2,$T$2,$V$2,$X$2,$Z$2)</f>
        <v>0.22549371633752244</v>
      </c>
      <c r="R332" s="6">
        <v>88</v>
      </c>
      <c r="S332" s="15">
        <f>R332/R$58</f>
        <v>0.19555555555555557</v>
      </c>
      <c r="T332" s="6">
        <v>643</v>
      </c>
      <c r="U332" s="15">
        <f>T332/T$58</f>
        <v>0.35841694537346713</v>
      </c>
      <c r="V332" s="6">
        <v>388</v>
      </c>
      <c r="W332" s="15">
        <f>V332/V$58</f>
        <v>0.23261390887290168</v>
      </c>
      <c r="X332" s="6">
        <v>99</v>
      </c>
      <c r="Y332" s="15">
        <f>X332/X$58</f>
        <v>8.3123425692695208E-2</v>
      </c>
      <c r="Z332" s="6">
        <v>38</v>
      </c>
      <c r="AA332" s="15">
        <f>Z332/Z$58</f>
        <v>8.137044967880086E-2</v>
      </c>
    </row>
    <row r="333" spans="13:27" x14ac:dyDescent="0.3">
      <c r="M333" s="25" t="s">
        <v>324</v>
      </c>
      <c r="O333" s="6">
        <v>188</v>
      </c>
      <c r="P333" s="15">
        <f>O333/O$58</f>
        <v>0.24258064516129033</v>
      </c>
      <c r="Q333" s="20">
        <f>(S333*$R$2+U333*$T$2+W333*$V$2+Y333*$X$2+AA333*$Z$2)/SUM($R$2,$T$2,$V$2,$X$2,$Z$2)</f>
        <v>0.14596050269299821</v>
      </c>
      <c r="R333" s="6">
        <v>96</v>
      </c>
      <c r="S333" s="15">
        <f>R333/R$58</f>
        <v>0.21333333333333335</v>
      </c>
      <c r="T333" s="6">
        <v>276</v>
      </c>
      <c r="U333" s="15">
        <f>T333/T$58</f>
        <v>0.15384615384615385</v>
      </c>
      <c r="V333" s="6">
        <v>214</v>
      </c>
      <c r="W333" s="15">
        <f>V333/V$58</f>
        <v>0.12829736211031176</v>
      </c>
      <c r="X333" s="6">
        <v>26</v>
      </c>
      <c r="Y333" s="15">
        <f>X333/X$58</f>
        <v>2.1830394626364401E-2</v>
      </c>
      <c r="Z333" s="6">
        <v>201</v>
      </c>
      <c r="AA333" s="15">
        <f>Z333/Z$58</f>
        <v>0.43040685224839398</v>
      </c>
    </row>
    <row r="334" spans="13:27" x14ac:dyDescent="0.3">
      <c r="M334" s="25" t="s">
        <v>325</v>
      </c>
      <c r="O334" s="6">
        <v>31</v>
      </c>
      <c r="P334" s="15">
        <f>O334/O$58</f>
        <v>0.04</v>
      </c>
      <c r="Q334" s="20">
        <f>(S334*$R$2+U334*$T$2+W334*$V$2+Y334*$X$2+AA334*$Z$2)/SUM($R$2,$T$2,$V$2,$X$2,$Z$2)</f>
        <v>2.1543985637342909E-2</v>
      </c>
      <c r="R334" s="6">
        <v>19</v>
      </c>
      <c r="S334" s="15">
        <f>R334/R$58</f>
        <v>4.2222222222222223E-2</v>
      </c>
      <c r="T334" s="6">
        <v>43</v>
      </c>
      <c r="U334" s="15">
        <f>T334/T$58</f>
        <v>2.3968784838350056E-2</v>
      </c>
      <c r="V334" s="6">
        <v>26</v>
      </c>
      <c r="W334" s="15">
        <f>V334/V$58</f>
        <v>1.5587529976019185E-2</v>
      </c>
      <c r="X334" s="6">
        <v>12</v>
      </c>
      <c r="Y334" s="15">
        <f>X334/X$58</f>
        <v>1.0075566750629723E-2</v>
      </c>
      <c r="Z334" s="6">
        <v>20</v>
      </c>
      <c r="AA334" s="15">
        <f>Z334/Z$58</f>
        <v>4.2826552462526764E-2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CA307-2E6B-45EB-83B6-A57A6D81E2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Martini Kato</dc:creator>
  <cp:lastModifiedBy>Ricardo Martini Kato</cp:lastModifiedBy>
  <dcterms:created xsi:type="dcterms:W3CDTF">2022-05-16T14:36:43Z</dcterms:created>
  <dcterms:modified xsi:type="dcterms:W3CDTF">2022-05-19T21:10:54Z</dcterms:modified>
</cp:coreProperties>
</file>