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array/Documents/"/>
    </mc:Choice>
  </mc:AlternateContent>
  <xr:revisionPtr revIDLastSave="0" documentId="12_ncr:500000_{004421C6-40F4-A749-8F5A-13E60A27DBB3}" xr6:coauthVersionLast="31" xr6:coauthVersionMax="31" xr10:uidLastSave="{00000000-0000-0000-0000-000000000000}"/>
  <bookViews>
    <workbookView xWindow="0" yWindow="440" windowWidth="28800" windowHeight="16320" activeTab="1" xr2:uid="{00000000-000D-0000-FFFF-FFFF00000000}"/>
  </bookViews>
  <sheets>
    <sheet name="Лист1" sheetId="1" r:id="rId1"/>
    <sheet name="Лист2" sheetId="2" r:id="rId2"/>
  </sheets>
  <definedNames>
    <definedName name="Ставка">Лист1!$C$3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B15" i="2"/>
  <c r="C14" i="2"/>
  <c r="B14" i="2"/>
  <c r="C13" i="2"/>
  <c r="B13" i="2"/>
  <c r="C12" i="2"/>
  <c r="B12" i="2"/>
  <c r="C11" i="2"/>
  <c r="B11" i="2"/>
  <c r="C10" i="2"/>
  <c r="B10" i="2"/>
  <c r="E20" i="1" l="1"/>
  <c r="E19" i="1"/>
  <c r="H7" i="1"/>
  <c r="H8" i="1"/>
  <c r="H9" i="1"/>
  <c r="H10" i="1"/>
  <c r="H11" i="1"/>
  <c r="H12" i="1"/>
  <c r="H13" i="1"/>
  <c r="H14" i="1"/>
  <c r="H15" i="1"/>
  <c r="H16" i="1"/>
  <c r="H17" i="1"/>
  <c r="H6" i="1"/>
  <c r="G6" i="1"/>
  <c r="F6" i="1"/>
  <c r="F7" i="1"/>
  <c r="F8" i="1"/>
  <c r="F9" i="1"/>
  <c r="F10" i="1"/>
  <c r="F11" i="1"/>
  <c r="F12" i="1"/>
  <c r="F13" i="1"/>
  <c r="F14" i="1"/>
  <c r="F15" i="1"/>
  <c r="F16" i="1"/>
  <c r="F17" i="1"/>
  <c r="D8" i="1"/>
  <c r="D9" i="1"/>
  <c r="D10" i="1"/>
  <c r="D11" i="1"/>
  <c r="D12" i="1" s="1"/>
  <c r="D13" i="1" s="1"/>
  <c r="D14" i="1" s="1"/>
  <c r="D15" i="1" s="1"/>
  <c r="D16" i="1" s="1"/>
  <c r="D17" i="1" s="1"/>
  <c r="D7" i="1"/>
  <c r="D6" i="1"/>
  <c r="C7" i="1"/>
  <c r="C8" i="1"/>
  <c r="C9" i="1"/>
  <c r="C10" i="1"/>
  <c r="C11" i="1"/>
  <c r="C12" i="1"/>
  <c r="C13" i="1"/>
  <c r="C14" i="1"/>
  <c r="C15" i="1"/>
  <c r="C16" i="1"/>
  <c r="C17" i="1"/>
  <c r="C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</calcChain>
</file>

<file path=xl/sharedStrings.xml><?xml version="1.0" encoding="utf-8"?>
<sst xmlns="http://schemas.openxmlformats.org/spreadsheetml/2006/main" count="19" uniqueCount="19">
  <si>
    <t>Оценка рекламной компании</t>
  </si>
  <si>
    <t>Рыночная процентная ставка ()j</t>
  </si>
  <si>
    <t>месяц (n)</t>
  </si>
  <si>
    <t>Расходы на рекламу A(0) (руб)</t>
  </si>
  <si>
    <t>Текущая стоимость расходов на рекламу A(n) (руб)</t>
  </si>
  <si>
    <t>Расходы на рекламу нароостабщим итогом (руб)</t>
  </si>
  <si>
    <t>Сумма покрытия B(0) (руб)</t>
  </si>
  <si>
    <t xml:space="preserve">Текущая стоимость суммы покрытия  B(n) (поступающих доходов) </t>
  </si>
  <si>
    <t xml:space="preserve">Сальдо </t>
  </si>
  <si>
    <t>Количество месяцев в которых имеется сумма покрытия</t>
  </si>
  <si>
    <t>Ставка</t>
  </si>
  <si>
    <t>Накопления финансовых средств фирмы</t>
  </si>
  <si>
    <t>A(0)</t>
  </si>
  <si>
    <t>Процентная ставка</t>
  </si>
  <si>
    <t>Расчет наращенной суммы вклада</t>
  </si>
  <si>
    <t>Период (n)</t>
  </si>
  <si>
    <t>A(n) расчет по формуле</t>
  </si>
  <si>
    <t xml:space="preserve">A(n) расчет по функции БЗ </t>
  </si>
  <si>
    <t>Что-то там мне лень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</si>
</sst>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₽&quot;;[Red]\-#,##0.00\ &quot;₽&quot;"/>
  </numFmts>
  <fonts count="5" x14ac:knownFonts="1">
    <font>
      <sz val="12"/>
      <color theme="1"/>
      <name val="Calibri"/>
      <family val="2"/>
      <charset val="204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10" fontId="0" fillId="0" borderId="1" xfId="1" applyNumberFormat="1" applyFont="1" applyBorder="1"/>
    <xf numFmtId="0" fontId="0" fillId="0" borderId="1" xfId="0" applyBorder="1" applyAlignment="1">
      <alignment horizontal="center" vertical="center" wrapText="1" shrinkToFi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/>
    <xf numFmtId="8" fontId="0" fillId="0" borderId="1" xfId="0" applyNumberFormat="1" applyBorder="1"/>
    <xf numFmtId="0" fontId="4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Лист1!$H$5</c:f>
              <c:strCache>
                <c:ptCount val="1"/>
                <c:pt idx="0">
                  <c:v>Сальдо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Лист1!$H$6:$H$17</c:f>
              <c:numCache>
                <c:formatCode>0.00</c:formatCode>
                <c:ptCount val="12"/>
                <c:pt idx="0">
                  <c:v>-75250</c:v>
                </c:pt>
                <c:pt idx="1">
                  <c:v>-174566.14072670348</c:v>
                </c:pt>
                <c:pt idx="2">
                  <c:v>-234187.02617291134</c:v>
                </c:pt>
                <c:pt idx="3">
                  <c:v>-301186.01317056984</c:v>
                </c:pt>
                <c:pt idx="4">
                  <c:v>-303383.91055627726</c:v>
                </c:pt>
                <c:pt idx="5">
                  <c:v>-164022.83455432125</c:v>
                </c:pt>
                <c:pt idx="6">
                  <c:v>-35623.105049430742</c:v>
                </c:pt>
                <c:pt idx="7">
                  <c:v>82063.452503122156</c:v>
                </c:pt>
                <c:pt idx="8">
                  <c:v>121421.76077724248</c:v>
                </c:pt>
                <c:pt idx="9">
                  <c:v>121421.76077724248</c:v>
                </c:pt>
                <c:pt idx="10">
                  <c:v>121421.76077724248</c:v>
                </c:pt>
                <c:pt idx="11">
                  <c:v>121421.76077724248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3-3E49-8FE0-3B62A5C48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493871"/>
        <c:axId val="1135495567"/>
      </c:scatterChart>
      <c:valAx>
        <c:axId val="1135493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495567"/>
        <c:crosses val="autoZero"/>
        <c:crossBetween val="midCat"/>
      </c:valAx>
      <c:valAx>
        <c:axId val="113549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5493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Лист1!$D$5</c:f>
              <c:strCache>
                <c:ptCount val="1"/>
                <c:pt idx="0">
                  <c:v>Расходы на рекламу нароостабщим итогом (руб)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Лист1!$D$6:$D$17</c:f>
              <c:numCache>
                <c:formatCode>0.00</c:formatCode>
                <c:ptCount val="12"/>
                <c:pt idx="0">
                  <c:v>75250</c:v>
                </c:pt>
                <c:pt idx="1">
                  <c:v>199531.12383620336</c:v>
                </c:pt>
                <c:pt idx="2">
                  <c:v>333397.06994218309</c:v>
                </c:pt>
                <c:pt idx="3">
                  <c:v>502556.9473849152</c:v>
                </c:pt>
                <c:pt idx="4">
                  <c:v>665583.59695086838</c:v>
                </c:pt>
                <c:pt idx="5">
                  <c:v>665583.59695086838</c:v>
                </c:pt>
                <c:pt idx="6">
                  <c:v>665583.59695086838</c:v>
                </c:pt>
                <c:pt idx="7">
                  <c:v>665583.59695086838</c:v>
                </c:pt>
                <c:pt idx="8">
                  <c:v>665583.59695086838</c:v>
                </c:pt>
                <c:pt idx="9">
                  <c:v>665583.59695086838</c:v>
                </c:pt>
                <c:pt idx="10">
                  <c:v>665583.59695086838</c:v>
                </c:pt>
                <c:pt idx="11">
                  <c:v>665583.59695086838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4-6B43-B9C6-918083FAFD0E}"/>
            </c:ext>
          </c:extLst>
        </c:ser>
        <c:ser>
          <c:idx val="1"/>
          <c:order val="1"/>
          <c:tx>
            <c:strRef>
              <c:f>Лист1!$G$5</c:f>
              <c:strCache>
                <c:ptCount val="1"/>
                <c:pt idx="0">
                  <c:v>Ставка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Лист1!$G$6:$G$17</c:f>
              <c:numCache>
                <c:formatCode>0.00</c:formatCode>
                <c:ptCount val="12"/>
                <c:pt idx="0">
                  <c:v>0</c:v>
                </c:pt>
                <c:pt idx="1">
                  <c:v>24964.983109499877</c:v>
                </c:pt>
                <c:pt idx="2">
                  <c:v>99210.043769271753</c:v>
                </c:pt>
                <c:pt idx="3">
                  <c:v>201370.93421434535</c:v>
                </c:pt>
                <c:pt idx="4">
                  <c:v>362199.68639459112</c:v>
                </c:pt>
                <c:pt idx="5">
                  <c:v>501560.76239654713</c:v>
                </c:pt>
                <c:pt idx="6">
                  <c:v>629960.49190143764</c:v>
                </c:pt>
                <c:pt idx="7">
                  <c:v>747647.04945399053</c:v>
                </c:pt>
                <c:pt idx="8">
                  <c:v>787005.35772811086</c:v>
                </c:pt>
                <c:pt idx="9">
                  <c:v>787005.35772811086</c:v>
                </c:pt>
                <c:pt idx="10">
                  <c:v>787005.35772811086</c:v>
                </c:pt>
                <c:pt idx="11">
                  <c:v>787005.35772811086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4-6B43-B9C6-918083FAF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228271"/>
        <c:axId val="1137514719"/>
      </c:lineChart>
      <c:catAx>
        <c:axId val="11372282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514719"/>
        <c:crosses val="autoZero"/>
        <c:auto val="1"/>
        <c:lblAlgn val="ctr"/>
        <c:lblOffset val="100"/>
        <c:noMultiLvlLbl val="0"/>
      </c:catAx>
      <c:valAx>
        <c:axId val="113751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22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684449</xdr:colOff>
      <xdr:row>13</xdr:row>
      <xdr:rowOff>35938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197FFE-3595-B640-B841-42F883071820}"/>
            </a:ext>
          </a:extLst>
        </xdr:cNvPr>
        <xdr:cNvSpPr txBox="1"/>
      </xdr:nvSpPr>
      <xdr:spPr>
        <a:xfrm>
          <a:off x="9115087" y="4048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9</xdr:col>
      <xdr:colOff>139159</xdr:colOff>
      <xdr:row>3</xdr:row>
      <xdr:rowOff>134836</xdr:rowOff>
    </xdr:from>
    <xdr:to>
      <xdr:col>14</xdr:col>
      <xdr:colOff>590414</xdr:colOff>
      <xdr:row>14</xdr:row>
      <xdr:rowOff>40802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7E94B35-4413-5241-AB4D-CE7D84B4E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95299</xdr:colOff>
      <xdr:row>16</xdr:row>
      <xdr:rowOff>53968</xdr:rowOff>
    </xdr:from>
    <xdr:to>
      <xdr:col>14</xdr:col>
      <xdr:colOff>535001</xdr:colOff>
      <xdr:row>27</xdr:row>
      <xdr:rowOff>40801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4A2804C-EA6E-124B-B0B6-8FF0DE35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="93" workbookViewId="0">
      <selection activeCell="E20" sqref="E20"/>
    </sheetView>
  </sheetViews>
  <sheetFormatPr baseColWidth="10" defaultRowHeight="16" x14ac:dyDescent="0.2"/>
  <cols>
    <col min="2" max="2" width="16.83203125" customWidth="1"/>
    <col min="3" max="3" width="15.83203125" customWidth="1"/>
    <col min="4" max="4" width="16.33203125" customWidth="1"/>
    <col min="5" max="5" width="14.1640625" customWidth="1"/>
    <col min="6" max="6" width="19" customWidth="1"/>
    <col min="7" max="7" width="17.6640625" customWidth="1"/>
  </cols>
  <sheetData>
    <row r="1" spans="1:11" ht="31" customHeight="1" x14ac:dyDescent="0.25">
      <c r="B1" s="8" t="s">
        <v>0</v>
      </c>
      <c r="C1" s="8"/>
      <c r="D1" s="8"/>
      <c r="E1" s="8"/>
      <c r="F1" s="8"/>
      <c r="G1" s="8"/>
      <c r="H1" s="8"/>
    </row>
    <row r="3" spans="1:11" ht="62" customHeight="1" x14ac:dyDescent="0.2">
      <c r="B3" s="4" t="s">
        <v>1</v>
      </c>
      <c r="C3" s="5">
        <v>0.13700000000000001</v>
      </c>
    </row>
    <row r="5" spans="1:11" ht="64" customHeight="1" x14ac:dyDescent="0.2">
      <c r="A5" s="3" t="s">
        <v>2</v>
      </c>
      <c r="B5" s="3" t="s">
        <v>3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10</v>
      </c>
      <c r="H5" s="3" t="s">
        <v>8</v>
      </c>
      <c r="I5" s="2"/>
      <c r="J5" s="2"/>
      <c r="K5" s="1"/>
    </row>
    <row r="6" spans="1:11" x14ac:dyDescent="0.2">
      <c r="A6" s="6">
        <v>1</v>
      </c>
      <c r="B6" s="7">
        <v>75250</v>
      </c>
      <c r="C6" s="7">
        <f t="shared" ref="C6:C17" si="0">B6*(1+Ставка/12)^(1-$A6)</f>
        <v>75250</v>
      </c>
      <c r="D6" s="7">
        <f>C6</f>
        <v>75250</v>
      </c>
      <c r="E6" s="7"/>
      <c r="F6" s="7">
        <f t="shared" ref="F6:F17" si="1">E6*(1+Ставка/12)^(1-$A6)</f>
        <v>0</v>
      </c>
      <c r="G6" s="7">
        <f>F6</f>
        <v>0</v>
      </c>
      <c r="H6" s="7">
        <f>G6-D6</f>
        <v>-75250</v>
      </c>
    </row>
    <row r="7" spans="1:11" x14ac:dyDescent="0.2">
      <c r="A7" s="6">
        <v>2</v>
      </c>
      <c r="B7" s="7">
        <v>125700</v>
      </c>
      <c r="C7" s="7">
        <f t="shared" si="0"/>
        <v>124281.12383620335</v>
      </c>
      <c r="D7" s="7">
        <f>D6+C7</f>
        <v>199531.12383620336</v>
      </c>
      <c r="E7" s="7">
        <v>25250</v>
      </c>
      <c r="F7" s="7">
        <f t="shared" si="1"/>
        <v>24964.983109499877</v>
      </c>
      <c r="G7" s="7">
        <f>G6+F7</f>
        <v>24964.983109499877</v>
      </c>
      <c r="H7" s="7">
        <f t="shared" ref="H7:H17" si="2">G7-D7</f>
        <v>-174566.14072670348</v>
      </c>
    </row>
    <row r="8" spans="1:11" x14ac:dyDescent="0.2">
      <c r="A8" s="6">
        <v>3</v>
      </c>
      <c r="B8" s="7">
        <v>136940</v>
      </c>
      <c r="C8" s="7">
        <f t="shared" si="0"/>
        <v>133865.94610597973</v>
      </c>
      <c r="D8" s="7">
        <f t="shared" ref="D8:D17" si="3">D7+C8</f>
        <v>333397.06994218309</v>
      </c>
      <c r="E8" s="7">
        <v>75950</v>
      </c>
      <c r="F8" s="7">
        <f t="shared" si="1"/>
        <v>74245.060659771872</v>
      </c>
      <c r="G8" s="7">
        <f t="shared" ref="G8:G17" si="4">G7+F8</f>
        <v>99210.043769271753</v>
      </c>
      <c r="H8" s="7">
        <f t="shared" si="2"/>
        <v>-234187.02617291134</v>
      </c>
    </row>
    <row r="9" spans="1:11" x14ac:dyDescent="0.2">
      <c r="A9" s="6">
        <v>4</v>
      </c>
      <c r="B9" s="7">
        <v>175020</v>
      </c>
      <c r="C9" s="7">
        <f t="shared" si="0"/>
        <v>169159.8774427321</v>
      </c>
      <c r="D9" s="7">
        <f t="shared" si="3"/>
        <v>502556.9473849152</v>
      </c>
      <c r="E9" s="7">
        <v>105700</v>
      </c>
      <c r="F9" s="7">
        <f t="shared" si="1"/>
        <v>102160.89044507362</v>
      </c>
      <c r="G9" s="7">
        <f t="shared" si="4"/>
        <v>201370.93421434535</v>
      </c>
      <c r="H9" s="7">
        <f t="shared" si="2"/>
        <v>-301186.01317056984</v>
      </c>
    </row>
    <row r="10" spans="1:11" x14ac:dyDescent="0.2">
      <c r="A10" s="6">
        <v>5</v>
      </c>
      <c r="B10" s="7">
        <v>170600</v>
      </c>
      <c r="C10" s="7">
        <f t="shared" si="0"/>
        <v>163026.64956595324</v>
      </c>
      <c r="D10" s="7">
        <f t="shared" si="3"/>
        <v>665583.59695086838</v>
      </c>
      <c r="E10" s="7">
        <v>168300</v>
      </c>
      <c r="F10" s="7">
        <f t="shared" si="1"/>
        <v>160828.75218024579</v>
      </c>
      <c r="G10" s="7">
        <f t="shared" si="4"/>
        <v>362199.68639459112</v>
      </c>
      <c r="H10" s="7">
        <f t="shared" si="2"/>
        <v>-303383.91055627726</v>
      </c>
    </row>
    <row r="11" spans="1:11" x14ac:dyDescent="0.2">
      <c r="A11" s="6">
        <v>6</v>
      </c>
      <c r="B11" s="7"/>
      <c r="C11" s="7">
        <f t="shared" si="0"/>
        <v>0</v>
      </c>
      <c r="D11" s="7">
        <f t="shared" si="3"/>
        <v>665583.59695086838</v>
      </c>
      <c r="E11" s="7">
        <v>147500</v>
      </c>
      <c r="F11" s="7">
        <f t="shared" si="1"/>
        <v>139361.07600195601</v>
      </c>
      <c r="G11" s="7">
        <f t="shared" si="4"/>
        <v>501560.76239654713</v>
      </c>
      <c r="H11" s="7">
        <f t="shared" si="2"/>
        <v>-164022.83455432125</v>
      </c>
    </row>
    <row r="12" spans="1:11" x14ac:dyDescent="0.2">
      <c r="A12" s="6">
        <v>7</v>
      </c>
      <c r="B12" s="7"/>
      <c r="C12" s="7">
        <f t="shared" si="0"/>
        <v>0</v>
      </c>
      <c r="D12" s="7">
        <f t="shared" si="3"/>
        <v>665583.59695086838</v>
      </c>
      <c r="E12" s="7">
        <v>137450</v>
      </c>
      <c r="F12" s="7">
        <f t="shared" si="1"/>
        <v>128399.72950489051</v>
      </c>
      <c r="G12" s="7">
        <f t="shared" si="4"/>
        <v>629960.49190143764</v>
      </c>
      <c r="H12" s="7">
        <f t="shared" si="2"/>
        <v>-35623.105049430742</v>
      </c>
    </row>
    <row r="13" spans="1:11" x14ac:dyDescent="0.2">
      <c r="A13" s="6">
        <v>8</v>
      </c>
      <c r="B13" s="7"/>
      <c r="C13" s="7">
        <f t="shared" si="0"/>
        <v>0</v>
      </c>
      <c r="D13" s="7">
        <f t="shared" si="3"/>
        <v>665583.59695086838</v>
      </c>
      <c r="E13" s="7">
        <v>127420</v>
      </c>
      <c r="F13" s="7">
        <f t="shared" si="1"/>
        <v>117686.55755255293</v>
      </c>
      <c r="G13" s="7">
        <f t="shared" si="4"/>
        <v>747647.04945399053</v>
      </c>
      <c r="H13" s="7">
        <f t="shared" si="2"/>
        <v>82063.452503122156</v>
      </c>
    </row>
    <row r="14" spans="1:11" x14ac:dyDescent="0.2">
      <c r="A14" s="6">
        <v>9</v>
      </c>
      <c r="B14" s="7"/>
      <c r="C14" s="7">
        <f t="shared" si="0"/>
        <v>0</v>
      </c>
      <c r="D14" s="7">
        <f t="shared" si="3"/>
        <v>665583.59695086838</v>
      </c>
      <c r="E14" s="7">
        <v>43100</v>
      </c>
      <c r="F14" s="7">
        <f t="shared" si="1"/>
        <v>39358.308274120274</v>
      </c>
      <c r="G14" s="7">
        <f t="shared" si="4"/>
        <v>787005.35772811086</v>
      </c>
      <c r="H14" s="7">
        <f t="shared" si="2"/>
        <v>121421.76077724248</v>
      </c>
    </row>
    <row r="15" spans="1:11" x14ac:dyDescent="0.2">
      <c r="A15" s="6">
        <v>10</v>
      </c>
      <c r="B15" s="7"/>
      <c r="C15" s="7">
        <f t="shared" si="0"/>
        <v>0</v>
      </c>
      <c r="D15" s="7">
        <f t="shared" si="3"/>
        <v>665583.59695086838</v>
      </c>
      <c r="E15" s="7"/>
      <c r="F15" s="7">
        <f t="shared" si="1"/>
        <v>0</v>
      </c>
      <c r="G15" s="7">
        <f t="shared" si="4"/>
        <v>787005.35772811086</v>
      </c>
      <c r="H15" s="7">
        <f t="shared" si="2"/>
        <v>121421.76077724248</v>
      </c>
    </row>
    <row r="16" spans="1:11" x14ac:dyDescent="0.2">
      <c r="A16" s="6">
        <v>11</v>
      </c>
      <c r="B16" s="7"/>
      <c r="C16" s="7">
        <f t="shared" si="0"/>
        <v>0</v>
      </c>
      <c r="D16" s="7">
        <f t="shared" si="3"/>
        <v>665583.59695086838</v>
      </c>
      <c r="E16" s="7"/>
      <c r="F16" s="7">
        <f t="shared" si="1"/>
        <v>0</v>
      </c>
      <c r="G16" s="7">
        <f t="shared" si="4"/>
        <v>787005.35772811086</v>
      </c>
      <c r="H16" s="7">
        <f t="shared" si="2"/>
        <v>121421.76077724248</v>
      </c>
    </row>
    <row r="17" spans="1:8" x14ac:dyDescent="0.2">
      <c r="A17" s="6">
        <v>12</v>
      </c>
      <c r="B17" s="7"/>
      <c r="C17" s="7">
        <f t="shared" si="0"/>
        <v>0</v>
      </c>
      <c r="D17" s="7">
        <f t="shared" si="3"/>
        <v>665583.59695086838</v>
      </c>
      <c r="E17" s="7"/>
      <c r="F17" s="7">
        <f t="shared" si="1"/>
        <v>0</v>
      </c>
      <c r="G17" s="7">
        <f t="shared" si="4"/>
        <v>787005.35772811086</v>
      </c>
      <c r="H17" s="7">
        <f t="shared" si="2"/>
        <v>121421.76077724248</v>
      </c>
    </row>
    <row r="19" spans="1:8" ht="42" customHeight="1" x14ac:dyDescent="0.2">
      <c r="B19" s="9" t="s">
        <v>9</v>
      </c>
      <c r="C19" s="9"/>
      <c r="D19" s="9"/>
      <c r="E19" s="6">
        <f>COUNT(E6:E17)</f>
        <v>8</v>
      </c>
    </row>
    <row r="20" spans="1:8" ht="32" customHeight="1" x14ac:dyDescent="0.2">
      <c r="B20" s="10" t="s">
        <v>18</v>
      </c>
      <c r="C20" s="10"/>
      <c r="D20" s="10"/>
      <c r="E20" s="6">
        <f>COUNTIF(E6:E17,"&gt; 100000 ")</f>
        <v>5</v>
      </c>
    </row>
  </sheetData>
  <mergeCells count="3">
    <mergeCell ref="B1:H1"/>
    <mergeCell ref="B19:D19"/>
    <mergeCell ref="B20:D20"/>
  </mergeCells>
  <pageMargins left="0" right="0" top="0" bottom="0" header="0" footer="0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A9BDE-7493-B14B-8531-C4E2910D3458}">
  <dimension ref="A1:C15"/>
  <sheetViews>
    <sheetView tabSelected="1" workbookViewId="0">
      <selection activeCell="P22" sqref="P22"/>
    </sheetView>
  </sheetViews>
  <sheetFormatPr baseColWidth="10" defaultRowHeight="16" x14ac:dyDescent="0.2"/>
  <cols>
    <col min="2" max="2" width="17.33203125" customWidth="1"/>
    <col min="3" max="3" width="18.6640625" customWidth="1"/>
  </cols>
  <sheetData>
    <row r="1" spans="1:3" x14ac:dyDescent="0.2">
      <c r="A1" s="18" t="s">
        <v>11</v>
      </c>
      <c r="B1" s="18"/>
      <c r="C1" s="18"/>
    </row>
    <row r="3" spans="1:3" x14ac:dyDescent="0.2">
      <c r="A3" s="12" t="s">
        <v>12</v>
      </c>
      <c r="B3" s="12">
        <v>137330.291071485</v>
      </c>
    </row>
    <row r="4" spans="1:3" x14ac:dyDescent="0.2">
      <c r="A4" s="12" t="s">
        <v>13</v>
      </c>
      <c r="B4" s="13">
        <v>0.105</v>
      </c>
    </row>
    <row r="7" spans="1:3" x14ac:dyDescent="0.2">
      <c r="A7" s="11" t="s">
        <v>14</v>
      </c>
      <c r="B7" s="11"/>
      <c r="C7" s="11"/>
    </row>
    <row r="9" spans="1:3" ht="64" x14ac:dyDescent="0.2">
      <c r="A9" s="12" t="s">
        <v>15</v>
      </c>
      <c r="B9" s="14" t="s">
        <v>16</v>
      </c>
      <c r="C9" s="15" t="s">
        <v>17</v>
      </c>
    </row>
    <row r="10" spans="1:3" x14ac:dyDescent="0.2">
      <c r="A10" s="12">
        <v>1</v>
      </c>
      <c r="B10" s="16">
        <f>$B$3*(1+$B$4)^A10</f>
        <v>151749.97163399094</v>
      </c>
      <c r="C10" s="17">
        <f>FV($B$4,A10,,-$B$3,1)</f>
        <v>151749.97163399094</v>
      </c>
    </row>
    <row r="11" spans="1:3" x14ac:dyDescent="0.2">
      <c r="A11" s="12">
        <v>2</v>
      </c>
      <c r="B11" s="16">
        <f t="shared" ref="B11:B15" si="0">$B$3*(1+$B$4)^A11</f>
        <v>167683.71865555996</v>
      </c>
      <c r="C11" s="17">
        <f t="shared" ref="C11:C15" si="1">FV($B$4,A11,,-$B$3,1)</f>
        <v>167683.71865555996</v>
      </c>
    </row>
    <row r="12" spans="1:3" x14ac:dyDescent="0.2">
      <c r="A12" s="12">
        <v>3</v>
      </c>
      <c r="B12" s="16">
        <f t="shared" si="0"/>
        <v>185290.50911439376</v>
      </c>
      <c r="C12" s="17">
        <f t="shared" si="1"/>
        <v>185290.50911439376</v>
      </c>
    </row>
    <row r="13" spans="1:3" x14ac:dyDescent="0.2">
      <c r="A13" s="12">
        <v>4</v>
      </c>
      <c r="B13" s="16">
        <f t="shared" si="0"/>
        <v>204746.01257140512</v>
      </c>
      <c r="C13" s="17">
        <f t="shared" si="1"/>
        <v>204746.01257140512</v>
      </c>
    </row>
    <row r="14" spans="1:3" x14ac:dyDescent="0.2">
      <c r="A14" s="12">
        <v>5</v>
      </c>
      <c r="B14" s="16">
        <f t="shared" si="0"/>
        <v>226244.34389140268</v>
      </c>
      <c r="C14" s="17">
        <f t="shared" si="1"/>
        <v>226244.34389140268</v>
      </c>
    </row>
    <row r="15" spans="1:3" x14ac:dyDescent="0.2">
      <c r="A15" s="12">
        <v>6</v>
      </c>
      <c r="B15" s="16">
        <f t="shared" si="0"/>
        <v>249999.99999999997</v>
      </c>
      <c r="C15" s="17">
        <f t="shared" si="1"/>
        <v>249999.99999999997</v>
      </c>
    </row>
  </sheetData>
  <mergeCells count="2">
    <mergeCell ref="A1:C1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Ставка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2018-03-13T10:26:09Z</dcterms:created>
  <dcterms:modified xsi:type="dcterms:W3CDTF">2018-03-16T07:26:33Z</dcterms:modified>
</cp:coreProperties>
</file>