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ourses\FinalProject\"/>
    </mc:Choice>
  </mc:AlternateContent>
  <bookViews>
    <workbookView xWindow="0" yWindow="0" windowWidth="23040" windowHeight="9216"/>
  </bookViews>
  <sheets>
    <sheet name="Main" sheetId="3" r:id="rId1"/>
    <sheet name="HoursWorked" sheetId="1" r:id="rId2"/>
    <sheet name="Workers" sheetId="2" r:id="rId3"/>
  </sheets>
  <definedNames>
    <definedName name="_xlnm._FilterDatabase" localSheetId="1" hidden="1">HoursWorked!$A$1:$G$37</definedName>
    <definedName name="HoursWorked">HoursWorked!$D$1:$F$37</definedName>
  </definedNames>
  <calcPr calcId="162913"/>
</workbook>
</file>

<file path=xl/calcChain.xml><?xml version="1.0" encoding="utf-8"?>
<calcChain xmlns="http://schemas.openxmlformats.org/spreadsheetml/2006/main">
  <c r="K22" i="3" l="1"/>
  <c r="J12" i="3"/>
  <c r="K21" i="3"/>
  <c r="K20" i="3"/>
  <c r="K19" i="3"/>
  <c r="K18" i="3"/>
  <c r="K17" i="3"/>
  <c r="K16" i="3"/>
  <c r="K15" i="3"/>
  <c r="K14" i="3"/>
  <c r="K13" i="3"/>
  <c r="J2" i="3"/>
  <c r="J11" i="3"/>
  <c r="J10" i="3"/>
  <c r="J9" i="3"/>
  <c r="J8" i="3"/>
  <c r="J7" i="3"/>
  <c r="J6" i="3"/>
  <c r="J5" i="3"/>
  <c r="J4" i="3"/>
  <c r="J3" i="3"/>
  <c r="N6" i="3" l="1"/>
  <c r="E3" i="3" l="1"/>
  <c r="E4" i="3"/>
  <c r="E5" i="3"/>
  <c r="E6" i="3"/>
  <c r="E7" i="3"/>
  <c r="E8" i="3"/>
  <c r="E9" i="3"/>
  <c r="E10" i="3"/>
  <c r="E11" i="3"/>
  <c r="E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I2" i="3"/>
  <c r="H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A10" i="1"/>
  <c r="G10" i="1"/>
  <c r="H10" i="1" s="1"/>
  <c r="G11" i="1"/>
  <c r="H11" i="1" s="1"/>
  <c r="G19" i="1"/>
  <c r="H19" i="1" s="1"/>
  <c r="G27" i="1"/>
  <c r="H27" i="1" s="1"/>
  <c r="G35" i="1"/>
  <c r="H35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A3" i="1"/>
  <c r="G3" i="1" s="1"/>
  <c r="H3" i="1" s="1"/>
  <c r="A4" i="1"/>
  <c r="G4" i="1" s="1"/>
  <c r="H4" i="1" s="1"/>
  <c r="A5" i="1"/>
  <c r="G5" i="1" s="1"/>
  <c r="H5" i="1" s="1"/>
  <c r="A6" i="1"/>
  <c r="G6" i="1" s="1"/>
  <c r="H6" i="1" s="1"/>
  <c r="A7" i="1"/>
  <c r="G7" i="1" s="1"/>
  <c r="H7" i="1" s="1"/>
  <c r="A8" i="1"/>
  <c r="G8" i="1" s="1"/>
  <c r="H8" i="1" s="1"/>
  <c r="A9" i="1"/>
  <c r="G9" i="1" s="1"/>
  <c r="H9" i="1" s="1"/>
  <c r="A11" i="1"/>
  <c r="A12" i="1"/>
  <c r="G12" i="1" s="1"/>
  <c r="H12" i="1" s="1"/>
  <c r="A13" i="1"/>
  <c r="G13" i="1" s="1"/>
  <c r="H13" i="1" s="1"/>
  <c r="A14" i="1"/>
  <c r="G14" i="1" s="1"/>
  <c r="H14" i="1" s="1"/>
  <c r="A15" i="1"/>
  <c r="G15" i="1" s="1"/>
  <c r="H15" i="1" s="1"/>
  <c r="A16" i="1"/>
  <c r="G16" i="1" s="1"/>
  <c r="H16" i="1" s="1"/>
  <c r="A17" i="1"/>
  <c r="G17" i="1" s="1"/>
  <c r="H17" i="1" s="1"/>
  <c r="A18" i="1"/>
  <c r="G18" i="1" s="1"/>
  <c r="H18" i="1" s="1"/>
  <c r="A19" i="1"/>
  <c r="A20" i="1"/>
  <c r="G20" i="1" s="1"/>
  <c r="H20" i="1" s="1"/>
  <c r="A21" i="1"/>
  <c r="G21" i="1" s="1"/>
  <c r="H21" i="1" s="1"/>
  <c r="A22" i="1"/>
  <c r="G22" i="1" s="1"/>
  <c r="H22" i="1" s="1"/>
  <c r="A23" i="1"/>
  <c r="G23" i="1" s="1"/>
  <c r="H23" i="1" s="1"/>
  <c r="A24" i="1"/>
  <c r="G24" i="1" s="1"/>
  <c r="H24" i="1" s="1"/>
  <c r="A25" i="1"/>
  <c r="G25" i="1" s="1"/>
  <c r="H25" i="1" s="1"/>
  <c r="A26" i="1"/>
  <c r="G26" i="1" s="1"/>
  <c r="H26" i="1" s="1"/>
  <c r="A27" i="1"/>
  <c r="A28" i="1"/>
  <c r="G28" i="1" s="1"/>
  <c r="H28" i="1" s="1"/>
  <c r="A29" i="1"/>
  <c r="G29" i="1" s="1"/>
  <c r="H29" i="1" s="1"/>
  <c r="A30" i="1"/>
  <c r="G30" i="1" s="1"/>
  <c r="H30" i="1" s="1"/>
  <c r="A31" i="1"/>
  <c r="G31" i="1" s="1"/>
  <c r="H31" i="1" s="1"/>
  <c r="A32" i="1"/>
  <c r="G32" i="1" s="1"/>
  <c r="H32" i="1" s="1"/>
  <c r="A33" i="1"/>
  <c r="G33" i="1" s="1"/>
  <c r="H33" i="1" s="1"/>
  <c r="A34" i="1"/>
  <c r="G34" i="1" s="1"/>
  <c r="H34" i="1" s="1"/>
  <c r="A35" i="1"/>
  <c r="A36" i="1"/>
  <c r="G36" i="1" s="1"/>
  <c r="H36" i="1" s="1"/>
  <c r="A37" i="1"/>
  <c r="G37" i="1" s="1"/>
  <c r="H37" i="1" s="1"/>
  <c r="A2" i="1"/>
  <c r="G2" i="1" s="1"/>
  <c r="H2" i="1" s="1"/>
  <c r="C3" i="3" l="1"/>
  <c r="G4" i="3"/>
  <c r="C4" i="3" s="1"/>
  <c r="F3" i="3"/>
  <c r="B3" i="3" s="1"/>
  <c r="G10" i="3"/>
  <c r="C10" i="3" s="1"/>
  <c r="G8" i="3"/>
  <c r="C8" i="3" s="1"/>
  <c r="G6" i="3"/>
  <c r="C6" i="3" s="1"/>
  <c r="F10" i="3"/>
  <c r="B10" i="3" s="1"/>
  <c r="D10" i="3" s="1"/>
  <c r="F8" i="3"/>
  <c r="B8" i="3" s="1"/>
  <c r="F6" i="3"/>
  <c r="B6" i="3" s="1"/>
  <c r="F4" i="3"/>
  <c r="B4" i="3" s="1"/>
  <c r="D4" i="3" s="1"/>
  <c r="G11" i="3"/>
  <c r="C11" i="3" s="1"/>
  <c r="G9" i="3"/>
  <c r="C9" i="3" s="1"/>
  <c r="G7" i="3"/>
  <c r="C7" i="3" s="1"/>
  <c r="G5" i="3"/>
  <c r="C5" i="3" s="1"/>
  <c r="G3" i="3"/>
  <c r="F2" i="3"/>
  <c r="B2" i="3" s="1"/>
  <c r="G2" i="3"/>
  <c r="C2" i="3" s="1"/>
  <c r="F11" i="3"/>
  <c r="B11" i="3" s="1"/>
  <c r="F9" i="3"/>
  <c r="B9" i="3" s="1"/>
  <c r="F7" i="3"/>
  <c r="B7" i="3" s="1"/>
  <c r="F5" i="3"/>
  <c r="B5" i="3" s="1"/>
  <c r="D6" i="3" l="1"/>
  <c r="D9" i="3"/>
  <c r="D3" i="3"/>
  <c r="D11" i="3"/>
  <c r="D5" i="3"/>
  <c r="D7" i="3"/>
  <c r="D2" i="3"/>
  <c r="D8" i="3"/>
  <c r="N3" i="3"/>
  <c r="N4" i="3"/>
  <c r="N5" i="3" l="1"/>
</calcChain>
</file>

<file path=xl/sharedStrings.xml><?xml version="1.0" encoding="utf-8"?>
<sst xmlns="http://schemas.openxmlformats.org/spreadsheetml/2006/main" count="142" uniqueCount="42">
  <si>
    <t>Industry</t>
  </si>
  <si>
    <t>SEX</t>
  </si>
  <si>
    <t>Agriculture</t>
  </si>
  <si>
    <t>Arts, Entertain &amp; Recreation</t>
  </si>
  <si>
    <t>Construction</t>
  </si>
  <si>
    <t>Educational Services</t>
  </si>
  <si>
    <t>Finance &amp; Insurance</t>
  </si>
  <si>
    <t>Healthcare &amp; Social Assistance</t>
  </si>
  <si>
    <t>Information</t>
  </si>
  <si>
    <t>Manufacturing</t>
  </si>
  <si>
    <t>Medical Services</t>
  </si>
  <si>
    <t>Military</t>
  </si>
  <si>
    <t>Mining/Oil and Gas</t>
  </si>
  <si>
    <t>Other Services</t>
  </si>
  <si>
    <t>Professional, Scientific &amp; Technical Services</t>
  </si>
  <si>
    <t>Public Administration</t>
  </si>
  <si>
    <t>Retail</t>
  </si>
  <si>
    <t>Transportation &amp; Warehousing</t>
  </si>
  <si>
    <t>Utilities</t>
  </si>
  <si>
    <t>Wholesale</t>
  </si>
  <si>
    <t>Hours Worked Per Week (CNT)</t>
  </si>
  <si>
    <t>lookup</t>
  </si>
  <si>
    <t>Hours Worked</t>
  </si>
  <si>
    <t>NumWorkers</t>
  </si>
  <si>
    <t>Group</t>
  </si>
  <si>
    <t>Other</t>
  </si>
  <si>
    <t>Arts &amp; Entertain</t>
  </si>
  <si>
    <t>Professional &amp; Tech Services</t>
  </si>
  <si>
    <t>Retail &amp; Wholesale</t>
  </si>
  <si>
    <t>Group Lookup</t>
  </si>
  <si>
    <t>Male</t>
  </si>
  <si>
    <t>Female</t>
  </si>
  <si>
    <t>MaleNum</t>
  </si>
  <si>
    <t>FemaleNum</t>
  </si>
  <si>
    <t>SumProduct</t>
  </si>
  <si>
    <t>MaleSumProd</t>
  </si>
  <si>
    <t>FemaleSumProd</t>
  </si>
  <si>
    <t>Avg Male</t>
  </si>
  <si>
    <t>Avg Female</t>
  </si>
  <si>
    <t>%diff</t>
  </si>
  <si>
    <t>Male.Diff</t>
  </si>
  <si>
    <t>Female.Diff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</si>
</sst>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2" applyFont="1" applyFill="1" applyBorder="1" applyAlignment="1">
      <alignment horizontal="right"/>
    </xf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9" fontId="0" fillId="0" borderId="0" xfId="1" applyFont="1"/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5" sqref="N5:N6"/>
    </sheetView>
  </sheetViews>
  <sheetFormatPr defaultRowHeight="14.4" x14ac:dyDescent="0.3"/>
  <cols>
    <col min="1" max="1" width="26.6640625" bestFit="1" customWidth="1"/>
  </cols>
  <sheetData>
    <row r="1" spans="1:14" x14ac:dyDescent="0.3">
      <c r="A1" t="s">
        <v>0</v>
      </c>
      <c r="B1" t="s">
        <v>30</v>
      </c>
      <c r="C1" t="s">
        <v>31</v>
      </c>
      <c r="D1" t="s">
        <v>40</v>
      </c>
      <c r="E1" t="s">
        <v>41</v>
      </c>
      <c r="F1" t="s">
        <v>32</v>
      </c>
      <c r="G1" t="s">
        <v>33</v>
      </c>
      <c r="H1" t="s">
        <v>35</v>
      </c>
      <c r="I1" t="s">
        <v>36</v>
      </c>
    </row>
    <row r="2" spans="1:14" x14ac:dyDescent="0.3">
      <c r="A2" t="s">
        <v>25</v>
      </c>
      <c r="B2">
        <f>H2/F2</f>
        <v>46.724168912848143</v>
      </c>
      <c r="C2">
        <f>I2/G2</f>
        <v>39.540794264906701</v>
      </c>
      <c r="D2" s="7">
        <f>B2/C2-1</f>
        <v>0.18166996342602149</v>
      </c>
      <c r="E2" s="7">
        <f>C2/B2-1</f>
        <v>-0.15374001967461781</v>
      </c>
      <c r="F2">
        <f>SUMIF(HoursWorked!C:C,Main!A2&amp;"_"&amp;1,HoursWorked!G:G)</f>
        <v>55650</v>
      </c>
      <c r="G2">
        <f>SUMIF(HoursWorked!C:C,Main!A2&amp;"_"&amp;2,HoursWorked!G:G)</f>
        <v>17576</v>
      </c>
      <c r="H2">
        <f>SUMIF(HoursWorked!C:C,Main!A2&amp;"_"&amp;1,HoursWorked!H:H)</f>
        <v>2600199.9999999991</v>
      </c>
      <c r="I2">
        <f>SUMIF(HoursWorked!C:C,Main!A2&amp;"_"&amp;2,HoursWorked!H:H)</f>
        <v>694969.00000000012</v>
      </c>
      <c r="J2" t="str">
        <f>"'"&amp;A2&amp;"'"</f>
        <v>'Other'</v>
      </c>
    </row>
    <row r="3" spans="1:14" x14ac:dyDescent="0.3">
      <c r="A3" t="s">
        <v>26</v>
      </c>
      <c r="B3">
        <f t="shared" ref="B3:B11" si="0">H3/F3</f>
        <v>36.145863420672597</v>
      </c>
      <c r="C3">
        <f t="shared" ref="C3:C11" si="1">I3/G3</f>
        <v>32.552544613351003</v>
      </c>
      <c r="D3" s="7">
        <f t="shared" ref="D3:D11" si="2">B3/C3-1</f>
        <v>0.11038518954514664</v>
      </c>
      <c r="E3" s="7">
        <f t="shared" ref="E3:E11" si="3">C3/B3-1</f>
        <v>-9.9411619125039263E-2</v>
      </c>
      <c r="F3">
        <f>SUMIF(HoursWorked!C:C,Main!A3&amp;"_"&amp;1,HoursWorked!G:G)</f>
        <v>24235</v>
      </c>
      <c r="G3">
        <f>SUMIF(HoursWorked!C:C,Main!A3&amp;"_"&amp;2,HoursWorked!G:G)</f>
        <v>27234</v>
      </c>
      <c r="H3">
        <f>SUMIF(HoursWorked!C:C,Main!A3&amp;"_"&amp;1,HoursWorked!H:H)</f>
        <v>875995.00000000035</v>
      </c>
      <c r="I3">
        <f>SUMIF(HoursWorked!C:C,Main!A3&amp;"_"&amp;2,HoursWorked!H:H)</f>
        <v>886536.00000000116</v>
      </c>
      <c r="J3" t="str">
        <f>"'"&amp;A3&amp;"'"</f>
        <v>'Arts &amp; Entertain'</v>
      </c>
      <c r="M3" t="s">
        <v>37</v>
      </c>
      <c r="N3" s="6">
        <f>SUM(H2:H11)/SUM(F2:F11)</f>
        <v>42.453978511228449</v>
      </c>
    </row>
    <row r="4" spans="1:14" x14ac:dyDescent="0.3">
      <c r="A4" t="s">
        <v>4</v>
      </c>
      <c r="B4">
        <f t="shared" si="0"/>
        <v>42.697242917477297</v>
      </c>
      <c r="C4">
        <f t="shared" si="1"/>
        <v>38.028707101230303</v>
      </c>
      <c r="D4" s="7">
        <f t="shared" si="2"/>
        <v>0.12276346402783589</v>
      </c>
      <c r="E4" s="7">
        <f t="shared" si="3"/>
        <v>-0.10934045144952487</v>
      </c>
      <c r="F4">
        <f>SUMIF(HoursWorked!C:C,Main!A4&amp;"_"&amp;1,HoursWorked!G:G)</f>
        <v>42146</v>
      </c>
      <c r="G4">
        <f>SUMIF(HoursWorked!C:C,Main!A4&amp;"_"&amp;2,HoursWorked!G:G)</f>
        <v>4633</v>
      </c>
      <c r="H4">
        <f>SUMIF(HoursWorked!C:C,Main!A4&amp;"_"&amp;1,HoursWorked!H:H)</f>
        <v>1799517.9999999981</v>
      </c>
      <c r="I4">
        <f>SUMIF(HoursWorked!C:C,Main!A4&amp;"_"&amp;2,HoursWorked!H:H)</f>
        <v>176187</v>
      </c>
      <c r="J4" t="str">
        <f t="shared" ref="J4:J11" si="4">"'"&amp;A4&amp;"'"</f>
        <v>'Construction'</v>
      </c>
      <c r="M4" t="s">
        <v>38</v>
      </c>
      <c r="N4" s="6">
        <f>SUM(I2:I11)/SUM(G2:G11)</f>
        <v>36.751031988229201</v>
      </c>
    </row>
    <row r="5" spans="1:14" x14ac:dyDescent="0.3">
      <c r="A5" t="s">
        <v>5</v>
      </c>
      <c r="B5">
        <f t="shared" si="0"/>
        <v>39.375377564837002</v>
      </c>
      <c r="C5">
        <f t="shared" si="1"/>
        <v>37.970895804460099</v>
      </c>
      <c r="D5" s="7">
        <f t="shared" si="2"/>
        <v>3.6988375718329358E-2</v>
      </c>
      <c r="E5" s="7">
        <f t="shared" si="3"/>
        <v>-3.5669036012778044E-2</v>
      </c>
      <c r="F5">
        <f>SUMIF(HoursWorked!C:C,Main!A5&amp;"_"&amp;1,HoursWorked!G:G)</f>
        <v>19202</v>
      </c>
      <c r="G5">
        <f>SUMIF(HoursWorked!C:C,Main!A5&amp;"_"&amp;2,HoursWorked!G:G)</f>
        <v>47622</v>
      </c>
      <c r="H5">
        <f>SUMIF(HoursWorked!C:C,Main!A5&amp;"_"&amp;1,HoursWorked!H:H)</f>
        <v>756086.00000000012</v>
      </c>
      <c r="I5">
        <f>SUMIF(HoursWorked!C:C,Main!A5&amp;"_"&amp;2,HoursWorked!H:H)</f>
        <v>1808249.9999999988</v>
      </c>
      <c r="J5" t="str">
        <f t="shared" si="4"/>
        <v>'Educational Services'</v>
      </c>
      <c r="M5" t="s">
        <v>39</v>
      </c>
      <c r="N5" s="7">
        <f>N3/N4-1</f>
        <v>0.15517786071492679</v>
      </c>
    </row>
    <row r="6" spans="1:14" x14ac:dyDescent="0.3">
      <c r="A6" t="s">
        <v>6</v>
      </c>
      <c r="B6">
        <f t="shared" si="0"/>
        <v>42.851746258018501</v>
      </c>
      <c r="C6">
        <f t="shared" si="1"/>
        <v>39.497528051244601</v>
      </c>
      <c r="D6" s="7">
        <f t="shared" si="2"/>
        <v>8.4922231143733651E-2</v>
      </c>
      <c r="E6" s="7">
        <f t="shared" si="3"/>
        <v>-7.8274947923417493E-2</v>
      </c>
      <c r="F6">
        <f>SUMIF(HoursWorked!C:C,Main!A6&amp;"_"&amp;1,HoursWorked!G:G)</f>
        <v>18239</v>
      </c>
      <c r="G6">
        <f>SUMIF(HoursWorked!C:C,Main!A6&amp;"_"&amp;2,HoursWorked!G:G)</f>
        <v>23261</v>
      </c>
      <c r="H6">
        <f>SUMIF(HoursWorked!C:C,Main!A6&amp;"_"&amp;1,HoursWorked!H:H)</f>
        <v>781572.99999999942</v>
      </c>
      <c r="I6">
        <f>SUMIF(HoursWorked!C:C,Main!A6&amp;"_"&amp;2,HoursWorked!H:H)</f>
        <v>918752.0000000007</v>
      </c>
      <c r="J6" t="str">
        <f t="shared" si="4"/>
        <v>'Finance &amp; Insurance'</v>
      </c>
      <c r="N6" s="7">
        <f>N4/N3-1</f>
        <v>-0.13433244004424472</v>
      </c>
    </row>
    <row r="7" spans="1:14" x14ac:dyDescent="0.3">
      <c r="A7" t="s">
        <v>10</v>
      </c>
      <c r="B7">
        <f t="shared" si="0"/>
        <v>41.893824213105525</v>
      </c>
      <c r="C7">
        <f t="shared" si="1"/>
        <v>36.844956635380768</v>
      </c>
      <c r="D7" s="7">
        <f t="shared" si="2"/>
        <v>0.13703008603561573</v>
      </c>
      <c r="E7" s="7">
        <f t="shared" si="3"/>
        <v>-0.12051579612408203</v>
      </c>
      <c r="F7">
        <f>SUMIF(HoursWorked!C:C,Main!A7&amp;"_"&amp;1,HoursWorked!G:G)</f>
        <v>15917</v>
      </c>
      <c r="G7">
        <f>SUMIF(HoursWorked!C:C,Main!A7&amp;"_"&amp;2,HoursWorked!G:G)</f>
        <v>58919</v>
      </c>
      <c r="H7">
        <f>SUMIF(HoursWorked!C:C,Main!A7&amp;"_"&amp;1,HoursWorked!H:H)</f>
        <v>666824.00000000058</v>
      </c>
      <c r="I7">
        <f>SUMIF(HoursWorked!C:C,Main!A7&amp;"_"&amp;2,HoursWorked!H:H)</f>
        <v>2170867.9999999995</v>
      </c>
      <c r="J7" t="str">
        <f t="shared" si="4"/>
        <v>'Medical Services'</v>
      </c>
    </row>
    <row r="8" spans="1:14" x14ac:dyDescent="0.3">
      <c r="A8" t="s">
        <v>9</v>
      </c>
      <c r="B8">
        <f t="shared" si="0"/>
        <v>44.6152705888071</v>
      </c>
      <c r="C8">
        <f t="shared" si="1"/>
        <v>40.5447756127368</v>
      </c>
      <c r="D8" s="7">
        <f t="shared" si="2"/>
        <v>0.10039505496218815</v>
      </c>
      <c r="E8" s="7">
        <f t="shared" si="3"/>
        <v>-9.1235465398958882E-2</v>
      </c>
      <c r="F8">
        <f>SUMIF(HoursWorked!C:C,Main!A8&amp;"_"&amp;1,HoursWorked!G:G)</f>
        <v>41151</v>
      </c>
      <c r="G8">
        <f>SUMIF(HoursWorked!C:C,Main!A8&amp;"_"&amp;2,HoursWorked!G:G)</f>
        <v>14729</v>
      </c>
      <c r="H8">
        <f>SUMIF(HoursWorked!C:C,Main!A8&amp;"_"&amp;1,HoursWorked!H:H)</f>
        <v>1835963.0000000009</v>
      </c>
      <c r="I8">
        <f>SUMIF(HoursWorked!C:C,Main!A8&amp;"_"&amp;2,HoursWorked!H:H)</f>
        <v>597184.00000000035</v>
      </c>
      <c r="J8" t="str">
        <f t="shared" si="4"/>
        <v>'Manufacturing'</v>
      </c>
    </row>
    <row r="9" spans="1:14" x14ac:dyDescent="0.3">
      <c r="A9" t="s">
        <v>27</v>
      </c>
      <c r="B9">
        <f t="shared" si="0"/>
        <v>41.357698180095078</v>
      </c>
      <c r="C9">
        <f t="shared" si="1"/>
        <v>34.945281906606596</v>
      </c>
      <c r="D9" s="7">
        <f t="shared" si="2"/>
        <v>0.18349877075326093</v>
      </c>
      <c r="E9" s="7">
        <f t="shared" si="3"/>
        <v>-0.15504770709349325</v>
      </c>
      <c r="F9">
        <f>SUMIF(HoursWorked!C:C,Main!A9&amp;"_"&amp;1,HoursWorked!G:G)</f>
        <v>56981</v>
      </c>
      <c r="G9">
        <f>SUMIF(HoursWorked!C:C,Main!A9&amp;"_"&amp;2,HoursWorked!G:G)</f>
        <v>47498</v>
      </c>
      <c r="H9">
        <f>SUMIF(HoursWorked!C:C,Main!A9&amp;"_"&amp;1,HoursWorked!H:H)</f>
        <v>2356602.9999999977</v>
      </c>
      <c r="I9">
        <f>SUMIF(HoursWorked!C:C,Main!A9&amp;"_"&amp;2,HoursWorked!H:H)</f>
        <v>1659831</v>
      </c>
      <c r="J9" t="str">
        <f t="shared" si="4"/>
        <v>'Professional &amp; Tech Services'</v>
      </c>
    </row>
    <row r="10" spans="1:14" x14ac:dyDescent="0.3">
      <c r="A10" t="s">
        <v>15</v>
      </c>
      <c r="B10">
        <f t="shared" si="0"/>
        <v>43.709639421503809</v>
      </c>
      <c r="C10">
        <f t="shared" si="1"/>
        <v>40.1357366505881</v>
      </c>
      <c r="D10" s="7">
        <f t="shared" si="2"/>
        <v>8.9045401160298354E-2</v>
      </c>
      <c r="E10" s="7">
        <f t="shared" si="3"/>
        <v>-8.1764636318584216E-2</v>
      </c>
      <c r="F10">
        <f>SUMIF(HoursWorked!C:C,Main!A10&amp;"_"&amp;1,HoursWorked!G:G)</f>
        <v>15281</v>
      </c>
      <c r="G10">
        <f>SUMIF(HoursWorked!C:C,Main!A10&amp;"_"&amp;2,HoursWorked!G:G)</f>
        <v>11817</v>
      </c>
      <c r="H10">
        <f>SUMIF(HoursWorked!C:C,Main!A10&amp;"_"&amp;1,HoursWorked!H:H)</f>
        <v>667926.99999999965</v>
      </c>
      <c r="I10">
        <f>SUMIF(HoursWorked!C:C,Main!A10&amp;"_"&amp;2,HoursWorked!H:H)</f>
        <v>474283.99999999959</v>
      </c>
      <c r="J10" t="str">
        <f t="shared" si="4"/>
        <v>'Public Administration'</v>
      </c>
    </row>
    <row r="11" spans="1:14" x14ac:dyDescent="0.3">
      <c r="A11" t="s">
        <v>28</v>
      </c>
      <c r="B11">
        <f t="shared" si="0"/>
        <v>40.787135942585365</v>
      </c>
      <c r="C11">
        <f t="shared" si="1"/>
        <v>34.810783997618977</v>
      </c>
      <c r="D11" s="7">
        <f t="shared" si="2"/>
        <v>0.1716810499118655</v>
      </c>
      <c r="E11" s="7">
        <f t="shared" si="3"/>
        <v>-0.14652541314445544</v>
      </c>
      <c r="F11">
        <f>SUMIF(HoursWorked!C:C,Main!A11&amp;"_"&amp;1,HoursWorked!G:G)</f>
        <v>47932</v>
      </c>
      <c r="G11">
        <f>SUMIF(HoursWorked!C:C,Main!A11&amp;"_"&amp;2,HoursWorked!G:G)</f>
        <v>40319</v>
      </c>
      <c r="H11">
        <f>SUMIF(HoursWorked!C:C,Main!A11&amp;"_"&amp;1,HoursWorked!H:H)</f>
        <v>1955009.0000000019</v>
      </c>
      <c r="I11">
        <f>SUMIF(HoursWorked!C:C,Main!A11&amp;"_"&amp;2,HoursWorked!H:H)</f>
        <v>1403535.9999999995</v>
      </c>
      <c r="J11" t="str">
        <f t="shared" si="4"/>
        <v>'Retail &amp; Wholesale'</v>
      </c>
    </row>
    <row r="12" spans="1:14" x14ac:dyDescent="0.3">
      <c r="J12" t="str">
        <f>J2</f>
        <v>'Other'</v>
      </c>
    </row>
    <row r="13" spans="1:14" x14ac:dyDescent="0.3">
      <c r="K13" t="str">
        <f>J3</f>
        <v>'Arts &amp; Entertain'</v>
      </c>
    </row>
    <row r="14" spans="1:14" x14ac:dyDescent="0.3">
      <c r="K14" t="str">
        <f t="shared" ref="K14:K22" si="5">K13&amp;" , "&amp;J4</f>
        <v>'Arts &amp; Entertain' , 'Construction'</v>
      </c>
    </row>
    <row r="15" spans="1:14" x14ac:dyDescent="0.3">
      <c r="K15" t="str">
        <f t="shared" si="5"/>
        <v>'Arts &amp; Entertain' , 'Construction' , 'Educational Services'</v>
      </c>
    </row>
    <row r="16" spans="1:14" x14ac:dyDescent="0.3">
      <c r="K16" t="str">
        <f t="shared" si="5"/>
        <v>'Arts &amp; Entertain' , 'Construction' , 'Educational Services' , 'Finance &amp; Insurance'</v>
      </c>
    </row>
    <row r="17" spans="11:11" x14ac:dyDescent="0.3">
      <c r="K17" t="str">
        <f t="shared" si="5"/>
        <v>'Arts &amp; Entertain' , 'Construction' , 'Educational Services' , 'Finance &amp; Insurance' , 'Medical Services'</v>
      </c>
    </row>
    <row r="18" spans="11:11" x14ac:dyDescent="0.3">
      <c r="K18" t="str">
        <f t="shared" si="5"/>
        <v>'Arts &amp; Entertain' , 'Construction' , 'Educational Services' , 'Finance &amp; Insurance' , 'Medical Services' , 'Manufacturing'</v>
      </c>
    </row>
    <row r="19" spans="11:11" x14ac:dyDescent="0.3">
      <c r="K19" t="str">
        <f t="shared" si="5"/>
        <v>'Arts &amp; Entertain' , 'Construction' , 'Educational Services' , 'Finance &amp; Insurance' , 'Medical Services' , 'Manufacturing' , 'Professional &amp; Tech Services'</v>
      </c>
    </row>
    <row r="20" spans="11:11" x14ac:dyDescent="0.3">
      <c r="K20" t="str">
        <f t="shared" si="5"/>
        <v>'Arts &amp; Entertain' , 'Construction' , 'Educational Services' , 'Finance &amp; Insurance' , 'Medical Services' , 'Manufacturing' , 'Professional &amp; Tech Services' , 'Public Administration'</v>
      </c>
    </row>
    <row r="21" spans="11:11" x14ac:dyDescent="0.3">
      <c r="K21" t="str">
        <f t="shared" si="5"/>
        <v>'Arts &amp; Entertain' , 'Construction' , 'Educational Services' , 'Finance &amp; Insurance' , 'Medical Services' , 'Manufacturing' , 'Professional &amp; Tech Services' , 'Public Administration' , 'Retail &amp; Wholesale'</v>
      </c>
    </row>
    <row r="22" spans="11:11" x14ac:dyDescent="0.3">
      <c r="K22" t="str">
        <f t="shared" si="5"/>
        <v>'Arts &amp; Entertain' , 'Construction' , 'Educational Services' , 'Finance &amp; Insurance' , 'Medical Services' , 'Manufacturing' , 'Professional &amp; Tech Services' , 'Public Administration' , 'Retail &amp; Wholesale' , 'Other'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3" sqref="G3:G38"/>
    </sheetView>
  </sheetViews>
  <sheetFormatPr defaultRowHeight="14.4" x14ac:dyDescent="0.3"/>
  <cols>
    <col min="1" max="1" width="42.5546875" bestFit="1" customWidth="1"/>
    <col min="2" max="3" width="42.5546875" customWidth="1"/>
    <col min="4" max="4" width="40.44140625" bestFit="1" customWidth="1"/>
    <col min="7" max="7" width="12.6640625" bestFit="1" customWidth="1"/>
  </cols>
  <sheetData>
    <row r="1" spans="1:8" s="4" customFormat="1" x14ac:dyDescent="0.3">
      <c r="A1" s="4" t="s">
        <v>21</v>
      </c>
      <c r="B1" s="4" t="s">
        <v>24</v>
      </c>
      <c r="C1" s="4" t="s">
        <v>29</v>
      </c>
      <c r="D1" s="4" t="s">
        <v>0</v>
      </c>
      <c r="E1" s="4" t="s">
        <v>22</v>
      </c>
      <c r="F1" s="4" t="s">
        <v>1</v>
      </c>
      <c r="G1" s="4" t="s">
        <v>23</v>
      </c>
      <c r="H1" s="4" t="s">
        <v>34</v>
      </c>
    </row>
    <row r="2" spans="1:8" x14ac:dyDescent="0.3">
      <c r="A2" t="str">
        <f>D2&amp;"_"&amp;F2</f>
        <v>Agriculture_2</v>
      </c>
      <c r="B2" t="s">
        <v>25</v>
      </c>
      <c r="C2" t="str">
        <f>B2&amp;"_"&amp;F2</f>
        <v>Other_2</v>
      </c>
      <c r="D2" t="s">
        <v>2</v>
      </c>
      <c r="E2">
        <v>37.159914712153501</v>
      </c>
      <c r="F2">
        <v>2</v>
      </c>
      <c r="G2" s="5">
        <f>VLOOKUP(A2,Workers!A:C,3,0)</f>
        <v>1407</v>
      </c>
      <c r="H2">
        <f>E2*G2</f>
        <v>52283.999999999978</v>
      </c>
    </row>
    <row r="3" spans="1:8" x14ac:dyDescent="0.3">
      <c r="A3" t="str">
        <f t="shared" ref="A3:A37" si="0">D3&amp;"_"&amp;F3</f>
        <v>Agriculture_1</v>
      </c>
      <c r="B3" t="s">
        <v>25</v>
      </c>
      <c r="C3" t="str">
        <f t="shared" ref="C3:C37" si="1">B3&amp;"_"&amp;F3</f>
        <v>Other_1</v>
      </c>
      <c r="D3" t="s">
        <v>2</v>
      </c>
      <c r="E3">
        <v>45.5762989429805</v>
      </c>
      <c r="F3">
        <v>1</v>
      </c>
      <c r="G3" s="5">
        <f>VLOOKUP(A3,Workers!A:C,3,0)</f>
        <v>6717</v>
      </c>
      <c r="H3">
        <f t="shared" ref="H3:H37" si="2">E3*G3</f>
        <v>306136</v>
      </c>
    </row>
    <row r="4" spans="1:8" x14ac:dyDescent="0.3">
      <c r="A4" t="str">
        <f t="shared" si="0"/>
        <v>Arts, Entertain &amp; Recreation_2</v>
      </c>
      <c r="B4" t="s">
        <v>26</v>
      </c>
      <c r="C4" t="str">
        <f t="shared" si="1"/>
        <v>Arts &amp; Entertain_2</v>
      </c>
      <c r="D4" t="s">
        <v>3</v>
      </c>
      <c r="E4">
        <v>32.552544613351003</v>
      </c>
      <c r="F4">
        <v>2</v>
      </c>
      <c r="G4" s="5">
        <f>VLOOKUP(A4,Workers!A:C,3,0)</f>
        <v>27234</v>
      </c>
      <c r="H4">
        <f t="shared" si="2"/>
        <v>886536.00000000116</v>
      </c>
    </row>
    <row r="5" spans="1:8" x14ac:dyDescent="0.3">
      <c r="A5" t="str">
        <f t="shared" si="0"/>
        <v>Arts, Entertain &amp; Recreation_1</v>
      </c>
      <c r="B5" t="s">
        <v>26</v>
      </c>
      <c r="C5" t="str">
        <f t="shared" si="1"/>
        <v>Arts &amp; Entertain_1</v>
      </c>
      <c r="D5" t="s">
        <v>3</v>
      </c>
      <c r="E5">
        <v>36.145863420672597</v>
      </c>
      <c r="F5">
        <v>1</v>
      </c>
      <c r="G5" s="5">
        <f>VLOOKUP(A5,Workers!A:C,3,0)</f>
        <v>24235</v>
      </c>
      <c r="H5">
        <f t="shared" si="2"/>
        <v>875995.00000000035</v>
      </c>
    </row>
    <row r="6" spans="1:8" x14ac:dyDescent="0.3">
      <c r="A6" t="str">
        <f t="shared" si="0"/>
        <v>Construction_2</v>
      </c>
      <c r="B6" t="s">
        <v>4</v>
      </c>
      <c r="C6" t="str">
        <f t="shared" si="1"/>
        <v>Construction_2</v>
      </c>
      <c r="D6" t="s">
        <v>4</v>
      </c>
      <c r="E6">
        <v>38.028707101230303</v>
      </c>
      <c r="F6">
        <v>2</v>
      </c>
      <c r="G6" s="5">
        <f>VLOOKUP(A6,Workers!A:C,3,0)</f>
        <v>4633</v>
      </c>
      <c r="H6">
        <f t="shared" si="2"/>
        <v>176187</v>
      </c>
    </row>
    <row r="7" spans="1:8" x14ac:dyDescent="0.3">
      <c r="A7" t="str">
        <f t="shared" si="0"/>
        <v>Construction_1</v>
      </c>
      <c r="B7" t="s">
        <v>4</v>
      </c>
      <c r="C7" t="str">
        <f t="shared" si="1"/>
        <v>Construction_1</v>
      </c>
      <c r="D7" t="s">
        <v>4</v>
      </c>
      <c r="E7">
        <v>42.697242917477297</v>
      </c>
      <c r="F7">
        <v>1</v>
      </c>
      <c r="G7" s="5">
        <f>VLOOKUP(A7,Workers!A:C,3,0)</f>
        <v>42146</v>
      </c>
      <c r="H7">
        <f t="shared" si="2"/>
        <v>1799517.9999999981</v>
      </c>
    </row>
    <row r="8" spans="1:8" x14ac:dyDescent="0.3">
      <c r="A8" t="str">
        <f t="shared" si="0"/>
        <v>Educational Services_2</v>
      </c>
      <c r="B8" t="s">
        <v>5</v>
      </c>
      <c r="C8" t="str">
        <f t="shared" si="1"/>
        <v>Educational Services_2</v>
      </c>
      <c r="D8" t="s">
        <v>5</v>
      </c>
      <c r="E8">
        <v>37.970895804460099</v>
      </c>
      <c r="F8">
        <v>2</v>
      </c>
      <c r="G8" s="5">
        <f>VLOOKUP(A8,Workers!A:C,3,0)</f>
        <v>47622</v>
      </c>
      <c r="H8">
        <f t="shared" si="2"/>
        <v>1808249.9999999988</v>
      </c>
    </row>
    <row r="9" spans="1:8" x14ac:dyDescent="0.3">
      <c r="A9" t="str">
        <f t="shared" si="0"/>
        <v>Educational Services_1</v>
      </c>
      <c r="B9" t="s">
        <v>5</v>
      </c>
      <c r="C9" t="str">
        <f t="shared" si="1"/>
        <v>Educational Services_1</v>
      </c>
      <c r="D9" t="s">
        <v>5</v>
      </c>
      <c r="E9">
        <v>39.375377564837002</v>
      </c>
      <c r="F9">
        <v>1</v>
      </c>
      <c r="G9" s="5">
        <f>VLOOKUP(A9,Workers!A:C,3,0)</f>
        <v>19202</v>
      </c>
      <c r="H9">
        <f t="shared" si="2"/>
        <v>756086.00000000012</v>
      </c>
    </row>
    <row r="10" spans="1:8" x14ac:dyDescent="0.3">
      <c r="A10" t="str">
        <f t="shared" si="0"/>
        <v>Finance &amp; Insurance_2</v>
      </c>
      <c r="B10" t="s">
        <v>6</v>
      </c>
      <c r="C10" t="str">
        <f t="shared" si="1"/>
        <v>Finance &amp; Insurance_2</v>
      </c>
      <c r="D10" t="s">
        <v>6</v>
      </c>
      <c r="E10">
        <v>39.497528051244601</v>
      </c>
      <c r="F10">
        <v>2</v>
      </c>
      <c r="G10" s="5">
        <f>VLOOKUP(A10,Workers!A:C,3,0)</f>
        <v>23261</v>
      </c>
      <c r="H10">
        <f t="shared" si="2"/>
        <v>918752.0000000007</v>
      </c>
    </row>
    <row r="11" spans="1:8" x14ac:dyDescent="0.3">
      <c r="A11" t="str">
        <f t="shared" si="0"/>
        <v>Finance &amp; Insurance_1</v>
      </c>
      <c r="B11" t="s">
        <v>6</v>
      </c>
      <c r="C11" t="str">
        <f t="shared" si="1"/>
        <v>Finance &amp; Insurance_1</v>
      </c>
      <c r="D11" t="s">
        <v>6</v>
      </c>
      <c r="E11">
        <v>42.851746258018501</v>
      </c>
      <c r="F11">
        <v>1</v>
      </c>
      <c r="G11" s="5">
        <f>VLOOKUP(A11,Workers!A:C,3,0)</f>
        <v>18239</v>
      </c>
      <c r="H11">
        <f t="shared" si="2"/>
        <v>781572.99999999942</v>
      </c>
    </row>
    <row r="12" spans="1:8" x14ac:dyDescent="0.3">
      <c r="A12" t="str">
        <f t="shared" si="0"/>
        <v>Healthcare &amp; Social Assistance_2</v>
      </c>
      <c r="B12" t="s">
        <v>10</v>
      </c>
      <c r="C12" t="str">
        <f t="shared" si="1"/>
        <v>Medical Services_2</v>
      </c>
      <c r="D12" t="s">
        <v>7</v>
      </c>
      <c r="E12">
        <v>34.125219769486201</v>
      </c>
      <c r="F12">
        <v>2</v>
      </c>
      <c r="G12" s="5">
        <f>VLOOKUP(A12,Workers!A:C,3,0)</f>
        <v>10238</v>
      </c>
      <c r="H12">
        <f t="shared" si="2"/>
        <v>349373.99999999971</v>
      </c>
    </row>
    <row r="13" spans="1:8" x14ac:dyDescent="0.3">
      <c r="A13" t="str">
        <f t="shared" si="0"/>
        <v>Healthcare &amp; Social Assistance_1</v>
      </c>
      <c r="B13" t="s">
        <v>10</v>
      </c>
      <c r="C13" t="str">
        <f t="shared" si="1"/>
        <v>Medical Services_1</v>
      </c>
      <c r="D13" t="s">
        <v>7</v>
      </c>
      <c r="E13">
        <v>36.274398868458299</v>
      </c>
      <c r="F13">
        <v>1</v>
      </c>
      <c r="G13" s="5">
        <f>VLOOKUP(A13,Workers!A:C,3,0)</f>
        <v>1414</v>
      </c>
      <c r="H13">
        <f t="shared" si="2"/>
        <v>51292.000000000036</v>
      </c>
    </row>
    <row r="14" spans="1:8" x14ac:dyDescent="0.3">
      <c r="A14" t="str">
        <f t="shared" si="0"/>
        <v>Information_2</v>
      </c>
      <c r="B14" t="s">
        <v>25</v>
      </c>
      <c r="C14" t="str">
        <f t="shared" si="1"/>
        <v>Other_2</v>
      </c>
      <c r="D14" t="s">
        <v>8</v>
      </c>
      <c r="E14">
        <v>38.211572052401699</v>
      </c>
      <c r="F14">
        <v>2</v>
      </c>
      <c r="G14" s="5">
        <f>VLOOKUP(A14,Workers!A:C,3,0)</f>
        <v>4580</v>
      </c>
      <c r="H14">
        <f t="shared" si="2"/>
        <v>175008.9999999998</v>
      </c>
    </row>
    <row r="15" spans="1:8" x14ac:dyDescent="0.3">
      <c r="A15" t="str">
        <f t="shared" si="0"/>
        <v>Information_1</v>
      </c>
      <c r="B15" t="s">
        <v>25</v>
      </c>
      <c r="C15" t="str">
        <f t="shared" si="1"/>
        <v>Other_1</v>
      </c>
      <c r="D15" t="s">
        <v>8</v>
      </c>
      <c r="E15">
        <v>42.173887328108798</v>
      </c>
      <c r="F15">
        <v>1</v>
      </c>
      <c r="G15" s="5">
        <f>VLOOKUP(A15,Workers!A:C,3,0)</f>
        <v>6763</v>
      </c>
      <c r="H15">
        <f t="shared" si="2"/>
        <v>285221.99999999983</v>
      </c>
    </row>
    <row r="16" spans="1:8" x14ac:dyDescent="0.3">
      <c r="A16" t="str">
        <f t="shared" si="0"/>
        <v>Manufacturing_2</v>
      </c>
      <c r="B16" t="s">
        <v>9</v>
      </c>
      <c r="C16" t="str">
        <f t="shared" si="1"/>
        <v>Manufacturing_2</v>
      </c>
      <c r="D16" t="s">
        <v>9</v>
      </c>
      <c r="E16">
        <v>40.5447756127368</v>
      </c>
      <c r="F16">
        <v>2</v>
      </c>
      <c r="G16" s="5">
        <f>VLOOKUP(A16,Workers!A:C,3,0)</f>
        <v>14729</v>
      </c>
      <c r="H16">
        <f t="shared" si="2"/>
        <v>597184.00000000035</v>
      </c>
    </row>
    <row r="17" spans="1:8" x14ac:dyDescent="0.3">
      <c r="A17" t="str">
        <f t="shared" si="0"/>
        <v>Manufacturing_1</v>
      </c>
      <c r="B17" t="s">
        <v>9</v>
      </c>
      <c r="C17" t="str">
        <f t="shared" si="1"/>
        <v>Manufacturing_1</v>
      </c>
      <c r="D17" t="s">
        <v>9</v>
      </c>
      <c r="E17">
        <v>44.6152705888071</v>
      </c>
      <c r="F17">
        <v>1</v>
      </c>
      <c r="G17" s="5">
        <f>VLOOKUP(A17,Workers!A:C,3,0)</f>
        <v>41151</v>
      </c>
      <c r="H17">
        <f t="shared" si="2"/>
        <v>1835963.0000000009</v>
      </c>
    </row>
    <row r="18" spans="1:8" x14ac:dyDescent="0.3">
      <c r="A18" t="str">
        <f t="shared" si="0"/>
        <v>Medical Services_2</v>
      </c>
      <c r="B18" t="s">
        <v>10</v>
      </c>
      <c r="C18" t="str">
        <f t="shared" si="1"/>
        <v>Medical Services_2</v>
      </c>
      <c r="D18" t="s">
        <v>10</v>
      </c>
      <c r="E18">
        <v>37.416938846778002</v>
      </c>
      <c r="F18">
        <v>2</v>
      </c>
      <c r="G18" s="5">
        <f>VLOOKUP(A18,Workers!A:C,3,0)</f>
        <v>48681</v>
      </c>
      <c r="H18">
        <f t="shared" si="2"/>
        <v>1821494</v>
      </c>
    </row>
    <row r="19" spans="1:8" x14ac:dyDescent="0.3">
      <c r="A19" t="str">
        <f t="shared" si="0"/>
        <v>Medical Services_1</v>
      </c>
      <c r="B19" t="s">
        <v>10</v>
      </c>
      <c r="C19" t="str">
        <f t="shared" si="1"/>
        <v>Medical Services_1</v>
      </c>
      <c r="D19" t="s">
        <v>10</v>
      </c>
      <c r="E19">
        <v>42.4417017168862</v>
      </c>
      <c r="F19">
        <v>1</v>
      </c>
      <c r="G19" s="5">
        <f>VLOOKUP(A19,Workers!A:C,3,0)</f>
        <v>14503</v>
      </c>
      <c r="H19">
        <f t="shared" si="2"/>
        <v>615532.00000000058</v>
      </c>
    </row>
    <row r="20" spans="1:8" x14ac:dyDescent="0.3">
      <c r="A20" t="str">
        <f t="shared" si="0"/>
        <v>Military_2</v>
      </c>
      <c r="B20" t="s">
        <v>25</v>
      </c>
      <c r="C20" t="str">
        <f t="shared" si="1"/>
        <v>Other_2</v>
      </c>
      <c r="D20" t="s">
        <v>11</v>
      </c>
      <c r="E20">
        <v>48.156368221942003</v>
      </c>
      <c r="F20">
        <v>2</v>
      </c>
      <c r="G20" s="5">
        <f>VLOOKUP(A20,Workers!A:C,3,0)</f>
        <v>793</v>
      </c>
      <c r="H20">
        <f t="shared" si="2"/>
        <v>38188.000000000007</v>
      </c>
    </row>
    <row r="21" spans="1:8" x14ac:dyDescent="0.3">
      <c r="A21" t="str">
        <f t="shared" si="0"/>
        <v>Military_1</v>
      </c>
      <c r="B21" t="s">
        <v>25</v>
      </c>
      <c r="C21" t="str">
        <f t="shared" si="1"/>
        <v>Other_1</v>
      </c>
      <c r="D21" t="s">
        <v>11</v>
      </c>
      <c r="E21">
        <v>50.0966730954677</v>
      </c>
      <c r="F21">
        <v>1</v>
      </c>
      <c r="G21" s="5">
        <f>VLOOKUP(A21,Workers!A:C,3,0)</f>
        <v>4148</v>
      </c>
      <c r="H21">
        <f t="shared" si="2"/>
        <v>207801.00000000003</v>
      </c>
    </row>
    <row r="22" spans="1:8" x14ac:dyDescent="0.3">
      <c r="A22" t="str">
        <f t="shared" si="0"/>
        <v>Mining/Oil and Gas_2</v>
      </c>
      <c r="B22" t="s">
        <v>25</v>
      </c>
      <c r="C22" t="str">
        <f t="shared" si="1"/>
        <v>Other_2</v>
      </c>
      <c r="D22" t="s">
        <v>12</v>
      </c>
      <c r="E22">
        <v>41.380050053628899</v>
      </c>
      <c r="F22">
        <v>2</v>
      </c>
      <c r="G22" s="5">
        <f>VLOOKUP(A22,Workers!A:C,3,0)</f>
        <v>2797</v>
      </c>
      <c r="H22">
        <f t="shared" si="2"/>
        <v>115740.00000000003</v>
      </c>
    </row>
    <row r="23" spans="1:8" x14ac:dyDescent="0.3">
      <c r="A23" t="str">
        <f t="shared" si="0"/>
        <v>Mining/Oil and Gas_1</v>
      </c>
      <c r="B23" t="s">
        <v>25</v>
      </c>
      <c r="C23" t="str">
        <f t="shared" si="1"/>
        <v>Other_1</v>
      </c>
      <c r="D23" t="s">
        <v>12</v>
      </c>
      <c r="E23">
        <v>52.445596264936299</v>
      </c>
      <c r="F23">
        <v>1</v>
      </c>
      <c r="G23" s="5">
        <f>VLOOKUP(A23,Workers!A:C,3,0)</f>
        <v>12637</v>
      </c>
      <c r="H23">
        <f t="shared" si="2"/>
        <v>662755</v>
      </c>
    </row>
    <row r="24" spans="1:8" x14ac:dyDescent="0.3">
      <c r="A24" t="str">
        <f t="shared" si="0"/>
        <v>Other Services_2</v>
      </c>
      <c r="B24" t="s">
        <v>27</v>
      </c>
      <c r="C24" t="str">
        <f t="shared" si="1"/>
        <v>Professional &amp; Tech Services_2</v>
      </c>
      <c r="D24" t="s">
        <v>13</v>
      </c>
      <c r="E24">
        <v>31.528725626740901</v>
      </c>
      <c r="F24">
        <v>2</v>
      </c>
      <c r="G24" s="5">
        <f>VLOOKUP(A24,Workers!A:C,3,0)</f>
        <v>17232</v>
      </c>
      <c r="H24">
        <f t="shared" si="2"/>
        <v>543302.99999999919</v>
      </c>
    </row>
    <row r="25" spans="1:8" x14ac:dyDescent="0.3">
      <c r="A25" t="str">
        <f t="shared" si="0"/>
        <v>Other Services_1</v>
      </c>
      <c r="B25" t="s">
        <v>27</v>
      </c>
      <c r="C25" t="str">
        <f t="shared" si="1"/>
        <v>Professional &amp; Tech Services_1</v>
      </c>
      <c r="D25" t="s">
        <v>13</v>
      </c>
      <c r="E25">
        <v>40.867070248455001</v>
      </c>
      <c r="F25">
        <v>1</v>
      </c>
      <c r="G25" s="5">
        <f>VLOOKUP(A25,Workers!A:C,3,0)</f>
        <v>15858</v>
      </c>
      <c r="H25">
        <f t="shared" si="2"/>
        <v>648069.99999999942</v>
      </c>
    </row>
    <row r="26" spans="1:8" x14ac:dyDescent="0.3">
      <c r="A26" t="str">
        <f t="shared" si="0"/>
        <v>Professional, Scientific &amp; Technical Services_2</v>
      </c>
      <c r="B26" t="s">
        <v>27</v>
      </c>
      <c r="C26" t="str">
        <f t="shared" si="1"/>
        <v>Professional &amp; Tech Services_2</v>
      </c>
      <c r="D26" t="s">
        <v>14</v>
      </c>
      <c r="E26">
        <v>36.890504196127701</v>
      </c>
      <c r="F26">
        <v>2</v>
      </c>
      <c r="G26" s="5">
        <f>VLOOKUP(A26,Workers!A:C,3,0)</f>
        <v>30266</v>
      </c>
      <c r="H26">
        <f t="shared" si="2"/>
        <v>1116528.0000000009</v>
      </c>
    </row>
    <row r="27" spans="1:8" x14ac:dyDescent="0.3">
      <c r="A27" t="str">
        <f t="shared" si="0"/>
        <v>Professional, Scientific &amp; Technical Services_1</v>
      </c>
      <c r="B27" t="s">
        <v>27</v>
      </c>
      <c r="C27" t="str">
        <f t="shared" si="1"/>
        <v>Professional &amp; Tech Services_1</v>
      </c>
      <c r="D27" t="s">
        <v>14</v>
      </c>
      <c r="E27">
        <v>41.546895897672798</v>
      </c>
      <c r="F27">
        <v>1</v>
      </c>
      <c r="G27" s="5">
        <f>VLOOKUP(A27,Workers!A:C,3,0)</f>
        <v>41123</v>
      </c>
      <c r="H27">
        <f t="shared" si="2"/>
        <v>1708532.9999999984</v>
      </c>
    </row>
    <row r="28" spans="1:8" x14ac:dyDescent="0.3">
      <c r="A28" t="str">
        <f t="shared" si="0"/>
        <v>Public Administration_2</v>
      </c>
      <c r="B28" t="s">
        <v>15</v>
      </c>
      <c r="C28" t="str">
        <f t="shared" si="1"/>
        <v>Public Administration_2</v>
      </c>
      <c r="D28" t="s">
        <v>15</v>
      </c>
      <c r="E28">
        <v>40.1357366505881</v>
      </c>
      <c r="F28">
        <v>2</v>
      </c>
      <c r="G28" s="5">
        <f>VLOOKUP(A28,Workers!A:C,3,0)</f>
        <v>11817</v>
      </c>
      <c r="H28">
        <f t="shared" si="2"/>
        <v>474283.99999999959</v>
      </c>
    </row>
    <row r="29" spans="1:8" x14ac:dyDescent="0.3">
      <c r="A29" t="str">
        <f t="shared" si="0"/>
        <v>Public Administration_1</v>
      </c>
      <c r="B29" t="s">
        <v>15</v>
      </c>
      <c r="C29" t="str">
        <f t="shared" si="1"/>
        <v>Public Administration_1</v>
      </c>
      <c r="D29" t="s">
        <v>15</v>
      </c>
      <c r="E29">
        <v>43.709639421503802</v>
      </c>
      <c r="F29">
        <v>1</v>
      </c>
      <c r="G29" s="5">
        <f>VLOOKUP(A29,Workers!A:C,3,0)</f>
        <v>15281</v>
      </c>
      <c r="H29">
        <f t="shared" si="2"/>
        <v>667926.99999999965</v>
      </c>
    </row>
    <row r="30" spans="1:8" x14ac:dyDescent="0.3">
      <c r="A30" t="str">
        <f t="shared" si="0"/>
        <v>Retail_2</v>
      </c>
      <c r="B30" t="s">
        <v>28</v>
      </c>
      <c r="C30" t="str">
        <f t="shared" si="1"/>
        <v>Retail &amp; Wholesale_2</v>
      </c>
      <c r="D30" t="s">
        <v>16</v>
      </c>
      <c r="E30">
        <v>34.042683275241401</v>
      </c>
      <c r="F30">
        <v>2</v>
      </c>
      <c r="G30" s="5">
        <f>VLOOKUP(A30,Workers!A:C,3,0)</f>
        <v>35002</v>
      </c>
      <c r="H30">
        <f t="shared" si="2"/>
        <v>1191561.9999999995</v>
      </c>
    </row>
    <row r="31" spans="1:8" x14ac:dyDescent="0.3">
      <c r="A31" t="str">
        <f t="shared" si="0"/>
        <v>Retail_1</v>
      </c>
      <c r="B31" t="s">
        <v>28</v>
      </c>
      <c r="C31" t="str">
        <f t="shared" si="1"/>
        <v>Retail &amp; Wholesale_1</v>
      </c>
      <c r="D31" t="s">
        <v>16</v>
      </c>
      <c r="E31">
        <v>39.464937286203003</v>
      </c>
      <c r="F31">
        <v>1</v>
      </c>
      <c r="G31" s="5">
        <f>VLOOKUP(A31,Workers!A:C,3,0)</f>
        <v>35080</v>
      </c>
      <c r="H31">
        <f t="shared" si="2"/>
        <v>1384430.0000000014</v>
      </c>
    </row>
    <row r="32" spans="1:8" x14ac:dyDescent="0.3">
      <c r="A32" t="str">
        <f t="shared" si="0"/>
        <v>Transportation &amp; Warehousing_2</v>
      </c>
      <c r="B32" t="s">
        <v>25</v>
      </c>
      <c r="C32" t="str">
        <f t="shared" si="1"/>
        <v>Other_2</v>
      </c>
      <c r="D32" t="s">
        <v>17</v>
      </c>
      <c r="E32">
        <v>39.0010510510511</v>
      </c>
      <c r="F32">
        <v>2</v>
      </c>
      <c r="G32" s="5">
        <f>VLOOKUP(A32,Workers!A:C,3,0)</f>
        <v>6660</v>
      </c>
      <c r="H32">
        <f t="shared" si="2"/>
        <v>259747.00000000032</v>
      </c>
    </row>
    <row r="33" spans="1:8" x14ac:dyDescent="0.3">
      <c r="A33" t="str">
        <f t="shared" si="0"/>
        <v>Transportation &amp; Warehousing_1</v>
      </c>
      <c r="B33" t="s">
        <v>25</v>
      </c>
      <c r="C33" t="str">
        <f t="shared" si="1"/>
        <v>Other_1</v>
      </c>
      <c r="D33" t="s">
        <v>17</v>
      </c>
      <c r="E33">
        <v>45.113062304546503</v>
      </c>
      <c r="F33">
        <v>1</v>
      </c>
      <c r="G33" s="5">
        <f>VLOOKUP(A33,Workers!A:C,3,0)</f>
        <v>20785</v>
      </c>
      <c r="H33">
        <f t="shared" si="2"/>
        <v>937674.99999999907</v>
      </c>
    </row>
    <row r="34" spans="1:8" x14ac:dyDescent="0.3">
      <c r="A34" t="str">
        <f t="shared" si="0"/>
        <v>Utilities_2</v>
      </c>
      <c r="B34" t="s">
        <v>25</v>
      </c>
      <c r="C34" t="str">
        <f t="shared" si="1"/>
        <v>Other_2</v>
      </c>
      <c r="D34" t="s">
        <v>18</v>
      </c>
      <c r="E34">
        <v>40.329350261389102</v>
      </c>
      <c r="F34">
        <v>2</v>
      </c>
      <c r="G34" s="5">
        <f>VLOOKUP(A34,Workers!A:C,3,0)</f>
        <v>1339</v>
      </c>
      <c r="H34">
        <f t="shared" si="2"/>
        <v>54001.000000000007</v>
      </c>
    </row>
    <row r="35" spans="1:8" x14ac:dyDescent="0.3">
      <c r="A35" t="str">
        <f t="shared" si="0"/>
        <v>Utilities_1</v>
      </c>
      <c r="B35" t="s">
        <v>25</v>
      </c>
      <c r="C35" t="str">
        <f t="shared" si="1"/>
        <v>Other_1</v>
      </c>
      <c r="D35" t="s">
        <v>18</v>
      </c>
      <c r="E35">
        <v>43.611086956521703</v>
      </c>
      <c r="F35">
        <v>1</v>
      </c>
      <c r="G35" s="5">
        <f>VLOOKUP(A35,Workers!A:C,3,0)</f>
        <v>4600</v>
      </c>
      <c r="H35">
        <f t="shared" si="2"/>
        <v>200610.99999999983</v>
      </c>
    </row>
    <row r="36" spans="1:8" x14ac:dyDescent="0.3">
      <c r="A36" t="str">
        <f t="shared" si="0"/>
        <v>Wholesale_2</v>
      </c>
      <c r="B36" t="s">
        <v>28</v>
      </c>
      <c r="C36" t="str">
        <f t="shared" si="1"/>
        <v>Retail &amp; Wholesale_2</v>
      </c>
      <c r="D36" t="s">
        <v>19</v>
      </c>
      <c r="E36">
        <v>39.867218356215901</v>
      </c>
      <c r="F36">
        <v>2</v>
      </c>
      <c r="G36" s="5">
        <f>VLOOKUP(A36,Workers!A:C,3,0)</f>
        <v>5317</v>
      </c>
      <c r="H36">
        <f t="shared" si="2"/>
        <v>211973.99999999994</v>
      </c>
    </row>
    <row r="37" spans="1:8" x14ac:dyDescent="0.3">
      <c r="A37" t="str">
        <f t="shared" si="0"/>
        <v>Wholesale_1</v>
      </c>
      <c r="B37" t="s">
        <v>28</v>
      </c>
      <c r="C37" t="str">
        <f t="shared" si="1"/>
        <v>Retail &amp; Wholesale_1</v>
      </c>
      <c r="D37" t="s">
        <v>19</v>
      </c>
      <c r="E37">
        <v>44.396125116713399</v>
      </c>
      <c r="F37">
        <v>1</v>
      </c>
      <c r="G37" s="5">
        <f>VLOOKUP(A37,Workers!A:C,3,0)</f>
        <v>12852</v>
      </c>
      <c r="H37">
        <f t="shared" si="2"/>
        <v>570579.00000000058</v>
      </c>
    </row>
  </sheetData>
  <autoFilter ref="A1:G37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" sqref="A2:A37"/>
    </sheetView>
  </sheetViews>
  <sheetFormatPr defaultRowHeight="14.4" x14ac:dyDescent="0.3"/>
  <cols>
    <col min="1" max="1" width="42.5546875" bestFit="1" customWidth="1"/>
    <col min="2" max="2" width="40.44140625" bestFit="1" customWidth="1"/>
    <col min="3" max="3" width="28.5546875" bestFit="1" customWidth="1"/>
  </cols>
  <sheetData>
    <row r="1" spans="1:4" x14ac:dyDescent="0.3">
      <c r="A1" t="s">
        <v>21</v>
      </c>
      <c r="B1" s="1" t="s">
        <v>0</v>
      </c>
      <c r="C1" s="1" t="s">
        <v>20</v>
      </c>
      <c r="D1" s="1" t="s">
        <v>1</v>
      </c>
    </row>
    <row r="2" spans="1:4" x14ac:dyDescent="0.3">
      <c r="A2" t="str">
        <f>B2&amp;"_"&amp;D2</f>
        <v>Agriculture_2</v>
      </c>
      <c r="B2" s="2" t="s">
        <v>2</v>
      </c>
      <c r="C2" s="3">
        <v>1407</v>
      </c>
      <c r="D2" s="3">
        <v>2</v>
      </c>
    </row>
    <row r="3" spans="1:4" x14ac:dyDescent="0.3">
      <c r="A3" t="str">
        <f t="shared" ref="A3:A37" si="0">B3&amp;"_"&amp;D3</f>
        <v>Agriculture_1</v>
      </c>
      <c r="B3" s="2" t="s">
        <v>2</v>
      </c>
      <c r="C3" s="3">
        <v>6717</v>
      </c>
      <c r="D3" s="3">
        <v>1</v>
      </c>
    </row>
    <row r="4" spans="1:4" x14ac:dyDescent="0.3">
      <c r="A4" t="str">
        <f t="shared" si="0"/>
        <v>Arts, Entertain &amp; Recreation_2</v>
      </c>
      <c r="B4" s="2" t="s">
        <v>3</v>
      </c>
      <c r="C4" s="3">
        <v>27234</v>
      </c>
      <c r="D4" s="3">
        <v>2</v>
      </c>
    </row>
    <row r="5" spans="1:4" x14ac:dyDescent="0.3">
      <c r="A5" t="str">
        <f t="shared" si="0"/>
        <v>Arts, Entertain &amp; Recreation_1</v>
      </c>
      <c r="B5" s="2" t="s">
        <v>3</v>
      </c>
      <c r="C5" s="3">
        <v>24235</v>
      </c>
      <c r="D5" s="3">
        <v>1</v>
      </c>
    </row>
    <row r="6" spans="1:4" x14ac:dyDescent="0.3">
      <c r="A6" t="str">
        <f t="shared" si="0"/>
        <v>Construction_2</v>
      </c>
      <c r="B6" s="2" t="s">
        <v>4</v>
      </c>
      <c r="C6" s="3">
        <v>4633</v>
      </c>
      <c r="D6" s="3">
        <v>2</v>
      </c>
    </row>
    <row r="7" spans="1:4" x14ac:dyDescent="0.3">
      <c r="A7" t="str">
        <f t="shared" si="0"/>
        <v>Construction_1</v>
      </c>
      <c r="B7" s="2" t="s">
        <v>4</v>
      </c>
      <c r="C7" s="3">
        <v>42146</v>
      </c>
      <c r="D7" s="3">
        <v>1</v>
      </c>
    </row>
    <row r="8" spans="1:4" x14ac:dyDescent="0.3">
      <c r="A8" t="str">
        <f t="shared" si="0"/>
        <v>Educational Services_2</v>
      </c>
      <c r="B8" s="2" t="s">
        <v>5</v>
      </c>
      <c r="C8" s="3">
        <v>47622</v>
      </c>
      <c r="D8" s="3">
        <v>2</v>
      </c>
    </row>
    <row r="9" spans="1:4" x14ac:dyDescent="0.3">
      <c r="A9" t="str">
        <f t="shared" si="0"/>
        <v>Educational Services_1</v>
      </c>
      <c r="B9" s="2" t="s">
        <v>5</v>
      </c>
      <c r="C9" s="3">
        <v>19202</v>
      </c>
      <c r="D9" s="3">
        <v>1</v>
      </c>
    </row>
    <row r="10" spans="1:4" x14ac:dyDescent="0.3">
      <c r="A10" t="str">
        <f t="shared" si="0"/>
        <v>Finance &amp; Insurance_2</v>
      </c>
      <c r="B10" s="2" t="s">
        <v>6</v>
      </c>
      <c r="C10" s="3">
        <v>23261</v>
      </c>
      <c r="D10" s="3">
        <v>2</v>
      </c>
    </row>
    <row r="11" spans="1:4" x14ac:dyDescent="0.3">
      <c r="A11" t="str">
        <f t="shared" si="0"/>
        <v>Finance &amp; Insurance_1</v>
      </c>
      <c r="B11" s="2" t="s">
        <v>6</v>
      </c>
      <c r="C11" s="3">
        <v>18239</v>
      </c>
      <c r="D11" s="3">
        <v>1</v>
      </c>
    </row>
    <row r="12" spans="1:4" x14ac:dyDescent="0.3">
      <c r="A12" t="str">
        <f t="shared" si="0"/>
        <v>Healthcare &amp; Social Assistance_2</v>
      </c>
      <c r="B12" s="2" t="s">
        <v>7</v>
      </c>
      <c r="C12" s="3">
        <v>10238</v>
      </c>
      <c r="D12" s="3">
        <v>2</v>
      </c>
    </row>
    <row r="13" spans="1:4" x14ac:dyDescent="0.3">
      <c r="A13" t="str">
        <f t="shared" si="0"/>
        <v>Healthcare &amp; Social Assistance_1</v>
      </c>
      <c r="B13" s="2" t="s">
        <v>7</v>
      </c>
      <c r="C13" s="3">
        <v>1414</v>
      </c>
      <c r="D13" s="3">
        <v>1</v>
      </c>
    </row>
    <row r="14" spans="1:4" x14ac:dyDescent="0.3">
      <c r="A14" t="str">
        <f t="shared" si="0"/>
        <v>Information_2</v>
      </c>
      <c r="B14" s="2" t="s">
        <v>8</v>
      </c>
      <c r="C14" s="3">
        <v>4580</v>
      </c>
      <c r="D14" s="3">
        <v>2</v>
      </c>
    </row>
    <row r="15" spans="1:4" x14ac:dyDescent="0.3">
      <c r="A15" t="str">
        <f t="shared" si="0"/>
        <v>Information_1</v>
      </c>
      <c r="B15" s="2" t="s">
        <v>8</v>
      </c>
      <c r="C15" s="3">
        <v>6763</v>
      </c>
      <c r="D15" s="3">
        <v>1</v>
      </c>
    </row>
    <row r="16" spans="1:4" x14ac:dyDescent="0.3">
      <c r="A16" t="str">
        <f t="shared" si="0"/>
        <v>Manufacturing_2</v>
      </c>
      <c r="B16" s="2" t="s">
        <v>9</v>
      </c>
      <c r="C16" s="3">
        <v>14729</v>
      </c>
      <c r="D16" s="3">
        <v>2</v>
      </c>
    </row>
    <row r="17" spans="1:4" x14ac:dyDescent="0.3">
      <c r="A17" t="str">
        <f t="shared" si="0"/>
        <v>Manufacturing_1</v>
      </c>
      <c r="B17" s="2" t="s">
        <v>9</v>
      </c>
      <c r="C17" s="3">
        <v>41151</v>
      </c>
      <c r="D17" s="3">
        <v>1</v>
      </c>
    </row>
    <row r="18" spans="1:4" x14ac:dyDescent="0.3">
      <c r="A18" t="str">
        <f t="shared" si="0"/>
        <v>Medical Services_2</v>
      </c>
      <c r="B18" s="2" t="s">
        <v>10</v>
      </c>
      <c r="C18" s="3">
        <v>48681</v>
      </c>
      <c r="D18" s="3">
        <v>2</v>
      </c>
    </row>
    <row r="19" spans="1:4" x14ac:dyDescent="0.3">
      <c r="A19" t="str">
        <f t="shared" si="0"/>
        <v>Medical Services_1</v>
      </c>
      <c r="B19" s="2" t="s">
        <v>10</v>
      </c>
      <c r="C19" s="3">
        <v>14503</v>
      </c>
      <c r="D19" s="3">
        <v>1</v>
      </c>
    </row>
    <row r="20" spans="1:4" x14ac:dyDescent="0.3">
      <c r="A20" t="str">
        <f t="shared" si="0"/>
        <v>Military_2</v>
      </c>
      <c r="B20" s="2" t="s">
        <v>11</v>
      </c>
      <c r="C20" s="3">
        <v>793</v>
      </c>
      <c r="D20" s="3">
        <v>2</v>
      </c>
    </row>
    <row r="21" spans="1:4" x14ac:dyDescent="0.3">
      <c r="A21" t="str">
        <f t="shared" si="0"/>
        <v>Military_1</v>
      </c>
      <c r="B21" s="2" t="s">
        <v>11</v>
      </c>
      <c r="C21" s="3">
        <v>4148</v>
      </c>
      <c r="D21" s="3">
        <v>1</v>
      </c>
    </row>
    <row r="22" spans="1:4" x14ac:dyDescent="0.3">
      <c r="A22" t="str">
        <f t="shared" si="0"/>
        <v>Mining/Oil and Gas_2</v>
      </c>
      <c r="B22" s="2" t="s">
        <v>12</v>
      </c>
      <c r="C22" s="3">
        <v>2797</v>
      </c>
      <c r="D22" s="3">
        <v>2</v>
      </c>
    </row>
    <row r="23" spans="1:4" x14ac:dyDescent="0.3">
      <c r="A23" t="str">
        <f t="shared" si="0"/>
        <v>Mining/Oil and Gas_1</v>
      </c>
      <c r="B23" s="2" t="s">
        <v>12</v>
      </c>
      <c r="C23" s="3">
        <v>12637</v>
      </c>
      <c r="D23" s="3">
        <v>1</v>
      </c>
    </row>
    <row r="24" spans="1:4" x14ac:dyDescent="0.3">
      <c r="A24" t="str">
        <f t="shared" si="0"/>
        <v>Other Services_2</v>
      </c>
      <c r="B24" s="2" t="s">
        <v>13</v>
      </c>
      <c r="C24" s="3">
        <v>17232</v>
      </c>
      <c r="D24" s="3">
        <v>2</v>
      </c>
    </row>
    <row r="25" spans="1:4" x14ac:dyDescent="0.3">
      <c r="A25" t="str">
        <f t="shared" si="0"/>
        <v>Other Services_1</v>
      </c>
      <c r="B25" s="2" t="s">
        <v>13</v>
      </c>
      <c r="C25" s="3">
        <v>15858</v>
      </c>
      <c r="D25" s="3">
        <v>1</v>
      </c>
    </row>
    <row r="26" spans="1:4" x14ac:dyDescent="0.3">
      <c r="A26" t="str">
        <f t="shared" si="0"/>
        <v>Professional, Scientific &amp; Technical Services_2</v>
      </c>
      <c r="B26" s="2" t="s">
        <v>14</v>
      </c>
      <c r="C26" s="3">
        <v>30266</v>
      </c>
      <c r="D26" s="3">
        <v>2</v>
      </c>
    </row>
    <row r="27" spans="1:4" x14ac:dyDescent="0.3">
      <c r="A27" t="str">
        <f t="shared" si="0"/>
        <v>Professional, Scientific &amp; Technical Services_1</v>
      </c>
      <c r="B27" s="2" t="s">
        <v>14</v>
      </c>
      <c r="C27" s="3">
        <v>41123</v>
      </c>
      <c r="D27" s="3">
        <v>1</v>
      </c>
    </row>
    <row r="28" spans="1:4" x14ac:dyDescent="0.3">
      <c r="A28" t="str">
        <f t="shared" si="0"/>
        <v>Public Administration_2</v>
      </c>
      <c r="B28" s="2" t="s">
        <v>15</v>
      </c>
      <c r="C28" s="3">
        <v>11817</v>
      </c>
      <c r="D28" s="3">
        <v>2</v>
      </c>
    </row>
    <row r="29" spans="1:4" x14ac:dyDescent="0.3">
      <c r="A29" t="str">
        <f t="shared" si="0"/>
        <v>Public Administration_1</v>
      </c>
      <c r="B29" s="2" t="s">
        <v>15</v>
      </c>
      <c r="C29" s="3">
        <v>15281</v>
      </c>
      <c r="D29" s="3">
        <v>1</v>
      </c>
    </row>
    <row r="30" spans="1:4" x14ac:dyDescent="0.3">
      <c r="A30" t="str">
        <f t="shared" si="0"/>
        <v>Retail_2</v>
      </c>
      <c r="B30" s="2" t="s">
        <v>16</v>
      </c>
      <c r="C30" s="3">
        <v>35002</v>
      </c>
      <c r="D30" s="3">
        <v>2</v>
      </c>
    </row>
    <row r="31" spans="1:4" x14ac:dyDescent="0.3">
      <c r="A31" t="str">
        <f t="shared" si="0"/>
        <v>Retail_1</v>
      </c>
      <c r="B31" s="2" t="s">
        <v>16</v>
      </c>
      <c r="C31" s="3">
        <v>35080</v>
      </c>
      <c r="D31" s="3">
        <v>1</v>
      </c>
    </row>
    <row r="32" spans="1:4" x14ac:dyDescent="0.3">
      <c r="A32" t="str">
        <f t="shared" si="0"/>
        <v>Transportation &amp; Warehousing_2</v>
      </c>
      <c r="B32" s="2" t="s">
        <v>17</v>
      </c>
      <c r="C32" s="3">
        <v>6660</v>
      </c>
      <c r="D32" s="3">
        <v>2</v>
      </c>
    </row>
    <row r="33" spans="1:4" x14ac:dyDescent="0.3">
      <c r="A33" t="str">
        <f t="shared" si="0"/>
        <v>Transportation &amp; Warehousing_1</v>
      </c>
      <c r="B33" s="2" t="s">
        <v>17</v>
      </c>
      <c r="C33" s="3">
        <v>20785</v>
      </c>
      <c r="D33" s="3">
        <v>1</v>
      </c>
    </row>
    <row r="34" spans="1:4" x14ac:dyDescent="0.3">
      <c r="A34" t="str">
        <f t="shared" si="0"/>
        <v>Utilities_2</v>
      </c>
      <c r="B34" s="2" t="s">
        <v>18</v>
      </c>
      <c r="C34" s="3">
        <v>1339</v>
      </c>
      <c r="D34" s="3">
        <v>2</v>
      </c>
    </row>
    <row r="35" spans="1:4" x14ac:dyDescent="0.3">
      <c r="A35" t="str">
        <f t="shared" si="0"/>
        <v>Utilities_1</v>
      </c>
      <c r="B35" s="2" t="s">
        <v>18</v>
      </c>
      <c r="C35" s="3">
        <v>4600</v>
      </c>
      <c r="D35" s="3">
        <v>1</v>
      </c>
    </row>
    <row r="36" spans="1:4" x14ac:dyDescent="0.3">
      <c r="A36" t="str">
        <f t="shared" si="0"/>
        <v>Wholesale_2</v>
      </c>
      <c r="B36" s="2" t="s">
        <v>19</v>
      </c>
      <c r="C36" s="3">
        <v>5317</v>
      </c>
      <c r="D36" s="3">
        <v>2</v>
      </c>
    </row>
    <row r="37" spans="1:4" x14ac:dyDescent="0.3">
      <c r="A37" t="str">
        <f t="shared" si="0"/>
        <v>Wholesale_1</v>
      </c>
      <c r="B37" s="2" t="s">
        <v>19</v>
      </c>
      <c r="C37" s="3">
        <v>12852</v>
      </c>
      <c r="D3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HoursWorked</vt:lpstr>
      <vt:lpstr>Workers</vt:lpstr>
      <vt:lpstr>HoursWorked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</dc:creator>
  <cp:lastModifiedBy>Arya, Kapil</cp:lastModifiedBy>
  <dcterms:created xsi:type="dcterms:W3CDTF">2018-07-14T16:14:46Z</dcterms:created>
  <dcterms:modified xsi:type="dcterms:W3CDTF">2018-07-23T15:20:23Z</dcterms:modified>
</cp:coreProperties>
</file>