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5" activeTab="10"/>
  </bookViews>
  <sheets>
    <sheet name="ЗАДАНИЕ1" sheetId="4" r:id="rId1"/>
    <sheet name="ЗАДАНИЕ2" sheetId="5" r:id="rId2"/>
    <sheet name="Структура сценария" sheetId="13" r:id="rId3"/>
    <sheet name="Сводная таблица по сценарию" sheetId="14" r:id="rId4"/>
    <sheet name="ЗАДАНИЕ3" sheetId="6" r:id="rId5"/>
    <sheet name="ИСТОЧНИК" sheetId="12" r:id="rId6"/>
    <sheet name="ЗАДАНИЕ4" sheetId="7" r:id="rId7"/>
    <sheet name="ЗАДАНИЕ5" sheetId="8" r:id="rId8"/>
    <sheet name="Отчет о результатах 1" sheetId="15" r:id="rId9"/>
    <sheet name="ЗАДАНИЕ6" sheetId="9" r:id="rId10"/>
    <sheet name="ЗАДАНИЕ7" sheetId="10" r:id="rId11"/>
  </sheets>
  <definedNames>
    <definedName name="solver_adj" localSheetId="9" hidden="1">ЗАДАНИЕ6!$C$11:$G$12</definedName>
    <definedName name="solver_adj" localSheetId="10" hidden="1">ЗАДАНИЕ7!$C$12:$F$12</definedName>
    <definedName name="solver_cvg" localSheetId="7" hidden="1">0.0001</definedName>
    <definedName name="solver_cvg" localSheetId="9" hidden="1">0.0001</definedName>
    <definedName name="solver_cvg" localSheetId="10" hidden="1">0.0001</definedName>
    <definedName name="solver_drv" localSheetId="7" hidden="1">1</definedName>
    <definedName name="solver_drv" localSheetId="9" hidden="1">1</definedName>
    <definedName name="solver_drv" localSheetId="10" hidden="1">2</definedName>
    <definedName name="solver_eng" localSheetId="9" hidden="1">2</definedName>
    <definedName name="solver_eng" localSheetId="10" hidden="1">1</definedName>
    <definedName name="solver_est" localSheetId="7" hidden="1">1</definedName>
    <definedName name="solver_est" localSheetId="9" hidden="1">1</definedName>
    <definedName name="solver_est" localSheetId="10" hidden="1">1</definedName>
    <definedName name="solver_itr" localSheetId="7" hidden="1">100</definedName>
    <definedName name="solver_itr" localSheetId="9" hidden="1">100</definedName>
    <definedName name="solver_itr" localSheetId="10" hidden="1">2147483647</definedName>
    <definedName name="solver_lhs1" localSheetId="7" hidden="1">ЗАДАНИЕ5!$C$2:$C$24</definedName>
    <definedName name="solver_lhs1" localSheetId="9" hidden="1">ЗАДАНИЕ6!$C$13:$G$13</definedName>
    <definedName name="solver_lhs1" localSheetId="10" hidden="1">ЗАДАНИЕ7!$G$12</definedName>
    <definedName name="solver_lhs2" localSheetId="9" hidden="1">ЗАДАНИЕ6!$H$11:$H$12</definedName>
    <definedName name="solver_lhs3" localSheetId="9" hidden="1">ЗАДАНИЕ6!$H$11:$H$12</definedName>
    <definedName name="solver_lin" localSheetId="7" hidden="1">2</definedName>
    <definedName name="solver_lin" localSheetId="9" hidden="1">2</definedName>
    <definedName name="solver_mip" localSheetId="9" hidden="1">2147483647</definedName>
    <definedName name="solver_mip" localSheetId="10" hidden="1">2147483647</definedName>
    <definedName name="solver_mni" localSheetId="9" hidden="1">30</definedName>
    <definedName name="solver_mni" localSheetId="10" hidden="1">30</definedName>
    <definedName name="solver_mrt" localSheetId="9" hidden="1">0.075</definedName>
    <definedName name="solver_mrt" localSheetId="10" hidden="1">0.075</definedName>
    <definedName name="solver_msl" localSheetId="9" hidden="1">2</definedName>
    <definedName name="solver_msl" localSheetId="10" hidden="1">2</definedName>
    <definedName name="solver_neg" localSheetId="7" hidden="1">2</definedName>
    <definedName name="solver_neg" localSheetId="9" hidden="1">1</definedName>
    <definedName name="solver_neg" localSheetId="10" hidden="1">1</definedName>
    <definedName name="solver_nod" localSheetId="9" hidden="1">2147483647</definedName>
    <definedName name="solver_nod" localSheetId="10" hidden="1">2147483647</definedName>
    <definedName name="solver_num" localSheetId="7" hidden="1">0</definedName>
    <definedName name="solver_num" localSheetId="9" hidden="1">2</definedName>
    <definedName name="solver_num" localSheetId="10" hidden="1">1</definedName>
    <definedName name="solver_nwt" localSheetId="7" hidden="1">1</definedName>
    <definedName name="solver_nwt" localSheetId="9" hidden="1">1</definedName>
    <definedName name="solver_nwt" localSheetId="10" hidden="1">1</definedName>
    <definedName name="solver_opt" localSheetId="9" hidden="1">ЗАДАНИЕ6!$E$18</definedName>
    <definedName name="solver_opt" localSheetId="10" hidden="1">ЗАДАНИЕ7!$G$16</definedName>
    <definedName name="solver_pre" localSheetId="7" hidden="1">0.000001</definedName>
    <definedName name="solver_pre" localSheetId="9" hidden="1">0.000001</definedName>
    <definedName name="solver_pre" localSheetId="10" hidden="1">0.000001</definedName>
    <definedName name="solver_rbv" localSheetId="9" hidden="1">1</definedName>
    <definedName name="solver_rbv" localSheetId="10" hidden="1">2</definedName>
    <definedName name="solver_rel1" localSheetId="7" hidden="1">3</definedName>
    <definedName name="solver_rel1" localSheetId="9" hidden="1">2</definedName>
    <definedName name="solver_rel1" localSheetId="10" hidden="1">2</definedName>
    <definedName name="solver_rel2" localSheetId="9" hidden="1">1</definedName>
    <definedName name="solver_rel3" localSheetId="9" hidden="1">1</definedName>
    <definedName name="solver_rhs1" localSheetId="7" hidden="1">140</definedName>
    <definedName name="solver_rhs1" localSheetId="9" hidden="1">ЗАДАНИЕ6!$C$15:$G$15</definedName>
    <definedName name="solver_rhs1" localSheetId="10" hidden="1">20000</definedName>
    <definedName name="solver_rhs2" localSheetId="9" hidden="1">ЗАДАНИЕ6!$J$11:$J$12</definedName>
    <definedName name="solver_rhs3" localSheetId="9" hidden="1">ЗАДАНИЕ6!$J$11:$J$12</definedName>
    <definedName name="solver_rlx" localSheetId="9" hidden="1">1</definedName>
    <definedName name="solver_rlx" localSheetId="10" hidden="1">2</definedName>
    <definedName name="solver_rsd" localSheetId="9" hidden="1">0</definedName>
    <definedName name="solver_rsd" localSheetId="10" hidden="1">0</definedName>
    <definedName name="solver_scl" localSheetId="7" hidden="1">2</definedName>
    <definedName name="solver_scl" localSheetId="9" hidden="1">2</definedName>
    <definedName name="solver_scl" localSheetId="10" hidden="1">2</definedName>
    <definedName name="solver_sho" localSheetId="7" hidden="1">2</definedName>
    <definedName name="solver_sho" localSheetId="9" hidden="1">2</definedName>
    <definedName name="solver_sho" localSheetId="10" hidden="1">2</definedName>
    <definedName name="solver_ssz" localSheetId="9" hidden="1">100</definedName>
    <definedName name="solver_ssz" localSheetId="10" hidden="1">100</definedName>
    <definedName name="solver_tim" localSheetId="7" hidden="1">100</definedName>
    <definedName name="solver_tim" localSheetId="9" hidden="1">100</definedName>
    <definedName name="solver_tim" localSheetId="10" hidden="1">2147483647</definedName>
    <definedName name="solver_tol" localSheetId="7" hidden="1">0.05</definedName>
    <definedName name="solver_tol" localSheetId="9" hidden="1">0.05</definedName>
    <definedName name="solver_tol" localSheetId="10" hidden="1">0.01</definedName>
    <definedName name="solver_typ" localSheetId="7" hidden="1">3</definedName>
    <definedName name="solver_typ" localSheetId="9" hidden="1">2</definedName>
    <definedName name="solver_typ" localSheetId="10" hidden="1">1</definedName>
    <definedName name="solver_val" localSheetId="9" hidden="1">0</definedName>
    <definedName name="solver_val" localSheetId="10" hidden="1">0</definedName>
    <definedName name="solver_ver" localSheetId="9" hidden="1">3</definedName>
    <definedName name="solver_ver" localSheetId="10" hidden="1">3</definedName>
    <definedName name="wrn.отчет._.по._.курсу." localSheetId="7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Вложенные_средства__р">ЗАДАНИЕ3!$C$12</definedName>
    <definedName name="Выгода__р">ЗАДАНИЕ3!$C$14</definedName>
    <definedName name="Ежемесячный_платеж__р">ЗАДАНИЕ3!$C$6</definedName>
    <definedName name="Начальная_сумма_вклада__р">ЗАДАНИЕ3!$C$4</definedName>
    <definedName name="Процентная_ставка__за_год">ЗАДАНИЕ3!$C$7</definedName>
    <definedName name="Срок_вклада__месяцы">ЗАДАНИЕ3!$C$5</definedName>
    <definedName name="Сумма_накоплений__р">ЗАДАНИЕ3!$C$10</definedName>
  </definedNames>
  <calcPr calcId="152511"/>
  <pivotCaches>
    <pivotCache cacheId="0" r:id="rId12"/>
  </pivotCaches>
</workbook>
</file>

<file path=xl/calcChain.xml><?xml version="1.0" encoding="utf-8"?>
<calcChain xmlns="http://schemas.openxmlformats.org/spreadsheetml/2006/main">
  <c r="E18" i="9" l="1"/>
  <c r="E13" i="9"/>
  <c r="O4" i="8"/>
  <c r="C12" i="12" l="1"/>
  <c r="C10" i="12"/>
  <c r="C14" i="12" l="1"/>
  <c r="G12" i="10"/>
  <c r="C12" i="6"/>
  <c r="C10" i="6"/>
  <c r="C14" i="6" s="1"/>
  <c r="G11" i="10" l="1"/>
  <c r="F6" i="10"/>
  <c r="F7" i="10" s="1"/>
  <c r="E6" i="10"/>
  <c r="E7" i="10" s="1"/>
  <c r="D6" i="10"/>
  <c r="D8" i="10" s="1"/>
  <c r="C6" i="10"/>
  <c r="C7" i="10" s="1"/>
  <c r="G13" i="9"/>
  <c r="F13" i="9"/>
  <c r="D13" i="9"/>
  <c r="C13" i="9"/>
  <c r="H12" i="9"/>
  <c r="H11" i="9"/>
  <c r="J24" i="8"/>
  <c r="E24" i="8"/>
  <c r="F24" i="8" s="1"/>
  <c r="J23" i="8"/>
  <c r="E23" i="8"/>
  <c r="F23" i="8" s="1"/>
  <c r="J22" i="8"/>
  <c r="E22" i="8"/>
  <c r="F22" i="8" s="1"/>
  <c r="J21" i="8"/>
  <c r="E21" i="8"/>
  <c r="F21" i="8" s="1"/>
  <c r="J20" i="8"/>
  <c r="E20" i="8"/>
  <c r="F20" i="8" s="1"/>
  <c r="J19" i="8"/>
  <c r="E19" i="8"/>
  <c r="F19" i="8" s="1"/>
  <c r="J18" i="8"/>
  <c r="K18" i="8" s="1"/>
  <c r="E18" i="8"/>
  <c r="F18" i="8" s="1"/>
  <c r="J17" i="8"/>
  <c r="E17" i="8"/>
  <c r="F17" i="8" s="1"/>
  <c r="J16" i="8"/>
  <c r="E16" i="8"/>
  <c r="F16" i="8" s="1"/>
  <c r="J15" i="8"/>
  <c r="E15" i="8"/>
  <c r="F15" i="8" s="1"/>
  <c r="J14" i="8"/>
  <c r="E14" i="8"/>
  <c r="F14" i="8" s="1"/>
  <c r="J13" i="8"/>
  <c r="K13" i="8" s="1"/>
  <c r="E13" i="8"/>
  <c r="F13" i="8" s="1"/>
  <c r="J12" i="8"/>
  <c r="E12" i="8"/>
  <c r="F12" i="8" s="1"/>
  <c r="J11" i="8"/>
  <c r="E11" i="8"/>
  <c r="F11" i="8" s="1"/>
  <c r="J10" i="8"/>
  <c r="E10" i="8"/>
  <c r="F10" i="8" s="1"/>
  <c r="J9" i="8"/>
  <c r="E9" i="8"/>
  <c r="F9" i="8" s="1"/>
  <c r="J8" i="8"/>
  <c r="E8" i="8"/>
  <c r="F8" i="8" s="1"/>
  <c r="J7" i="8"/>
  <c r="K7" i="8" s="1"/>
  <c r="E7" i="8"/>
  <c r="F7" i="8" s="1"/>
  <c r="J6" i="8"/>
  <c r="K6" i="8" s="1"/>
  <c r="E6" i="8"/>
  <c r="F6" i="8" s="1"/>
  <c r="J5" i="8"/>
  <c r="E5" i="8"/>
  <c r="F5" i="8" s="1"/>
  <c r="J4" i="8"/>
  <c r="E4" i="8"/>
  <c r="F4" i="8" s="1"/>
  <c r="J3" i="8"/>
  <c r="E3" i="8"/>
  <c r="F3" i="8" s="1"/>
  <c r="J2" i="8"/>
  <c r="E2" i="8"/>
  <c r="F2" i="8" s="1"/>
  <c r="B10" i="7"/>
  <c r="K9" i="8" l="1"/>
  <c r="K15" i="8"/>
  <c r="K19" i="8"/>
  <c r="K21" i="8"/>
  <c r="K4" i="8"/>
  <c r="K8" i="8"/>
  <c r="L8" i="8" s="1"/>
  <c r="K10" i="8"/>
  <c r="K12" i="8"/>
  <c r="K16" i="8"/>
  <c r="K22" i="8"/>
  <c r="K24" i="8"/>
  <c r="K3" i="8"/>
  <c r="K2" i="8"/>
  <c r="K5" i="8"/>
  <c r="L5" i="8" s="1"/>
  <c r="K11" i="8"/>
  <c r="K14" i="8"/>
  <c r="L14" i="8" s="1"/>
  <c r="K17" i="8"/>
  <c r="L17" i="8" s="1"/>
  <c r="K20" i="8"/>
  <c r="K23" i="8"/>
  <c r="L23" i="8" s="1"/>
  <c r="E13" i="10"/>
  <c r="E14" i="10" s="1"/>
  <c r="C13" i="10"/>
  <c r="F13" i="10"/>
  <c r="F14" i="10" s="1"/>
  <c r="G2" i="8"/>
  <c r="G3" i="8"/>
  <c r="G4" i="8"/>
  <c r="G5" i="8"/>
  <c r="G6" i="8"/>
  <c r="L6" i="8" s="1"/>
  <c r="G7" i="8"/>
  <c r="L7" i="8" s="1"/>
  <c r="G8" i="8"/>
  <c r="G9" i="8"/>
  <c r="G10" i="8"/>
  <c r="L10" i="8" s="1"/>
  <c r="G11" i="8"/>
  <c r="G12" i="8"/>
  <c r="G13" i="8"/>
  <c r="L13" i="8" s="1"/>
  <c r="G14" i="8"/>
  <c r="G15" i="8"/>
  <c r="G16" i="8"/>
  <c r="G17" i="8"/>
  <c r="G18" i="8"/>
  <c r="L18" i="8" s="1"/>
  <c r="G19" i="8"/>
  <c r="L19" i="8" s="1"/>
  <c r="G20" i="8"/>
  <c r="G21" i="8"/>
  <c r="G22" i="8"/>
  <c r="G23" i="8"/>
  <c r="G24" i="8"/>
  <c r="D7" i="10"/>
  <c r="G7" i="10" s="1"/>
  <c r="E8" i="10"/>
  <c r="E9" i="10" s="1"/>
  <c r="G6" i="10"/>
  <c r="C8" i="10"/>
  <c r="F8" i="10"/>
  <c r="F9" i="10" s="1"/>
  <c r="F16" i="10" s="1"/>
  <c r="F17" i="10" l="1"/>
  <c r="L15" i="8"/>
  <c r="L22" i="8"/>
  <c r="L21" i="8"/>
  <c r="L9" i="8"/>
  <c r="L24" i="8"/>
  <c r="L16" i="8"/>
  <c r="L12" i="8"/>
  <c r="L4" i="8"/>
  <c r="L3" i="8"/>
  <c r="L20" i="8"/>
  <c r="L2" i="8"/>
  <c r="L11" i="8"/>
  <c r="E16" i="10"/>
  <c r="E17" i="10" s="1"/>
  <c r="G8" i="10"/>
  <c r="C9" i="10"/>
  <c r="D13" i="10"/>
  <c r="D14" i="10" s="1"/>
  <c r="D9" i="10"/>
  <c r="C14" i="10"/>
  <c r="L25" i="8" l="1"/>
  <c r="G13" i="10"/>
  <c r="G14" i="10"/>
  <c r="D16" i="10"/>
  <c r="D17" i="10" s="1"/>
  <c r="C16" i="10"/>
  <c r="G9" i="10"/>
  <c r="G16" i="10" l="1"/>
  <c r="G17" i="10" s="1"/>
  <c r="C17" i="10"/>
</calcChain>
</file>

<file path=xl/sharedStrings.xml><?xml version="1.0" encoding="utf-8"?>
<sst xmlns="http://schemas.openxmlformats.org/spreadsheetml/2006/main" count="252" uniqueCount="202">
  <si>
    <t>Планирование накоплений</t>
  </si>
  <si>
    <t>8</t>
  </si>
  <si>
    <t>7</t>
  </si>
  <si>
    <t>6</t>
  </si>
  <si>
    <t>5</t>
  </si>
  <si>
    <t>4</t>
  </si>
  <si>
    <t>3</t>
  </si>
  <si>
    <t>2</t>
  </si>
  <si>
    <t>1</t>
  </si>
  <si>
    <t>стоимость 1 дня</t>
  </si>
  <si>
    <t>Класс автомобиля</t>
  </si>
  <si>
    <t>Дни</t>
  </si>
  <si>
    <t>Скидка класса авто</t>
  </si>
  <si>
    <t>Стоимость дней проката, $</t>
  </si>
  <si>
    <t>Кол-во дней</t>
  </si>
  <si>
    <t>Стоимость 1 л, р./л</t>
  </si>
  <si>
    <t>Количество, л</t>
  </si>
  <si>
    <t>Сумма кредита, $</t>
  </si>
  <si>
    <t>Годовая ставка</t>
  </si>
  <si>
    <t>Ежемесячные выплаты, $</t>
  </si>
  <si>
    <t>Количество периодов выплаты, мес</t>
  </si>
  <si>
    <t>№</t>
  </si>
  <si>
    <t>Ф.И.О.</t>
  </si>
  <si>
    <t>Тарифная ставка, руб.</t>
  </si>
  <si>
    <t>Отработано, час.</t>
  </si>
  <si>
    <t>Начислено</t>
  </si>
  <si>
    <t>Подоходный налог</t>
  </si>
  <si>
    <t>Пенсионный фонд</t>
  </si>
  <si>
    <t>Дата рождения</t>
  </si>
  <si>
    <t>Дата найма</t>
  </si>
  <si>
    <t>Стаж работы</t>
  </si>
  <si>
    <t>Премия</t>
  </si>
  <si>
    <t>К выдаче, руб.</t>
  </si>
  <si>
    <t>Ангелочкин Антон Алексеевич</t>
  </si>
  <si>
    <t>Везунчиков Виктор Васильевич</t>
  </si>
  <si>
    <t>Веселый Василий Викторович</t>
  </si>
  <si>
    <r>
      <t xml:space="preserve">% премии при стаже </t>
    </r>
    <r>
      <rPr>
        <b/>
        <sz val="11"/>
        <rFont val="Arial"/>
        <family val="2"/>
        <charset val="204"/>
      </rPr>
      <t>&gt;10</t>
    </r>
    <r>
      <rPr>
        <sz val="11"/>
        <rFont val="Arial"/>
        <family val="2"/>
        <charset val="204"/>
      </rPr>
      <t xml:space="preserve"> лет</t>
    </r>
  </si>
  <si>
    <t>Добрейший Даниил Дмитриевич</t>
  </si>
  <si>
    <r>
      <t xml:space="preserve">% премии при стаже </t>
    </r>
    <r>
      <rPr>
        <b/>
        <sz val="11"/>
        <rFont val="Arial"/>
        <family val="2"/>
        <charset val="204"/>
      </rPr>
      <t>&lt;=10</t>
    </r>
    <r>
      <rPr>
        <sz val="11"/>
        <rFont val="Arial"/>
        <family val="2"/>
        <charset val="204"/>
      </rPr>
      <t xml:space="preserve"> лет</t>
    </r>
  </si>
  <si>
    <t>Добрецов Денис Давидович</t>
  </si>
  <si>
    <t>Душечкин Дмитрий Данилович</t>
  </si>
  <si>
    <t>Замечательная Зинаида Захаровна</t>
  </si>
  <si>
    <t>Красавцев Константин Кириллович</t>
  </si>
  <si>
    <t>Мирный Максим Михайлович</t>
  </si>
  <si>
    <t>Неунывающий Никита Николаевич</t>
  </si>
  <si>
    <t>Оптимистов Олег Осипович</t>
  </si>
  <si>
    <t>Отличницева Оксана Олеговна</t>
  </si>
  <si>
    <t>Позитивов Платон Петрович</t>
  </si>
  <si>
    <t>Праздникова Полина Павловна</t>
  </si>
  <si>
    <t>Прекрасная Пелагея Платоновна</t>
  </si>
  <si>
    <t>Приятный Павел Петрович</t>
  </si>
  <si>
    <t>Радостная Раиса Романовна</t>
  </si>
  <si>
    <t>Радостный Роман Русланович</t>
  </si>
  <si>
    <t>Счастливцев Сергей Семенович</t>
  </si>
  <si>
    <t>Толерантная Таисия Тихоновна</t>
  </si>
  <si>
    <t>Удальцов Устин Устинович</t>
  </si>
  <si>
    <t>Улыбочкина Ульяна Устиновна</t>
  </si>
  <si>
    <t>Хороших Харитон Харитонович</t>
  </si>
  <si>
    <t>ИТОГО</t>
  </si>
  <si>
    <t>Транспортная задача</t>
  </si>
  <si>
    <t>Стоимость доставки товара в магазины (руб за ед.товара)</t>
  </si>
  <si>
    <t>Магазин1</t>
  </si>
  <si>
    <t>Магазин2</t>
  </si>
  <si>
    <t>Магазин3</t>
  </si>
  <si>
    <t>Магазин4</t>
  </si>
  <si>
    <t>Магазин5</t>
  </si>
  <si>
    <t>Склад 1</t>
  </si>
  <si>
    <t>Склад 2</t>
  </si>
  <si>
    <t>Маршруты доставки</t>
  </si>
  <si>
    <t>Итого</t>
  </si>
  <si>
    <t>Емкость</t>
  </si>
  <si>
    <t>Итого, ед</t>
  </si>
  <si>
    <t>Требуется, ед</t>
  </si>
  <si>
    <t>Общая стоимость доставки</t>
  </si>
  <si>
    <t>Оптимизация бюджета</t>
  </si>
  <si>
    <t>Месяц</t>
  </si>
  <si>
    <t>1 квартал</t>
  </si>
  <si>
    <t>2 квартал</t>
  </si>
  <si>
    <t>3 квартал</t>
  </si>
  <si>
    <t>4 квартал</t>
  </si>
  <si>
    <t>Всего</t>
  </si>
  <si>
    <t>Сезонность</t>
  </si>
  <si>
    <t>Число продаж</t>
  </si>
  <si>
    <t>Выручка от реализации</t>
  </si>
  <si>
    <t>Затраты на сбыт</t>
  </si>
  <si>
    <t>Валовая прибыль</t>
  </si>
  <si>
    <t>Торговый персонал</t>
  </si>
  <si>
    <t>Реклама</t>
  </si>
  <si>
    <t>Косвенные затраты</t>
  </si>
  <si>
    <t>Суммарные затраты</t>
  </si>
  <si>
    <t>Норма прибыли</t>
  </si>
  <si>
    <t>Цена изделия</t>
  </si>
  <si>
    <t>Затраты на изделие</t>
  </si>
  <si>
    <t>Исходные значения:</t>
  </si>
  <si>
    <t>Начальная сумма вклада, р</t>
  </si>
  <si>
    <t>Срок вклада, месяцы</t>
  </si>
  <si>
    <t>Ежемесячный платеж, р</t>
  </si>
  <si>
    <t>Процентная ставка, за год</t>
  </si>
  <si>
    <t>Результаты:</t>
  </si>
  <si>
    <t>Сумма накоплений, р</t>
  </si>
  <si>
    <t>Вложенные средства, р</t>
  </si>
  <si>
    <t>Выгода, р</t>
  </si>
  <si>
    <t>КБ Перспектива</t>
  </si>
  <si>
    <t>КБ Рапсодия</t>
  </si>
  <si>
    <t>Сумма кредита, р</t>
  </si>
  <si>
    <t>Срок, месяцы</t>
  </si>
  <si>
    <t>Планирование выплат при кредите</t>
  </si>
  <si>
    <r>
      <t xml:space="preserve">Сумма, </t>
    </r>
    <r>
      <rPr>
        <sz val="11"/>
        <color rgb="FF002060"/>
        <rFont val="Arial"/>
        <family val="2"/>
        <charset val="204"/>
      </rPr>
      <t>€</t>
    </r>
  </si>
  <si>
    <r>
      <t xml:space="preserve">Курс </t>
    </r>
    <r>
      <rPr>
        <sz val="11"/>
        <color rgb="FF002060"/>
        <rFont val="Arial"/>
        <family val="2"/>
        <charset val="204"/>
      </rPr>
      <t>€</t>
    </r>
  </si>
  <si>
    <t>Прибыль</t>
  </si>
  <si>
    <t>Начальная_сумма_вклада__р</t>
  </si>
  <si>
    <t>Срок_вклада__месяцы</t>
  </si>
  <si>
    <t>Ежемесячный_платеж__р</t>
  </si>
  <si>
    <t>Процентная_ставка__за_год</t>
  </si>
  <si>
    <t>Выгода__р</t>
  </si>
  <si>
    <t>Вложенные_средства__р</t>
  </si>
  <si>
    <t>Сумма_накоплений__р</t>
  </si>
  <si>
    <t>Автор: student , 19.06.2014</t>
  </si>
  <si>
    <t>Автор: student , 19.06.2014
Автор изменений: student , 19.06.2014</t>
  </si>
  <si>
    <t>КБ Нирвана</t>
  </si>
  <si>
    <t>Автор: Автор , 01.02.2013</t>
  </si>
  <si>
    <t>КБ Оптимальный</t>
  </si>
  <si>
    <t>Банк Фаворит</t>
  </si>
  <si>
    <t>Структура сценария</t>
  </si>
  <si>
    <t>Изменяемые:</t>
  </si>
  <si>
    <t>Текущие значения:</t>
  </si>
  <si>
    <t>Результат:</t>
  </si>
  <si>
    <t xml:space="preserve">Примечания: столбец ''Текущие значения'' представляет значения изменяемых ячеек в </t>
  </si>
  <si>
    <t>момент создания Итогового отчета по Сценарию. Изменяемые ячейки для каждого</t>
  </si>
  <si>
    <t>сценария выделены серым цветом.</t>
  </si>
  <si>
    <t>Названия строк</t>
  </si>
  <si>
    <t>$C$4:$C$7 на</t>
  </si>
  <si>
    <t>(Все)</t>
  </si>
  <si>
    <t>Microsoft Excel 15.0 Отчет о результатах</t>
  </si>
  <si>
    <t>Лист: [02 Анализ ''Что если'' и Оптимизация.xlsx]ЗАДАНИЕ6</t>
  </si>
  <si>
    <t>Отчет создан: 19.06.2014 19:23:50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</si>
  <si>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</si>
  <si>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</si>
  <si>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</si>
  <si>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 секунд.</t>
  </si>
  <si>
    <t>Число итераций: 11 Число подзадач: 0</t>
  </si>
  <si>
    <t>Параметры поиска решения</t>
  </si>
  <si>
    <t>Максимальное время 100 с,  Число итераций 100, Precision 0,000001</t>
  </si>
  <si>
    <t>Максимальное число подзадач Без пределов, Максимальное число целочисленных решений Без пределов, Целочисленное отклонение 5%, Решение без целочисленных ограничений,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</si>
  <si>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</si>
  <si>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</si>
  <si>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</si>
  <si>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</si>
  <si>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</si>
  <si>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</si>
  <si>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</si>
  <si>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</si>
  <si>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</si>
  <si>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</si>
  <si>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</si>
  <si>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</si>
  <si>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$E$18</t>
  </si>
  <si>
    <t>Общая стоимость доставки Магазин3</t>
  </si>
  <si>
    <t>$C$11</t>
  </si>
  <si>
    <t>Склад 1 Магазин1</t>
  </si>
  <si>
    <t>Продолжить</t>
  </si>
  <si>
    <t>$D$11</t>
  </si>
  <si>
    <t>Склад 1 Магазин2</t>
  </si>
  <si>
    <t>$E$11</t>
  </si>
  <si>
    <t>Склад 1 Магазин3</t>
  </si>
  <si>
    <t>$F$11</t>
  </si>
  <si>
    <t>Склад 1 Магазин4</t>
  </si>
  <si>
    <t>$G$11</t>
  </si>
  <si>
    <t>Склад 1 Магазин5</t>
  </si>
  <si>
    <t>$C$12</t>
  </si>
  <si>
    <t>Склад 2 Магазин1</t>
  </si>
  <si>
    <t>$D$12</t>
  </si>
  <si>
    <t>Склад 2 Магазин2</t>
  </si>
  <si>
    <t>$E$12</t>
  </si>
  <si>
    <t>Склад 2 Магазин3</t>
  </si>
  <si>
    <t>$F$12</t>
  </si>
  <si>
    <t>Склад 2 Магазин4</t>
  </si>
  <si>
    <t>$G$12</t>
  </si>
  <si>
    <t>Склад 2 Магазин5</t>
  </si>
  <si>
    <t>$C$13</t>
  </si>
  <si>
    <t>Итого, ед Магазин1</t>
  </si>
  <si>
    <t>$C$13=$C$15</t>
  </si>
  <si>
    <t>Привязка</t>
  </si>
  <si>
    <t>$D$13</t>
  </si>
  <si>
    <t>Итого, ед Магазин2</t>
  </si>
  <si>
    <t>$D$13=$D$15</t>
  </si>
  <si>
    <t>$E$13</t>
  </si>
  <si>
    <t>Итого, ед Магазин3</t>
  </si>
  <si>
    <t>$E$13=$E$15</t>
  </si>
  <si>
    <t>$F$13</t>
  </si>
  <si>
    <t>Итого, ед Магазин4</t>
  </si>
  <si>
    <t>$F$13=$F$15</t>
  </si>
  <si>
    <t>$G$13</t>
  </si>
  <si>
    <t>Итого, ед Магазин5</t>
  </si>
  <si>
    <t>$G$13=$G$15</t>
  </si>
  <si>
    <t>$H$11</t>
  </si>
  <si>
    <t>Склад 1 Итого</t>
  </si>
  <si>
    <t>$H$11&lt;=$J$11</t>
  </si>
  <si>
    <t>$H$12</t>
  </si>
  <si>
    <t>Склад 2 Итого</t>
  </si>
  <si>
    <t>$H$12&lt;=$J$12</t>
  </si>
  <si>
    <t>Без привязки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</si>
</sst>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2" formatCode="_-* #,##0&quot;р.&quot;_-;\-* #,##0&quot;р.&quot;_-;_-* &quot;-&quot;&quot;р.&quot;_-;_-@_-"/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_-* #,##0\ _р_._-;\-* #,##0\ _р_._-;_-* &quot;-&quot;\ _р_._-;_-@_-"/>
    <numFmt numFmtId="165" formatCode="_-* #,##0.00\ _р_._-;\-* #,##0.00\ _р_._-;_-* &quot;-&quot;??\ _р_._-;_-@_-"/>
    <numFmt numFmtId="166" formatCode="&quot;$&quot;#,##0;[Red]\-&quot;$&quot;#,##0"/>
    <numFmt numFmtId="167" formatCode="_([$€]* #,##0.00_);_([$€]* \(#,##0.00\);_([$€]* &quot;-&quot;??_);_(@_)"/>
    <numFmt numFmtId="168" formatCode="#,##0.00\ [$$-C0C]"/>
    <numFmt numFmtId="169" formatCode="_ * #,##0.00_ \ [$$-C0C]_ ;_ * \-#,##0.00\ \ [$$-C0C]_ ;_ * &quot;-&quot;??_ \ [$$-C0C]_ ;_ @_ "/>
    <numFmt numFmtId="170" formatCode="[$€-2]\ #,##0"/>
    <numFmt numFmtId="171" formatCode="0.0%"/>
    <numFmt numFmtId="172" formatCode="#,##0\ [$€-1]"/>
    <numFmt numFmtId="173" formatCode="#,##0.00&quot;р.&quot;"/>
    <numFmt numFmtId="174" formatCode="#,##0_р_."/>
  </numFmts>
  <fonts count="5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204"/>
      <scheme val="maj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Helv"/>
      <charset val="204"/>
    </font>
    <font>
      <b/>
      <sz val="10"/>
      <name val="Times New Roman Cyr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16"/>
      <name val="Calibri"/>
      <family val="2"/>
      <charset val="204"/>
    </font>
    <font>
      <b/>
      <sz val="11"/>
      <color indexed="53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3"/>
      <name val="Calibri"/>
      <family val="2"/>
      <charset val="204"/>
    </font>
    <font>
      <sz val="11"/>
      <color indexed="60"/>
      <name val="Calibri"/>
      <family val="2"/>
      <charset val="204"/>
    </font>
    <font>
      <sz val="8"/>
      <name val="MS Sans Serif"/>
      <family val="2"/>
      <charset val="204"/>
    </font>
    <font>
      <sz val="8"/>
      <name val="Helv"/>
      <charset val="204"/>
    </font>
    <font>
      <b/>
      <sz val="11"/>
      <color indexed="63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10"/>
      <name val="Calibri"/>
      <family val="2"/>
      <charset val="204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  <charset val="204"/>
    </font>
    <font>
      <sz val="11"/>
      <name val="Arial"/>
      <family val="2"/>
      <charset val="204"/>
    </font>
    <font>
      <b/>
      <sz val="11"/>
      <color rgb="FF0070C0"/>
      <name val="Arial"/>
      <family val="2"/>
      <charset val="204"/>
    </font>
    <font>
      <b/>
      <sz val="11"/>
      <color rgb="FF002060"/>
      <name val="Arial"/>
      <family val="2"/>
      <charset val="204"/>
    </font>
    <font>
      <sz val="11"/>
      <name val="Arial Cyr"/>
      <family val="2"/>
      <charset val="204"/>
    </font>
    <font>
      <sz val="11"/>
      <name val="Arial Cyr"/>
      <charset val="204"/>
    </font>
    <font>
      <b/>
      <sz val="1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3"/>
      <color theme="5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rgb="FF7030A0"/>
      <name val="Arial"/>
      <family val="2"/>
      <charset val="204"/>
    </font>
    <font>
      <b/>
      <sz val="12"/>
      <name val="Calibri"/>
      <family val="2"/>
      <charset val="204"/>
      <scheme val="minor"/>
    </font>
    <font>
      <b/>
      <sz val="11"/>
      <color rgb="FF000000"/>
      <name val="Arial"/>
      <family val="2"/>
      <charset val="204"/>
    </font>
    <font>
      <sz val="11"/>
      <color rgb="FF002060"/>
      <name val="Arial"/>
      <family val="2"/>
      <charset val="204"/>
    </font>
    <font>
      <i/>
      <sz val="11"/>
      <name val="Arial"/>
      <family val="2"/>
      <charset val="204"/>
    </font>
    <font>
      <b/>
      <sz val="14"/>
      <color theme="3"/>
      <name val="Arial"/>
      <family val="2"/>
      <charset val="204"/>
    </font>
    <font>
      <b/>
      <sz val="14"/>
      <color rgb="FF002060"/>
      <name val="Arial"/>
      <family val="2"/>
      <charset val="204"/>
    </font>
    <font>
      <sz val="14"/>
      <color theme="1"/>
      <name val="Arial"/>
      <family val="2"/>
      <charset val="204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charset val="204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 tint="-0.14999847407452621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rgb="FF99FF99"/>
        <bgColor theme="9" tint="0.59999389629810485"/>
      </patternFill>
    </fill>
    <fill>
      <patternFill patternType="solid">
        <fgColor rgb="FF99FF99"/>
        <bgColor theme="9" tint="0.79998168889431442"/>
      </patternFill>
    </fill>
    <fill>
      <patternFill patternType="solid">
        <fgColor rgb="FFFFFF99"/>
        <bgColor theme="9" tint="0.59999389629810485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75DBFF"/>
        <bgColor theme="9" tint="0.59999389629810485"/>
      </patternFill>
    </fill>
    <fill>
      <patternFill patternType="solid">
        <fgColor rgb="FFFF33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C1FF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rgb="FF0070C0"/>
      </left>
      <right style="thin">
        <color rgb="FF0070C0"/>
      </right>
      <top style="thick">
        <color rgb="FF0070C0"/>
      </top>
      <bottom style="thick">
        <color rgb="FF0070C0"/>
      </bottom>
      <diagonal/>
    </border>
    <border>
      <left style="thin">
        <color rgb="FF0070C0"/>
      </left>
      <right style="thin">
        <color rgb="FF0070C0"/>
      </right>
      <top style="thick">
        <color rgb="FF0070C0"/>
      </top>
      <bottom style="thick">
        <color rgb="FF0070C0"/>
      </bottom>
      <diagonal/>
    </border>
    <border>
      <left style="thin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/>
      <right style="thin">
        <color rgb="FF0070C0"/>
      </right>
      <top style="thin">
        <color rgb="FF0070C0"/>
      </top>
      <bottom style="thick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ck">
        <color rgb="FF0070C0"/>
      </bottom>
      <diagonal/>
    </border>
    <border>
      <left style="thin">
        <color rgb="FF0070C0"/>
      </left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215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43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1" applyNumberFormat="0" applyFill="0" applyAlignment="0" applyProtection="0"/>
    <xf numFmtId="9" fontId="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9" fillId="8" borderId="0" applyNumberFormat="0" applyBorder="0" applyAlignment="0" applyProtection="0"/>
    <xf numFmtId="0" fontId="9" fillId="15" borderId="0" applyNumberFormat="0" applyBorder="0" applyAlignment="0" applyProtection="0"/>
    <xf numFmtId="0" fontId="8" fillId="15" borderId="0" applyNumberFormat="0" applyBorder="0" applyAlignment="0" applyProtection="0"/>
    <xf numFmtId="0" fontId="10" fillId="16" borderId="0" applyNumberFormat="0" applyBorder="0" applyAlignment="0" applyProtection="0"/>
    <xf numFmtId="0" fontId="11" fillId="17" borderId="3" applyNumberFormat="0" applyAlignment="0" applyProtection="0"/>
    <xf numFmtId="0" fontId="12" fillId="10" borderId="4" applyNumberFormat="0" applyAlignment="0" applyProtection="0"/>
    <xf numFmtId="38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" fontId="13" fillId="0" borderId="0" applyFon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167" fontId="13" fillId="0" borderId="0" applyFont="0" applyFill="0" applyBorder="0" applyAlignment="0" applyProtection="0"/>
    <xf numFmtId="0" fontId="15" fillId="11" borderId="0" applyNumberFormat="0" applyBorder="0" applyAlignment="0" applyProtection="0"/>
    <xf numFmtId="0" fontId="16" fillId="0" borderId="5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17" fillId="15" borderId="3" applyNumberFormat="0" applyAlignment="0" applyProtection="0"/>
    <xf numFmtId="0" fontId="18" fillId="0" borderId="6" applyNumberFormat="0" applyFill="0" applyAlignment="0" applyProtection="0"/>
    <xf numFmtId="0" fontId="19" fillId="21" borderId="0" applyNumberFormat="0" applyBorder="0" applyAlignment="0" applyProtection="0"/>
    <xf numFmtId="0" fontId="4" fillId="0" borderId="0"/>
    <xf numFmtId="0" fontId="20" fillId="0" borderId="0"/>
    <xf numFmtId="0" fontId="21" fillId="0" borderId="0"/>
    <xf numFmtId="0" fontId="4" fillId="8" borderId="7" applyNumberFormat="0" applyFont="0" applyAlignment="0" applyProtection="0"/>
    <xf numFmtId="0" fontId="22" fillId="17" borderId="8" applyNumberFormat="0" applyAlignment="0" applyProtection="0"/>
    <xf numFmtId="0" fontId="2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24" fillId="0" borderId="0" applyNumberFormat="0" applyFill="0" applyBorder="0" applyAlignment="0" applyProtection="0"/>
    <xf numFmtId="42" fontId="4" fillId="0" borderId="0" applyFont="0" applyFill="0" applyBorder="0" applyAlignment="0" applyProtection="0"/>
    <xf numFmtId="0" fontId="6" fillId="0" borderId="0"/>
    <xf numFmtId="0" fontId="4" fillId="0" borderId="0">
      <alignment vertical="justify"/>
    </xf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" fillId="0" borderId="0"/>
    <xf numFmtId="4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0" fontId="5" fillId="0" borderId="0"/>
    <xf numFmtId="0" fontId="4" fillId="0" borderId="0"/>
    <xf numFmtId="0" fontId="4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39">
    <xf numFmtId="0" fontId="0" fillId="0" borderId="0" xfId="0"/>
    <xf numFmtId="0" fontId="28" fillId="22" borderId="14" xfId="2209" applyNumberFormat="1" applyFont="1" applyFill="1" applyBorder="1" applyAlignment="1">
      <alignment horizontal="left" vertical="center" wrapText="1"/>
    </xf>
    <xf numFmtId="2" fontId="28" fillId="0" borderId="14" xfId="2209" applyNumberFormat="1" applyFont="1" applyFill="1" applyBorder="1"/>
    <xf numFmtId="2" fontId="28" fillId="0" borderId="14" xfId="2207" applyNumberFormat="1" applyFont="1" applyFill="1" applyBorder="1"/>
    <xf numFmtId="0" fontId="28" fillId="0" borderId="14" xfId="2207" applyNumberFormat="1" applyFont="1" applyFill="1" applyBorder="1"/>
    <xf numFmtId="2" fontId="29" fillId="0" borderId="0" xfId="2207" applyNumberFormat="1" applyFont="1" applyFill="1" applyBorder="1"/>
    <xf numFmtId="168" fontId="28" fillId="0" borderId="14" xfId="2209" applyNumberFormat="1" applyFont="1" applyFill="1" applyBorder="1"/>
    <xf numFmtId="9" fontId="28" fillId="0" borderId="14" xfId="2208" applyFont="1" applyFill="1" applyBorder="1"/>
    <xf numFmtId="0" fontId="28" fillId="0" borderId="14" xfId="2209" applyNumberFormat="1" applyFont="1" applyFill="1" applyBorder="1"/>
    <xf numFmtId="0" fontId="30" fillId="22" borderId="14" xfId="2209" applyNumberFormat="1" applyFont="1" applyFill="1" applyBorder="1" applyAlignment="1">
      <alignment horizontal="center" vertical="center" wrapText="1"/>
    </xf>
    <xf numFmtId="0" fontId="4" fillId="0" borderId="0" xfId="2211" applyFont="1" applyBorder="1"/>
    <xf numFmtId="0" fontId="4" fillId="0" borderId="0" xfId="2211" applyFont="1"/>
    <xf numFmtId="0" fontId="31" fillId="0" borderId="14" xfId="2212" applyNumberFormat="1" applyFont="1" applyBorder="1"/>
    <xf numFmtId="14" fontId="28" fillId="0" borderId="14" xfId="2209" applyNumberFormat="1" applyFont="1" applyFill="1" applyBorder="1"/>
    <xf numFmtId="0" fontId="4" fillId="0" borderId="0" xfId="2211"/>
    <xf numFmtId="2" fontId="28" fillId="22" borderId="14" xfId="2209" applyNumberFormat="1" applyFont="1" applyFill="1" applyBorder="1"/>
    <xf numFmtId="10" fontId="28" fillId="0" borderId="14" xfId="2208" applyNumberFormat="1" applyFont="1" applyFill="1" applyBorder="1"/>
    <xf numFmtId="0" fontId="32" fillId="0" borderId="0" xfId="2211" applyFont="1"/>
    <xf numFmtId="0" fontId="4" fillId="0" borderId="0" xfId="2211" applyNumberFormat="1"/>
    <xf numFmtId="2" fontId="30" fillId="0" borderId="14" xfId="2209" applyNumberFormat="1" applyFont="1" applyFill="1" applyBorder="1"/>
    <xf numFmtId="0" fontId="34" fillId="2" borderId="0" xfId="1" applyFont="1" applyFill="1"/>
    <xf numFmtId="0" fontId="5" fillId="2" borderId="0" xfId="2210" applyFill="1"/>
    <xf numFmtId="0" fontId="2" fillId="2" borderId="0" xfId="5" applyFill="1" applyBorder="1"/>
    <xf numFmtId="0" fontId="35" fillId="23" borderId="13" xfId="2210" applyFont="1" applyFill="1" applyBorder="1"/>
    <xf numFmtId="0" fontId="35" fillId="24" borderId="12" xfId="2210" applyFont="1" applyFill="1" applyBorder="1" applyAlignment="1">
      <alignment horizontal="right"/>
    </xf>
    <xf numFmtId="44" fontId="0" fillId="25" borderId="12" xfId="2213" applyNumberFormat="1" applyFont="1" applyFill="1" applyBorder="1"/>
    <xf numFmtId="44" fontId="0" fillId="25" borderId="11" xfId="2213" applyNumberFormat="1" applyFont="1" applyFill="1" applyBorder="1"/>
    <xf numFmtId="0" fontId="35" fillId="26" borderId="10" xfId="2210" applyFont="1" applyFill="1" applyBorder="1" applyAlignment="1">
      <alignment horizontal="right"/>
    </xf>
    <xf numFmtId="44" fontId="0" fillId="27" borderId="10" xfId="2213" applyNumberFormat="1" applyFont="1" applyFill="1" applyBorder="1"/>
    <xf numFmtId="44" fontId="0" fillId="27" borderId="0" xfId="2213" applyNumberFormat="1" applyFont="1" applyFill="1"/>
    <xf numFmtId="0" fontId="36" fillId="2" borderId="0" xfId="5" applyFont="1" applyFill="1" applyBorder="1"/>
    <xf numFmtId="0" fontId="25" fillId="2" borderId="0" xfId="2210" applyFont="1" applyFill="1" applyBorder="1"/>
    <xf numFmtId="0" fontId="37" fillId="2" borderId="0" xfId="2210" applyFont="1" applyFill="1" applyBorder="1" applyAlignment="1">
      <alignment horizontal="center"/>
    </xf>
    <xf numFmtId="0" fontId="35" fillId="2" borderId="0" xfId="2210" applyFont="1" applyFill="1" applyBorder="1" applyAlignment="1">
      <alignment horizontal="center"/>
    </xf>
    <xf numFmtId="0" fontId="35" fillId="2" borderId="15" xfId="2210" applyFont="1" applyFill="1" applyBorder="1" applyAlignment="1">
      <alignment horizontal="center" wrapText="1"/>
    </xf>
    <xf numFmtId="0" fontId="5" fillId="2" borderId="0" xfId="2210" applyFill="1" applyBorder="1" applyAlignment="1">
      <alignment horizontal="right"/>
    </xf>
    <xf numFmtId="1" fontId="0" fillId="28" borderId="12" xfId="2214" applyNumberFormat="1" applyFont="1" applyFill="1" applyBorder="1"/>
    <xf numFmtId="1" fontId="0" fillId="28" borderId="16" xfId="2214" applyNumberFormat="1" applyFont="1" applyFill="1" applyBorder="1"/>
    <xf numFmtId="1" fontId="5" fillId="2" borderId="0" xfId="2210" applyNumberFormat="1" applyFill="1"/>
    <xf numFmtId="1" fontId="0" fillId="29" borderId="12" xfId="2214" applyNumberFormat="1" applyFont="1" applyFill="1" applyBorder="1"/>
    <xf numFmtId="1" fontId="0" fillId="29" borderId="16" xfId="2214" applyNumberFormat="1" applyFont="1" applyFill="1" applyBorder="1"/>
    <xf numFmtId="0" fontId="35" fillId="2" borderId="0" xfId="2210" applyFont="1" applyFill="1" applyBorder="1" applyAlignment="1">
      <alignment horizontal="right"/>
    </xf>
    <xf numFmtId="1" fontId="37" fillId="30" borderId="10" xfId="2210" applyNumberFormat="1" applyFont="1" applyFill="1" applyBorder="1"/>
    <xf numFmtId="1" fontId="37" fillId="30" borderId="0" xfId="2210" applyNumberFormat="1" applyFont="1" applyFill="1"/>
    <xf numFmtId="1" fontId="5" fillId="0" borderId="0" xfId="2210" applyNumberFormat="1" applyFill="1"/>
    <xf numFmtId="0" fontId="37" fillId="2" borderId="0" xfId="2210" applyFont="1" applyFill="1" applyAlignment="1">
      <alignment horizontal="right"/>
    </xf>
    <xf numFmtId="0" fontId="5" fillId="0" borderId="0" xfId="2210" applyFill="1"/>
    <xf numFmtId="0" fontId="38" fillId="2" borderId="0" xfId="2210" applyFont="1" applyFill="1"/>
    <xf numFmtId="0" fontId="39" fillId="2" borderId="0" xfId="2210" quotePrefix="1" applyFont="1" applyFill="1"/>
    <xf numFmtId="0" fontId="33" fillId="22" borderId="14" xfId="2209" applyNumberFormat="1" applyFont="1" applyFill="1" applyBorder="1" applyAlignment="1">
      <alignment horizontal="left" vertical="center" wrapText="1"/>
    </xf>
    <xf numFmtId="2" fontId="28" fillId="3" borderId="14" xfId="2207" applyNumberFormat="1" applyFont="1" applyFill="1" applyBorder="1"/>
    <xf numFmtId="2" fontId="28" fillId="31" borderId="14" xfId="2207" applyNumberFormat="1" applyFont="1" applyFill="1" applyBorder="1"/>
    <xf numFmtId="0" fontId="28" fillId="0" borderId="17" xfId="2209" applyNumberFormat="1" applyFont="1" applyFill="1" applyBorder="1" applyAlignment="1">
      <alignment horizontal="left" vertical="center" wrapText="1"/>
    </xf>
    <xf numFmtId="2" fontId="28" fillId="0" borderId="18" xfId="2207" applyNumberFormat="1" applyFont="1" applyFill="1" applyBorder="1"/>
    <xf numFmtId="2" fontId="28" fillId="0" borderId="19" xfId="2207" applyNumberFormat="1" applyFont="1" applyFill="1" applyBorder="1"/>
    <xf numFmtId="170" fontId="28" fillId="0" borderId="14" xfId="2207" applyNumberFormat="1" applyFont="1" applyFill="1" applyBorder="1"/>
    <xf numFmtId="2" fontId="28" fillId="32" borderId="14" xfId="2207" applyNumberFormat="1" applyFont="1" applyFill="1" applyBorder="1"/>
    <xf numFmtId="3" fontId="28" fillId="0" borderId="14" xfId="2207" applyNumberFormat="1" applyFont="1" applyFill="1" applyBorder="1"/>
    <xf numFmtId="0" fontId="41" fillId="0" borderId="0" xfId="0" applyFont="1"/>
    <xf numFmtId="0" fontId="42" fillId="0" borderId="0" xfId="0" applyFont="1"/>
    <xf numFmtId="0" fontId="28" fillId="22" borderId="14" xfId="2209" applyNumberFormat="1" applyFont="1" applyFill="1" applyBorder="1" applyAlignment="1">
      <alignment horizontal="left" vertical="center"/>
    </xf>
    <xf numFmtId="0" fontId="41" fillId="0" borderId="0" xfId="0" applyNumberFormat="1" applyFont="1"/>
    <xf numFmtId="2" fontId="28" fillId="33" borderId="14" xfId="2207" applyNumberFormat="1" applyFont="1" applyFill="1" applyBorder="1"/>
    <xf numFmtId="9" fontId="28" fillId="34" borderId="14" xfId="2208" applyFont="1" applyFill="1" applyBorder="1"/>
    <xf numFmtId="173" fontId="28" fillId="35" borderId="20" xfId="2207" applyNumberFormat="1" applyFont="1" applyFill="1" applyBorder="1"/>
    <xf numFmtId="174" fontId="28" fillId="33" borderId="21" xfId="2209" applyNumberFormat="1" applyFont="1" applyFill="1" applyBorder="1" applyAlignment="1">
      <alignment horizontal="center"/>
    </xf>
    <xf numFmtId="174" fontId="28" fillId="33" borderId="22" xfId="2209" applyNumberFormat="1" applyFont="1" applyFill="1" applyBorder="1" applyAlignment="1">
      <alignment horizontal="center"/>
    </xf>
    <xf numFmtId="174" fontId="28" fillId="33" borderId="23" xfId="2209" applyNumberFormat="1" applyFont="1" applyFill="1" applyBorder="1" applyAlignment="1">
      <alignment horizontal="center"/>
    </xf>
    <xf numFmtId="171" fontId="28" fillId="34" borderId="24" xfId="2208" applyNumberFormat="1" applyFont="1" applyFill="1" applyBorder="1" applyAlignment="1">
      <alignment horizontal="right"/>
    </xf>
    <xf numFmtId="173" fontId="28" fillId="0" borderId="25" xfId="2209" applyNumberFormat="1" applyFont="1" applyFill="1" applyBorder="1"/>
    <xf numFmtId="173" fontId="28" fillId="0" borderId="26" xfId="2209" applyNumberFormat="1" applyFont="1" applyFill="1" applyBorder="1"/>
    <xf numFmtId="173" fontId="28" fillId="0" borderId="27" xfId="2209" applyNumberFormat="1" applyFont="1" applyFill="1" applyBorder="1"/>
    <xf numFmtId="171" fontId="28" fillId="34" borderId="28" xfId="2208" applyNumberFormat="1" applyFont="1" applyFill="1" applyBorder="1" applyAlignment="1">
      <alignment horizontal="right"/>
    </xf>
    <xf numFmtId="173" fontId="28" fillId="0" borderId="19" xfId="2209" applyNumberFormat="1" applyFont="1" applyFill="1" applyBorder="1"/>
    <xf numFmtId="173" fontId="28" fillId="0" borderId="14" xfId="2209" applyNumberFormat="1" applyFont="1" applyFill="1" applyBorder="1"/>
    <xf numFmtId="173" fontId="28" fillId="0" borderId="29" xfId="2209" applyNumberFormat="1" applyFont="1" applyFill="1" applyBorder="1"/>
    <xf numFmtId="171" fontId="28" fillId="34" borderId="30" xfId="2208" applyNumberFormat="1" applyFont="1" applyFill="1" applyBorder="1" applyAlignment="1">
      <alignment horizontal="right"/>
    </xf>
    <xf numFmtId="173" fontId="28" fillId="0" borderId="31" xfId="2209" applyNumberFormat="1" applyFont="1" applyFill="1" applyBorder="1"/>
    <xf numFmtId="173" fontId="28" fillId="0" borderId="32" xfId="2209" applyNumberFormat="1" applyFont="1" applyFill="1" applyBorder="1"/>
    <xf numFmtId="173" fontId="28" fillId="0" borderId="33" xfId="2209" applyNumberFormat="1" applyFont="1" applyFill="1" applyBorder="1"/>
    <xf numFmtId="1" fontId="37" fillId="36" borderId="12" xfId="2210" applyNumberFormat="1" applyFont="1" applyFill="1" applyBorder="1"/>
    <xf numFmtId="1" fontId="37" fillId="36" borderId="10" xfId="2210" applyNumberFormat="1" applyFont="1" applyFill="1" applyBorder="1"/>
    <xf numFmtId="1" fontId="40" fillId="37" borderId="11" xfId="2210" applyNumberFormat="1" applyFont="1" applyFill="1" applyBorder="1"/>
    <xf numFmtId="1" fontId="40" fillId="37" borderId="0" xfId="2210" applyNumberFormat="1" applyFont="1" applyFill="1" applyBorder="1"/>
    <xf numFmtId="0" fontId="37" fillId="38" borderId="0" xfId="2210" applyFont="1" applyFill="1"/>
    <xf numFmtId="0" fontId="43" fillId="39" borderId="0" xfId="2213" applyNumberFormat="1" applyFont="1" applyFill="1"/>
    <xf numFmtId="3" fontId="41" fillId="0" borderId="14" xfId="2207" applyNumberFormat="1" applyFont="1" applyFill="1" applyBorder="1"/>
    <xf numFmtId="0" fontId="41" fillId="0" borderId="0" xfId="2" applyFont="1"/>
    <xf numFmtId="0" fontId="28" fillId="32" borderId="14" xfId="2209" applyNumberFormat="1" applyFont="1" applyFill="1" applyBorder="1" applyAlignment="1">
      <alignment horizontal="center" vertical="center" wrapText="1"/>
    </xf>
    <xf numFmtId="172" fontId="28" fillId="0" borderId="14" xfId="2207" applyNumberFormat="1" applyFont="1" applyFill="1" applyBorder="1"/>
    <xf numFmtId="0" fontId="28" fillId="22" borderId="14" xfId="2209" applyNumberFormat="1" applyFont="1" applyFill="1" applyBorder="1" applyAlignment="1">
      <alignment horizontal="center" vertical="center" wrapText="1"/>
    </xf>
    <xf numFmtId="9" fontId="28" fillId="32" borderId="14" xfId="2208" applyNumberFormat="1" applyFont="1" applyFill="1" applyBorder="1" applyAlignment="1">
      <alignment horizontal="center" vertical="center" wrapText="1"/>
    </xf>
    <xf numFmtId="0" fontId="44" fillId="0" borderId="0" xfId="0" applyFont="1"/>
    <xf numFmtId="0" fontId="28" fillId="0" borderId="0" xfId="2" applyFont="1" applyAlignment="1">
      <alignment horizontal="center"/>
    </xf>
    <xf numFmtId="0" fontId="28" fillId="0" borderId="0" xfId="2" applyFont="1"/>
    <xf numFmtId="0" fontId="41" fillId="0" borderId="0" xfId="2206" applyFont="1"/>
    <xf numFmtId="169" fontId="28" fillId="0" borderId="0" xfId="2" applyNumberFormat="1" applyFont="1"/>
    <xf numFmtId="0" fontId="33" fillId="0" borderId="0" xfId="2" applyFont="1" applyAlignment="1"/>
    <xf numFmtId="0" fontId="45" fillId="0" borderId="0" xfId="2210" applyFont="1" applyFill="1"/>
    <xf numFmtId="0" fontId="41" fillId="2" borderId="0" xfId="2210" applyFont="1" applyFill="1"/>
    <xf numFmtId="1" fontId="46" fillId="2" borderId="0" xfId="2194" applyNumberFormat="1" applyFont="1" applyFill="1" applyAlignment="1"/>
    <xf numFmtId="1" fontId="28" fillId="2" borderId="0" xfId="2194" applyNumberFormat="1" applyFont="1" applyFill="1" applyAlignment="1"/>
    <xf numFmtId="4" fontId="28" fillId="0" borderId="14" xfId="2207" applyNumberFormat="1" applyFont="1" applyFill="1" applyBorder="1"/>
    <xf numFmtId="4" fontId="28" fillId="22" borderId="14" xfId="2209" applyNumberFormat="1" applyFont="1" applyFill="1" applyBorder="1" applyAlignment="1">
      <alignment horizontal="center" vertical="center" wrapText="1"/>
    </xf>
    <xf numFmtId="0" fontId="47" fillId="2" borderId="0" xfId="1" applyFont="1" applyFill="1"/>
    <xf numFmtId="0" fontId="48" fillId="0" borderId="0" xfId="0" applyFont="1"/>
    <xf numFmtId="0" fontId="49" fillId="0" borderId="0" xfId="0" applyFont="1"/>
    <xf numFmtId="0" fontId="49" fillId="0" borderId="0" xfId="2206" applyFont="1"/>
    <xf numFmtId="0" fontId="28" fillId="31" borderId="17" xfId="2209" applyNumberFormat="1" applyFont="1" applyFill="1" applyBorder="1" applyAlignment="1">
      <alignment horizontal="center" vertical="center" wrapText="1"/>
    </xf>
    <xf numFmtId="0" fontId="28" fillId="31" borderId="18" xfId="2209" applyNumberFormat="1" applyFont="1" applyFill="1" applyBorder="1" applyAlignment="1">
      <alignment horizontal="center" vertical="center" wrapText="1"/>
    </xf>
    <xf numFmtId="0" fontId="28" fillId="31" borderId="19" xfId="2209" applyNumberFormat="1" applyFont="1" applyFill="1" applyBorder="1" applyAlignment="1">
      <alignment horizontal="center" vertical="center" wrapText="1"/>
    </xf>
    <xf numFmtId="0" fontId="28" fillId="22" borderId="17" xfId="2209" applyNumberFormat="1" applyFont="1" applyFill="1" applyBorder="1" applyAlignment="1">
      <alignment horizontal="center" vertical="center" wrapText="1"/>
    </xf>
    <xf numFmtId="0" fontId="28" fillId="22" borderId="18" xfId="2209" applyNumberFormat="1" applyFont="1" applyFill="1" applyBorder="1" applyAlignment="1">
      <alignment horizontal="center" vertical="center" wrapText="1"/>
    </xf>
    <xf numFmtId="0" fontId="28" fillId="22" borderId="19" xfId="2209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3" fontId="0" fillId="0" borderId="0" xfId="0" applyNumberFormat="1" applyFill="1" applyBorder="1" applyAlignment="1"/>
    <xf numFmtId="9" fontId="0" fillId="0" borderId="0" xfId="0" applyNumberFormat="1" applyFill="1" applyBorder="1" applyAlignment="1"/>
    <xf numFmtId="3" fontId="0" fillId="0" borderId="35" xfId="0" applyNumberFormat="1" applyFill="1" applyBorder="1" applyAlignment="1"/>
    <xf numFmtId="0" fontId="50" fillId="40" borderId="36" xfId="0" applyFont="1" applyFill="1" applyBorder="1" applyAlignment="1">
      <alignment horizontal="left"/>
    </xf>
    <xf numFmtId="0" fontId="50" fillId="40" borderId="34" xfId="0" applyFont="1" applyFill="1" applyBorder="1" applyAlignment="1">
      <alignment horizontal="left"/>
    </xf>
    <xf numFmtId="0" fontId="0" fillId="0" borderId="37" xfId="0" applyFill="1" applyBorder="1" applyAlignment="1"/>
    <xf numFmtId="0" fontId="51" fillId="41" borderId="0" xfId="0" applyFont="1" applyFill="1" applyBorder="1" applyAlignment="1">
      <alignment horizontal="left"/>
    </xf>
    <xf numFmtId="0" fontId="52" fillId="41" borderId="37" xfId="0" applyFont="1" applyFill="1" applyBorder="1" applyAlignment="1">
      <alignment horizontal="left"/>
    </xf>
    <xf numFmtId="0" fontId="51" fillId="41" borderId="35" xfId="0" applyFont="1" applyFill="1" applyBorder="1" applyAlignment="1">
      <alignment horizontal="left"/>
    </xf>
    <xf numFmtId="0" fontId="53" fillId="40" borderId="34" xfId="0" applyFont="1" applyFill="1" applyBorder="1" applyAlignment="1">
      <alignment horizontal="right"/>
    </xf>
    <xf numFmtId="0" fontId="53" fillId="40" borderId="36" xfId="0" applyFont="1" applyFill="1" applyBorder="1" applyAlignment="1">
      <alignment horizontal="right"/>
    </xf>
    <xf numFmtId="3" fontId="0" fillId="42" borderId="0" xfId="0" applyNumberFormat="1" applyFill="1" applyBorder="1" applyAlignment="1"/>
    <xf numFmtId="9" fontId="0" fillId="42" borderId="0" xfId="0" applyNumberFormat="1" applyFill="1" applyBorder="1" applyAlignment="1"/>
    <xf numFmtId="0" fontId="54" fillId="0" borderId="0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5" fillId="0" borderId="0" xfId="0" applyFont="1"/>
    <xf numFmtId="0" fontId="0" fillId="0" borderId="39" xfId="0" applyFill="1" applyBorder="1" applyAlignment="1"/>
    <xf numFmtId="0" fontId="52" fillId="0" borderId="38" xfId="0" applyFont="1" applyFill="1" applyBorder="1" applyAlignment="1">
      <alignment horizontal="center"/>
    </xf>
    <xf numFmtId="0" fontId="0" fillId="0" borderId="40" xfId="0" applyFill="1" applyBorder="1" applyAlignment="1"/>
    <xf numFmtId="0" fontId="0" fillId="0" borderId="39" xfId="0" applyNumberFormat="1" applyFill="1" applyBorder="1" applyAlignment="1"/>
    <xf numFmtId="1" fontId="0" fillId="0" borderId="40" xfId="0" applyNumberFormat="1" applyFill="1" applyBorder="1" applyAlignment="1"/>
    <xf numFmtId="1" fontId="0" fillId="0" borderId="39" xfId="0" applyNumberFormat="1" applyFill="1" applyBorder="1" applyAlignment="1"/>
  </cellXfs>
  <cellStyles count="2215">
    <cellStyle name="_3ДМ" xfId="7"/>
    <cellStyle name="_3ДМ_БЕЛ" xfId="8"/>
    <cellStyle name="_3ДМ_РЕЧ" xfId="9"/>
    <cellStyle name="_PRICE" xfId="10"/>
    <cellStyle name="_Август" xfId="11"/>
    <cellStyle name="_Август_Дистанц." xfId="12"/>
    <cellStyle name="_Август_Индив." xfId="13"/>
    <cellStyle name="_АКАД" xfId="14"/>
    <cellStyle name="_АКАД_БЕЛ" xfId="15"/>
    <cellStyle name="_АКАД_РЕЧ" xfId="16"/>
    <cellStyle name="_Апрель" xfId="17"/>
    <cellStyle name="_Апрель_3ДМ" xfId="18"/>
    <cellStyle name="_Апрель_3ДМ_БЕЛ" xfId="19"/>
    <cellStyle name="_Апрель_3ДМ_РЕЧ" xfId="20"/>
    <cellStyle name="_Апрель_Август" xfId="21"/>
    <cellStyle name="_Апрель_Август_Дистанц." xfId="22"/>
    <cellStyle name="_Апрель_Август_Индив." xfId="23"/>
    <cellStyle name="_Апрель_АКАД" xfId="24"/>
    <cellStyle name="_Апрель_АКАД_БЕЛ" xfId="25"/>
    <cellStyle name="_Апрель_АКАД_РЕЧ" xfId="26"/>
    <cellStyle name="_Апрель_Б9560" xfId="27"/>
    <cellStyle name="_Апрель_Б9560_БЕЛ" xfId="28"/>
    <cellStyle name="_Апрель_Б9560_РЕЧ" xfId="29"/>
    <cellStyle name="_Апрель_БЕЛ" xfId="30"/>
    <cellStyle name="_Апрель_БИНТ" xfId="31"/>
    <cellStyle name="_Апрель_БИНТ_БЕЛ" xfId="32"/>
    <cellStyle name="_Апрель_БИНТ_РЕЧ" xfId="33"/>
    <cellStyle name="_Апрель_БУХ" xfId="34"/>
    <cellStyle name="_Апрель_БУХ_БЕЛ" xfId="35"/>
    <cellStyle name="_Апрель_БУХ_РЕЧ" xfId="36"/>
    <cellStyle name="_Апрель_ВЕБДИЗ" xfId="37"/>
    <cellStyle name="_Апрель_ВЕБДИЗ_БЕЛ" xfId="38"/>
    <cellStyle name="_Апрель_ВЕБДИЗ_РЕЧ" xfId="39"/>
    <cellStyle name="_Апрель_ВЕБМАСТ" xfId="40"/>
    <cellStyle name="_Апрель_ВЕБМАСТ_БЕЛ" xfId="41"/>
    <cellStyle name="_Апрель_ВЕБМАСТ_РЕЧ" xfId="42"/>
    <cellStyle name="_Апрель_ВУЕ" xfId="43"/>
    <cellStyle name="_Апрель_ВУЕ_БЕЛ" xfId="44"/>
    <cellStyle name="_Апрель_ВУЕ_РЕЧ" xfId="45"/>
    <cellStyle name="_Апрель_Дети" xfId="46"/>
    <cellStyle name="_Апрель_Дети_БЕЛ" xfId="47"/>
    <cellStyle name="_Апрель_Дети_РЕЧ" xfId="48"/>
    <cellStyle name="_Апрель_Дистанц." xfId="49"/>
    <cellStyle name="_Апрель_Индив." xfId="50"/>
    <cellStyle name="_Апрель_Индив._БЕЛ" xfId="51"/>
    <cellStyle name="_Апрель_Индив._РЕЧ" xfId="52"/>
    <cellStyle name="_Апрель_Июль" xfId="53"/>
    <cellStyle name="_Апрель_Июль_Август" xfId="54"/>
    <cellStyle name="_Апрель_Июль_Август_Дистанц." xfId="55"/>
    <cellStyle name="_Апрель_Июль_Август_Индив." xfId="56"/>
    <cellStyle name="_Апрель_Июль_БЕЛ" xfId="57"/>
    <cellStyle name="_Апрель_Июль_БИНТ" xfId="58"/>
    <cellStyle name="_Апрель_Июль_БИНТ_БЕЛ" xfId="59"/>
    <cellStyle name="_Апрель_Июль_БИНТ_РЕЧ" xfId="60"/>
    <cellStyle name="_Апрель_Июль_ВЕБДИЗ" xfId="61"/>
    <cellStyle name="_Апрель_Июль_ВЕБМАСТ" xfId="62"/>
    <cellStyle name="_Апрель_Июль_ВЕБМАСТ_БЕЛ" xfId="63"/>
    <cellStyle name="_Апрель_Июль_ВЕБМАСТ_РЕЧ" xfId="64"/>
    <cellStyle name="_Апрель_Июль_Дети" xfId="65"/>
    <cellStyle name="_Апрель_Июль_Дистанц." xfId="66"/>
    <cellStyle name="_Апрель_Июль_Индив." xfId="67"/>
    <cellStyle name="_Апрель_Июль_Индив._БЕЛ" xfId="68"/>
    <cellStyle name="_Апрель_Июль_Индив._РЕЧ" xfId="69"/>
    <cellStyle name="_Апрель_Июль_Июнь" xfId="70"/>
    <cellStyle name="_Апрель_Июль_Июнь_Август" xfId="71"/>
    <cellStyle name="_Апрель_Июль_Июнь_Дистанц." xfId="72"/>
    <cellStyle name="_Апрель_Июль_Июнь_Индив." xfId="73"/>
    <cellStyle name="_Апрель_Июль_Июнь_КБУ" xfId="74"/>
    <cellStyle name="_Апрель_Июль_Июнь_Май" xfId="75"/>
    <cellStyle name="_Апрель_Июль_КБУ" xfId="76"/>
    <cellStyle name="_Апрель_Июль_КРН" xfId="77"/>
    <cellStyle name="_Апрель_Июль_Май" xfId="78"/>
    <cellStyle name="_Апрель_Июль_ОПШ" xfId="79"/>
    <cellStyle name="_Апрель_Июль_СР" xfId="80"/>
    <cellStyle name="_Апрель_Июнь" xfId="81"/>
    <cellStyle name="_Апрель_Июнь_1" xfId="82"/>
    <cellStyle name="_Апрель_Июнь_1_Август" xfId="83"/>
    <cellStyle name="_Апрель_Июнь_1_Дистанц." xfId="84"/>
    <cellStyle name="_Апрель_Июнь_1_Индив." xfId="85"/>
    <cellStyle name="_Апрель_Июнь_1_КБУ" xfId="86"/>
    <cellStyle name="_Апрель_Июнь_1_Май" xfId="87"/>
    <cellStyle name="_Апрель_Июнь_Август" xfId="88"/>
    <cellStyle name="_Апрель_Июнь_Август_Дистанц." xfId="89"/>
    <cellStyle name="_Апрель_Июнь_Август_Индив." xfId="90"/>
    <cellStyle name="_Апрель_Июнь_БЕЛ" xfId="91"/>
    <cellStyle name="_Апрель_Июнь_БИНТ" xfId="92"/>
    <cellStyle name="_Апрель_Июнь_БИНТ_БЕЛ" xfId="93"/>
    <cellStyle name="_Апрель_Июнь_БИНТ_РЕЧ" xfId="94"/>
    <cellStyle name="_Апрель_Июнь_БУХ" xfId="95"/>
    <cellStyle name="_Апрель_Июнь_БУХ_БЕЛ" xfId="96"/>
    <cellStyle name="_Апрель_Июнь_БУХ_РЕЧ" xfId="97"/>
    <cellStyle name="_Апрель_Июнь_ВЕБДИЗ" xfId="98"/>
    <cellStyle name="_Апрель_Июнь_ВЕБМАСТ" xfId="99"/>
    <cellStyle name="_Апрель_Июнь_ВЕБМАСТ_БЕЛ" xfId="100"/>
    <cellStyle name="_Апрель_Июнь_ВЕБМАСТ_РЕЧ" xfId="101"/>
    <cellStyle name="_Апрель_Июнь_Дети" xfId="102"/>
    <cellStyle name="_Апрель_Июнь_Дистанц." xfId="103"/>
    <cellStyle name="_Апрель_Июнь_Индив." xfId="104"/>
    <cellStyle name="_Апрель_Июнь_Индив._БЕЛ" xfId="105"/>
    <cellStyle name="_Апрель_Июнь_Индив._РЕЧ" xfId="106"/>
    <cellStyle name="_Апрель_Июнь_Июнь" xfId="107"/>
    <cellStyle name="_Апрель_Июнь_Июнь_Август" xfId="108"/>
    <cellStyle name="_Апрель_Июнь_Июнь_Дистанц." xfId="109"/>
    <cellStyle name="_Апрель_Июнь_Июнь_Индив." xfId="110"/>
    <cellStyle name="_Апрель_Июнь_Июнь_КБУ" xfId="111"/>
    <cellStyle name="_Апрель_Июнь_КБУ" xfId="112"/>
    <cellStyle name="_Апрель_Июнь_КРН" xfId="113"/>
    <cellStyle name="_Апрель_Июнь_Май" xfId="114"/>
    <cellStyle name="_Апрель_Июнь_ОПШ" xfId="115"/>
    <cellStyle name="_Апрель_Июнь_СР" xfId="116"/>
    <cellStyle name="_Апрель_КБУ" xfId="117"/>
    <cellStyle name="_Апрель_КБУ_БЕЛ" xfId="118"/>
    <cellStyle name="_Апрель_КБУ_РЕЧ" xfId="119"/>
    <cellStyle name="_Апрель_КРН" xfId="120"/>
    <cellStyle name="_Апрель_Май" xfId="121"/>
    <cellStyle name="_Апрель_Май_1" xfId="122"/>
    <cellStyle name="_Апрель_Май_1_Август" xfId="123"/>
    <cellStyle name="_Апрель_Май_1_Август_Дистанц." xfId="124"/>
    <cellStyle name="_Апрель_Май_1_Август_Индив." xfId="125"/>
    <cellStyle name="_Апрель_Май_1_БЕЛ" xfId="126"/>
    <cellStyle name="_Апрель_Май_1_БИНТ" xfId="127"/>
    <cellStyle name="_Апрель_Май_1_БИНТ_БЕЛ" xfId="128"/>
    <cellStyle name="_Апрель_Май_1_БИНТ_РЕЧ" xfId="129"/>
    <cellStyle name="_Апрель_Май_1_ВЕБДИЗ" xfId="130"/>
    <cellStyle name="_Апрель_Май_1_ВЕБМАСТ" xfId="131"/>
    <cellStyle name="_Апрель_Май_1_ВЕБМАСТ_БЕЛ" xfId="132"/>
    <cellStyle name="_Апрель_Май_1_ВЕБМАСТ_РЕЧ" xfId="133"/>
    <cellStyle name="_Апрель_Май_1_Дети" xfId="134"/>
    <cellStyle name="_Апрель_Май_1_Дистанц." xfId="135"/>
    <cellStyle name="_Апрель_Май_1_Индив." xfId="136"/>
    <cellStyle name="_Апрель_Май_1_Индив._БЕЛ" xfId="137"/>
    <cellStyle name="_Апрель_Май_1_Индив._РЕЧ" xfId="138"/>
    <cellStyle name="_Апрель_Май_1_Июнь" xfId="139"/>
    <cellStyle name="_Апрель_Май_1_Июнь_Август" xfId="140"/>
    <cellStyle name="_Апрель_Май_1_Июнь_Дистанц." xfId="141"/>
    <cellStyle name="_Апрель_Май_1_Июнь_Индив." xfId="142"/>
    <cellStyle name="_Апрель_Май_1_Июнь_КБУ" xfId="143"/>
    <cellStyle name="_Апрель_Май_1_КБУ" xfId="144"/>
    <cellStyle name="_Апрель_Май_1_КРН" xfId="145"/>
    <cellStyle name="_Апрель_Май_1_ОПШ" xfId="146"/>
    <cellStyle name="_Апрель_Май_1_СР" xfId="147"/>
    <cellStyle name="_Апрель_Май_2" xfId="148"/>
    <cellStyle name="_Апрель_Май_Август" xfId="149"/>
    <cellStyle name="_Апрель_Май_Август_Дистанц." xfId="150"/>
    <cellStyle name="_Апрель_Май_Август_Индив." xfId="151"/>
    <cellStyle name="_Апрель_Май_АКАД" xfId="152"/>
    <cellStyle name="_Апрель_Май_АКАД_БЕЛ" xfId="153"/>
    <cellStyle name="_Апрель_Май_АКАД_РЕЧ" xfId="154"/>
    <cellStyle name="_Апрель_Май_Б9560" xfId="155"/>
    <cellStyle name="_Апрель_Май_Б9560_БЕЛ" xfId="156"/>
    <cellStyle name="_Апрель_Май_Б9560_РЕЧ" xfId="157"/>
    <cellStyle name="_Апрель_Май_БЕЛ" xfId="158"/>
    <cellStyle name="_Апрель_Май_БИНТ" xfId="159"/>
    <cellStyle name="_Апрель_Май_БИНТ_БЕЛ" xfId="160"/>
    <cellStyle name="_Апрель_Май_БИНТ_РЕЧ" xfId="161"/>
    <cellStyle name="_Апрель_Май_БУХ" xfId="162"/>
    <cellStyle name="_Апрель_Май_БУХ_БЕЛ" xfId="163"/>
    <cellStyle name="_Апрель_Май_БУХ_РЕЧ" xfId="164"/>
    <cellStyle name="_Апрель_Май_ВЕБДИЗ" xfId="165"/>
    <cellStyle name="_Апрель_Май_ВЕБМАСТ" xfId="166"/>
    <cellStyle name="_Апрель_Май_ВЕБМАСТ_БЕЛ" xfId="167"/>
    <cellStyle name="_Апрель_Май_ВЕБМАСТ_РЕЧ" xfId="168"/>
    <cellStyle name="_Апрель_Май_Дети" xfId="169"/>
    <cellStyle name="_Апрель_Май_Дистанц." xfId="170"/>
    <cellStyle name="_Апрель_Май_Индив." xfId="171"/>
    <cellStyle name="_Апрель_Май_Индив._БЕЛ" xfId="172"/>
    <cellStyle name="_Апрель_Май_Индив._РЕЧ" xfId="173"/>
    <cellStyle name="_Апрель_Май_Июль" xfId="174"/>
    <cellStyle name="_Апрель_Май_Июль_Август" xfId="175"/>
    <cellStyle name="_Апрель_Май_Июль_Август_Дистанц." xfId="176"/>
    <cellStyle name="_Апрель_Май_Июль_Август_Индив." xfId="177"/>
    <cellStyle name="_Апрель_Май_Июль_БЕЛ" xfId="178"/>
    <cellStyle name="_Апрель_Май_Июль_БИНТ" xfId="179"/>
    <cellStyle name="_Апрель_Май_Июль_БИНТ_БЕЛ" xfId="180"/>
    <cellStyle name="_Апрель_Май_Июль_БИНТ_РЕЧ" xfId="181"/>
    <cellStyle name="_Апрель_Май_Июль_ВЕБДИЗ" xfId="182"/>
    <cellStyle name="_Апрель_Май_Июль_ВЕБМАСТ" xfId="183"/>
    <cellStyle name="_Апрель_Май_Июль_ВЕБМАСТ_БЕЛ" xfId="184"/>
    <cellStyle name="_Апрель_Май_Июль_ВЕБМАСТ_РЕЧ" xfId="185"/>
    <cellStyle name="_Апрель_Май_Июль_Дети" xfId="186"/>
    <cellStyle name="_Апрель_Май_Июль_Дистанц." xfId="187"/>
    <cellStyle name="_Апрель_Май_Июль_Индив." xfId="188"/>
    <cellStyle name="_Апрель_Май_Июль_Индив._БЕЛ" xfId="189"/>
    <cellStyle name="_Апрель_Май_Июль_Индив._РЕЧ" xfId="190"/>
    <cellStyle name="_Апрель_Май_Июль_Июнь" xfId="191"/>
    <cellStyle name="_Апрель_Май_Июль_Июнь_Август" xfId="192"/>
    <cellStyle name="_Апрель_Май_Июль_Июнь_Дистанц." xfId="193"/>
    <cellStyle name="_Апрель_Май_Июль_Июнь_Индив." xfId="194"/>
    <cellStyle name="_Апрель_Май_Июль_Июнь_КБУ" xfId="195"/>
    <cellStyle name="_Апрель_Май_Июль_КБУ" xfId="196"/>
    <cellStyle name="_Апрель_Май_Июль_КРН" xfId="197"/>
    <cellStyle name="_Апрель_Май_Июль_ОПШ" xfId="198"/>
    <cellStyle name="_Апрель_Май_Июль_СР" xfId="199"/>
    <cellStyle name="_Апрель_Май_Июнь" xfId="200"/>
    <cellStyle name="_Апрель_Май_Июнь_1" xfId="201"/>
    <cellStyle name="_Апрель_Май_Июнь_1_Август" xfId="202"/>
    <cellStyle name="_Апрель_Май_Июнь_1_Дистанц." xfId="203"/>
    <cellStyle name="_Апрель_Май_Июнь_1_Индив." xfId="204"/>
    <cellStyle name="_Апрель_Май_Июнь_1_КБУ" xfId="205"/>
    <cellStyle name="_Апрель_Май_Июнь_Август" xfId="206"/>
    <cellStyle name="_Апрель_Май_Июнь_Август_Дистанц." xfId="207"/>
    <cellStyle name="_Апрель_Май_Июнь_Август_Индив." xfId="208"/>
    <cellStyle name="_Апрель_Май_Июнь_БЕЛ" xfId="209"/>
    <cellStyle name="_Апрель_Май_Июнь_БИНТ" xfId="210"/>
    <cellStyle name="_Апрель_Май_Июнь_БИНТ_БЕЛ" xfId="211"/>
    <cellStyle name="_Апрель_Май_Июнь_БИНТ_РЕЧ" xfId="212"/>
    <cellStyle name="_Апрель_Май_Июнь_БУХ" xfId="213"/>
    <cellStyle name="_Апрель_Май_Июнь_БУХ_БЕЛ" xfId="214"/>
    <cellStyle name="_Апрель_Май_Июнь_БУХ_РЕЧ" xfId="215"/>
    <cellStyle name="_Апрель_Май_Июнь_ВЕБДИЗ" xfId="216"/>
    <cellStyle name="_Апрель_Май_Июнь_ВЕБМАСТ" xfId="217"/>
    <cellStyle name="_Апрель_Май_Июнь_ВЕБМАСТ_БЕЛ" xfId="218"/>
    <cellStyle name="_Апрель_Май_Июнь_ВЕБМАСТ_РЕЧ" xfId="219"/>
    <cellStyle name="_Апрель_Май_Июнь_Дети" xfId="220"/>
    <cellStyle name="_Апрель_Май_Июнь_Дистанц." xfId="221"/>
    <cellStyle name="_Апрель_Май_Июнь_Индив." xfId="222"/>
    <cellStyle name="_Апрель_Май_Июнь_Индив._БЕЛ" xfId="223"/>
    <cellStyle name="_Апрель_Май_Июнь_Индив._РЕЧ" xfId="224"/>
    <cellStyle name="_Апрель_Май_Июнь_Июнь" xfId="225"/>
    <cellStyle name="_Апрель_Май_Июнь_Июнь_Август" xfId="226"/>
    <cellStyle name="_Апрель_Май_Июнь_Июнь_Дистанц." xfId="227"/>
    <cellStyle name="_Апрель_Май_Июнь_Июнь_Индив." xfId="228"/>
    <cellStyle name="_Апрель_Май_Июнь_Июнь_КБУ" xfId="229"/>
    <cellStyle name="_Апрель_Май_Июнь_КБУ" xfId="230"/>
    <cellStyle name="_Апрель_Май_Июнь_КРН" xfId="231"/>
    <cellStyle name="_Апрель_Май_Июнь_ОПШ" xfId="232"/>
    <cellStyle name="_Апрель_Май_Июнь_СР" xfId="233"/>
    <cellStyle name="_Апрель_Май_КБУ" xfId="234"/>
    <cellStyle name="_Апрель_Май_КРН" xfId="235"/>
    <cellStyle name="_Апрель_Май_Май" xfId="236"/>
    <cellStyle name="_Апрель_Май_Май_Август" xfId="237"/>
    <cellStyle name="_Апрель_Май_Май_Август_Дистанц." xfId="238"/>
    <cellStyle name="_Апрель_Май_Май_Август_Индив." xfId="239"/>
    <cellStyle name="_Апрель_Май_Май_БЕЛ" xfId="240"/>
    <cellStyle name="_Апрель_Май_Май_БИНТ" xfId="241"/>
    <cellStyle name="_Апрель_Май_Май_БИНТ_БЕЛ" xfId="242"/>
    <cellStyle name="_Апрель_Май_Май_БИНТ_РЕЧ" xfId="243"/>
    <cellStyle name="_Апрель_Май_Май_ВЕБДИЗ" xfId="244"/>
    <cellStyle name="_Апрель_Май_Май_ВЕБМАСТ" xfId="245"/>
    <cellStyle name="_Апрель_Май_Май_ВЕБМАСТ_БЕЛ" xfId="246"/>
    <cellStyle name="_Апрель_Май_Май_ВЕБМАСТ_РЕЧ" xfId="247"/>
    <cellStyle name="_Апрель_Май_Май_Дети" xfId="248"/>
    <cellStyle name="_Апрель_Май_Май_Дистанц." xfId="249"/>
    <cellStyle name="_Апрель_Май_Май_Индив." xfId="250"/>
    <cellStyle name="_Апрель_Май_Май_Индив._БЕЛ" xfId="251"/>
    <cellStyle name="_Апрель_Май_Май_Индив._РЕЧ" xfId="252"/>
    <cellStyle name="_Апрель_Май_Май_Июнь" xfId="253"/>
    <cellStyle name="_Апрель_Май_Май_Июнь_Август" xfId="254"/>
    <cellStyle name="_Апрель_Май_Май_Июнь_Дистанц." xfId="255"/>
    <cellStyle name="_Апрель_Май_Май_Июнь_Индив." xfId="256"/>
    <cellStyle name="_Апрель_Май_Май_Июнь_КБУ" xfId="257"/>
    <cellStyle name="_Апрель_Май_Май_КБУ" xfId="258"/>
    <cellStyle name="_Апрель_Май_Май_КРН" xfId="259"/>
    <cellStyle name="_Апрель_Май_Май_ОПШ" xfId="260"/>
    <cellStyle name="_Апрель_Май_Май_СР" xfId="261"/>
    <cellStyle name="_Апрель_Май_ОПШ" xfId="262"/>
    <cellStyle name="_Апрель_Май_РЕЧ" xfId="263"/>
    <cellStyle name="_Апрель_Май_РЕЧ_БЕЛ" xfId="264"/>
    <cellStyle name="_Апрель_Май_РЕЧ_РЕЧ" xfId="265"/>
    <cellStyle name="_Апрель_Май_СИ" xfId="266"/>
    <cellStyle name="_Апрель_Май_СИ_БЕЛ" xfId="267"/>
    <cellStyle name="_Апрель_Май_СИ_РЕЧ" xfId="268"/>
    <cellStyle name="_Апрель_Май_СР" xfId="269"/>
    <cellStyle name="_Апрель_Май_СУБД" xfId="270"/>
    <cellStyle name="_Апрель_Май_СУБД_БЕЛ" xfId="271"/>
    <cellStyle name="_Апрель_Май_СУБД_РЕЧ" xfId="272"/>
    <cellStyle name="_Апрель_НТ" xfId="273"/>
    <cellStyle name="_Апрель_НТ_БЕЛ" xfId="274"/>
    <cellStyle name="_Апрель_НТ_РЕЧ" xfId="275"/>
    <cellStyle name="_Апрель_ОПШ" xfId="276"/>
    <cellStyle name="_Апрель_Офис" xfId="277"/>
    <cellStyle name="_Апрель_Офис_БЕЛ" xfId="278"/>
    <cellStyle name="_Апрель_Офис_РЕЧ" xfId="279"/>
    <cellStyle name="_Апрель_РЕЧ" xfId="280"/>
    <cellStyle name="_Апрель_РЕЧ_БЕЛ" xfId="281"/>
    <cellStyle name="_Апрель_РЕЧ_РЕЧ" xfId="282"/>
    <cellStyle name="_Апрель_СИ" xfId="283"/>
    <cellStyle name="_Апрель_СИ_БЕЛ" xfId="284"/>
    <cellStyle name="_Апрель_СИ_РЕЧ" xfId="285"/>
    <cellStyle name="_Апрель_СИС" xfId="286"/>
    <cellStyle name="_Апрель_СИС_БЕЛ" xfId="287"/>
    <cellStyle name="_Апрель_СИС_РЕЧ" xfId="288"/>
    <cellStyle name="_Апрель_СР" xfId="289"/>
    <cellStyle name="_Апрель_СУБД" xfId="290"/>
    <cellStyle name="_Апрель_СУБД_БЕЛ" xfId="291"/>
    <cellStyle name="_Апрель_СУБД_РЕЧ" xfId="292"/>
    <cellStyle name="_Апрель_ТЕК" xfId="293"/>
    <cellStyle name="_Апрель_ТЕК_БЕЛ" xfId="294"/>
    <cellStyle name="_Апрель_ТЕК_РЕЧ" xfId="295"/>
    <cellStyle name="_Апрель_Февраль" xfId="296"/>
    <cellStyle name="_Апрель_Февраль_Август" xfId="297"/>
    <cellStyle name="_Апрель_Февраль_Август_Дистанц." xfId="298"/>
    <cellStyle name="_Апрель_Февраль_Август_Индив." xfId="299"/>
    <cellStyle name="_Апрель_Февраль_АКАД" xfId="300"/>
    <cellStyle name="_Апрель_Февраль_АКАД_БЕЛ" xfId="301"/>
    <cellStyle name="_Апрель_Февраль_АКАД_РЕЧ" xfId="302"/>
    <cellStyle name="_Апрель_Февраль_Б9560" xfId="303"/>
    <cellStyle name="_Апрель_Февраль_Б9560_БЕЛ" xfId="304"/>
    <cellStyle name="_Апрель_Февраль_Б9560_РЕЧ" xfId="305"/>
    <cellStyle name="_Апрель_Февраль_БЕЛ" xfId="306"/>
    <cellStyle name="_Апрель_Февраль_БИНТ" xfId="307"/>
    <cellStyle name="_Апрель_Февраль_БИНТ_БЕЛ" xfId="308"/>
    <cellStyle name="_Апрель_Февраль_БИНТ_РЕЧ" xfId="309"/>
    <cellStyle name="_Апрель_Февраль_БУХ" xfId="310"/>
    <cellStyle name="_Апрель_Февраль_БУХ_БЕЛ" xfId="311"/>
    <cellStyle name="_Апрель_Февраль_БУХ_РЕЧ" xfId="312"/>
    <cellStyle name="_Апрель_Февраль_ВЕБДИЗ" xfId="313"/>
    <cellStyle name="_Апрель_Февраль_ВЕБМАСТ" xfId="314"/>
    <cellStyle name="_Апрель_Февраль_ВЕБМАСТ_БЕЛ" xfId="315"/>
    <cellStyle name="_Апрель_Февраль_ВЕБМАСТ_РЕЧ" xfId="316"/>
    <cellStyle name="_Апрель_Февраль_Дети" xfId="317"/>
    <cellStyle name="_Апрель_Февраль_Дистанц." xfId="318"/>
    <cellStyle name="_Апрель_Февраль_Индив." xfId="319"/>
    <cellStyle name="_Апрель_Февраль_Индив._БЕЛ" xfId="320"/>
    <cellStyle name="_Апрель_Февраль_Индив._РЕЧ" xfId="321"/>
    <cellStyle name="_Апрель_Февраль_Июль" xfId="322"/>
    <cellStyle name="_Апрель_Февраль_Июль_Август" xfId="323"/>
    <cellStyle name="_Апрель_Февраль_Июль_Август_Дистанц." xfId="324"/>
    <cellStyle name="_Апрель_Февраль_Июль_Август_Индив." xfId="325"/>
    <cellStyle name="_Апрель_Февраль_Июль_БЕЛ" xfId="326"/>
    <cellStyle name="_Апрель_Февраль_Июль_БИНТ" xfId="327"/>
    <cellStyle name="_Апрель_Февраль_Июль_БИНТ_БЕЛ" xfId="328"/>
    <cellStyle name="_Апрель_Февраль_Июль_БИНТ_РЕЧ" xfId="329"/>
    <cellStyle name="_Апрель_Февраль_Июль_ВЕБДИЗ" xfId="330"/>
    <cellStyle name="_Апрель_Февраль_Июль_ВЕБМАСТ" xfId="331"/>
    <cellStyle name="_Апрель_Февраль_Июль_ВЕБМАСТ_БЕЛ" xfId="332"/>
    <cellStyle name="_Апрель_Февраль_Июль_ВЕБМАСТ_РЕЧ" xfId="333"/>
    <cellStyle name="_Апрель_Февраль_Июль_Дети" xfId="334"/>
    <cellStyle name="_Апрель_Февраль_Июль_Дистанц." xfId="335"/>
    <cellStyle name="_Апрель_Февраль_Июль_Индив." xfId="336"/>
    <cellStyle name="_Апрель_Февраль_Июль_Индив._БЕЛ" xfId="337"/>
    <cellStyle name="_Апрель_Февраль_Июль_Индив._РЕЧ" xfId="338"/>
    <cellStyle name="_Апрель_Февраль_Июль_Июнь" xfId="339"/>
    <cellStyle name="_Апрель_Февраль_Июль_Июнь_Август" xfId="340"/>
    <cellStyle name="_Апрель_Февраль_Июль_Июнь_Дистанц." xfId="341"/>
    <cellStyle name="_Апрель_Февраль_Июль_Июнь_Индив." xfId="342"/>
    <cellStyle name="_Апрель_Февраль_Июль_Июнь_КБУ" xfId="343"/>
    <cellStyle name="_Апрель_Февраль_Июль_КБУ" xfId="344"/>
    <cellStyle name="_Апрель_Февраль_Июль_КРН" xfId="345"/>
    <cellStyle name="_Апрель_Февраль_Июль_ОПШ" xfId="346"/>
    <cellStyle name="_Апрель_Февраль_Июль_СР" xfId="347"/>
    <cellStyle name="_Апрель_Февраль_Июнь" xfId="348"/>
    <cellStyle name="_Апрель_Февраль_Июнь_1" xfId="349"/>
    <cellStyle name="_Апрель_Февраль_Июнь_1_Август" xfId="350"/>
    <cellStyle name="_Апрель_Февраль_Июнь_1_Дистанц." xfId="351"/>
    <cellStyle name="_Апрель_Февраль_Июнь_1_Индив." xfId="352"/>
    <cellStyle name="_Апрель_Февраль_Июнь_1_КБУ" xfId="353"/>
    <cellStyle name="_Апрель_Февраль_Июнь_Август" xfId="354"/>
    <cellStyle name="_Апрель_Февраль_Июнь_Август_Дистанц." xfId="355"/>
    <cellStyle name="_Апрель_Февраль_Июнь_Август_Индив." xfId="356"/>
    <cellStyle name="_Апрель_Февраль_Июнь_БЕЛ" xfId="357"/>
    <cellStyle name="_Апрель_Февраль_Июнь_БИНТ" xfId="358"/>
    <cellStyle name="_Апрель_Февраль_Июнь_БИНТ_БЕЛ" xfId="359"/>
    <cellStyle name="_Апрель_Февраль_Июнь_БИНТ_РЕЧ" xfId="360"/>
    <cellStyle name="_Апрель_Февраль_Июнь_БУХ" xfId="361"/>
    <cellStyle name="_Апрель_Февраль_Июнь_БУХ_БЕЛ" xfId="362"/>
    <cellStyle name="_Апрель_Февраль_Июнь_БУХ_РЕЧ" xfId="363"/>
    <cellStyle name="_Апрель_Февраль_Июнь_ВЕБДИЗ" xfId="364"/>
    <cellStyle name="_Апрель_Февраль_Июнь_ВЕБМАСТ" xfId="365"/>
    <cellStyle name="_Апрель_Февраль_Июнь_ВЕБМАСТ_БЕЛ" xfId="366"/>
    <cellStyle name="_Апрель_Февраль_Июнь_ВЕБМАСТ_РЕЧ" xfId="367"/>
    <cellStyle name="_Апрель_Февраль_Июнь_Дети" xfId="368"/>
    <cellStyle name="_Апрель_Февраль_Июнь_Дистанц." xfId="369"/>
    <cellStyle name="_Апрель_Февраль_Июнь_Индив." xfId="370"/>
    <cellStyle name="_Апрель_Февраль_Июнь_Индив._БЕЛ" xfId="371"/>
    <cellStyle name="_Апрель_Февраль_Июнь_Индив._РЕЧ" xfId="372"/>
    <cellStyle name="_Апрель_Февраль_Июнь_Июнь" xfId="373"/>
    <cellStyle name="_Апрель_Февраль_Июнь_Июнь_Август" xfId="374"/>
    <cellStyle name="_Апрель_Февраль_Июнь_Июнь_Дистанц." xfId="375"/>
    <cellStyle name="_Апрель_Февраль_Июнь_Июнь_Индив." xfId="376"/>
    <cellStyle name="_Апрель_Февраль_Июнь_Июнь_КБУ" xfId="377"/>
    <cellStyle name="_Апрель_Февраль_Июнь_КБУ" xfId="378"/>
    <cellStyle name="_Апрель_Февраль_Июнь_КРН" xfId="379"/>
    <cellStyle name="_Апрель_Февраль_Июнь_ОПШ" xfId="380"/>
    <cellStyle name="_Апрель_Февраль_Июнь_СР" xfId="381"/>
    <cellStyle name="_Апрель_Февраль_КБУ" xfId="382"/>
    <cellStyle name="_Апрель_Февраль_КРН" xfId="383"/>
    <cellStyle name="_Апрель_Февраль_Май" xfId="384"/>
    <cellStyle name="_Апрель_Февраль_Май_Август" xfId="385"/>
    <cellStyle name="_Апрель_Февраль_Май_Август_Дистанц." xfId="386"/>
    <cellStyle name="_Апрель_Февраль_Май_Август_Индив." xfId="387"/>
    <cellStyle name="_Апрель_Февраль_Май_БЕЛ" xfId="388"/>
    <cellStyle name="_Апрель_Февраль_Май_БИНТ" xfId="389"/>
    <cellStyle name="_Апрель_Февраль_Май_БИНТ_БЕЛ" xfId="390"/>
    <cellStyle name="_Апрель_Февраль_Май_БИНТ_РЕЧ" xfId="391"/>
    <cellStyle name="_Апрель_Февраль_Май_ВЕБДИЗ" xfId="392"/>
    <cellStyle name="_Апрель_Февраль_Май_ВЕБМАСТ" xfId="393"/>
    <cellStyle name="_Апрель_Февраль_Май_ВЕБМАСТ_БЕЛ" xfId="394"/>
    <cellStyle name="_Апрель_Февраль_Май_ВЕБМАСТ_РЕЧ" xfId="395"/>
    <cellStyle name="_Апрель_Февраль_Май_Дети" xfId="396"/>
    <cellStyle name="_Апрель_Февраль_Май_Дистанц." xfId="397"/>
    <cellStyle name="_Апрель_Февраль_Май_Индив." xfId="398"/>
    <cellStyle name="_Апрель_Февраль_Май_Индив._БЕЛ" xfId="399"/>
    <cellStyle name="_Апрель_Февраль_Май_Индив._РЕЧ" xfId="400"/>
    <cellStyle name="_Апрель_Февраль_Май_Июнь" xfId="401"/>
    <cellStyle name="_Апрель_Февраль_Май_Июнь_Август" xfId="402"/>
    <cellStyle name="_Апрель_Февраль_Май_Июнь_Дистанц." xfId="403"/>
    <cellStyle name="_Апрель_Февраль_Май_Июнь_Индив." xfId="404"/>
    <cellStyle name="_Апрель_Февраль_Май_Июнь_КБУ" xfId="405"/>
    <cellStyle name="_Апрель_Февраль_Май_КБУ" xfId="406"/>
    <cellStyle name="_Апрель_Февраль_Май_КРН" xfId="407"/>
    <cellStyle name="_Апрель_Февраль_Май_ОПШ" xfId="408"/>
    <cellStyle name="_Апрель_Февраль_Май_СР" xfId="409"/>
    <cellStyle name="_Апрель_Февраль_ОПШ" xfId="410"/>
    <cellStyle name="_Апрель_Февраль_РЕЧ" xfId="411"/>
    <cellStyle name="_Апрель_Февраль_РЕЧ_БЕЛ" xfId="412"/>
    <cellStyle name="_Апрель_Февраль_РЕЧ_РЕЧ" xfId="413"/>
    <cellStyle name="_Апрель_Февраль_СИ" xfId="414"/>
    <cellStyle name="_Апрель_Февраль_СИ_БЕЛ" xfId="415"/>
    <cellStyle name="_Апрель_Февраль_СИ_РЕЧ" xfId="416"/>
    <cellStyle name="_Апрель_Февраль_СР" xfId="417"/>
    <cellStyle name="_Апрель_Февраль_СУБД" xfId="418"/>
    <cellStyle name="_Апрель_Февраль_СУБД_БЕЛ" xfId="419"/>
    <cellStyle name="_Апрель_Февраль_СУБД_РЕЧ" xfId="420"/>
    <cellStyle name="_Апрель_ФШ" xfId="421"/>
    <cellStyle name="_Апрель_ФШ_БЕЛ" xfId="422"/>
    <cellStyle name="_Апрель_ФШ_РЕЧ" xfId="423"/>
    <cellStyle name="_Б9560" xfId="424"/>
    <cellStyle name="_Б9560_БЕЛ" xfId="425"/>
    <cellStyle name="_Б9560_РЕЧ" xfId="426"/>
    <cellStyle name="_БЕЛ" xfId="427"/>
    <cellStyle name="_БЕЛ_БЕЛ" xfId="428"/>
    <cellStyle name="_БЕЛ_РЕЧ" xfId="429"/>
    <cellStyle name="_БИНТ" xfId="430"/>
    <cellStyle name="_БИНТ_БЕЛ" xfId="431"/>
    <cellStyle name="_БИНТ_РЕЧ" xfId="432"/>
    <cellStyle name="_БУХ" xfId="433"/>
    <cellStyle name="_БУХ_БЕЛ" xfId="434"/>
    <cellStyle name="_БУХ_РЕЧ" xfId="435"/>
    <cellStyle name="_ВЕБДИЗ" xfId="436"/>
    <cellStyle name="_ВЕБДИЗ_БЕЛ" xfId="437"/>
    <cellStyle name="_ВЕБДИЗ_РЕЧ" xfId="438"/>
    <cellStyle name="_ВЕБМАСТ" xfId="439"/>
    <cellStyle name="_ВЕБМАСТ_БЕЛ" xfId="440"/>
    <cellStyle name="_ВЕБМАСТ_РЕЧ" xfId="441"/>
    <cellStyle name="_ВУЕ" xfId="442"/>
    <cellStyle name="_ВУЕ_БЕЛ" xfId="443"/>
    <cellStyle name="_ВУЕ_РЕЧ" xfId="444"/>
    <cellStyle name="_Дети" xfId="445"/>
    <cellStyle name="_Дети_БЕЛ" xfId="446"/>
    <cellStyle name="_Дети_РЕЧ" xfId="447"/>
    <cellStyle name="_Дистанц." xfId="448"/>
    <cellStyle name="_ДОГ НУДО частн" xfId="449"/>
    <cellStyle name="_ДОГ НУДО частн_БЕЛ" xfId="450"/>
    <cellStyle name="_ДОГ НУДО частн_РЕЧ" xfId="451"/>
    <cellStyle name="_Заявление" xfId="452"/>
    <cellStyle name="_Заявление_БЕЛ" xfId="453"/>
    <cellStyle name="_Заявление_РЕЧ" xfId="454"/>
    <cellStyle name="_Индив." xfId="455"/>
    <cellStyle name="_Индив._БЕЛ" xfId="456"/>
    <cellStyle name="_Индив._РЕЧ" xfId="457"/>
    <cellStyle name="_ИНТ" xfId="458"/>
    <cellStyle name="_ИНТ_БЕЛ" xfId="459"/>
    <cellStyle name="_ИНТ_РЕЧ" xfId="460"/>
    <cellStyle name="_Июль" xfId="461"/>
    <cellStyle name="_Июль_Август" xfId="462"/>
    <cellStyle name="_Июль_Август_Дистанц." xfId="463"/>
    <cellStyle name="_Июль_Август_Индив." xfId="464"/>
    <cellStyle name="_Июль_БЕЛ" xfId="465"/>
    <cellStyle name="_Июль_БИНТ" xfId="466"/>
    <cellStyle name="_Июль_БИНТ_БЕЛ" xfId="467"/>
    <cellStyle name="_Июль_БИНТ_РЕЧ" xfId="468"/>
    <cellStyle name="_Июль_ВЕБДИЗ" xfId="469"/>
    <cellStyle name="_Июль_ВЕБМАСТ" xfId="470"/>
    <cellStyle name="_Июль_ВЕБМАСТ_БЕЛ" xfId="471"/>
    <cellStyle name="_Июль_ВЕБМАСТ_РЕЧ" xfId="472"/>
    <cellStyle name="_Июль_Дети" xfId="473"/>
    <cellStyle name="_Июль_Дистанц." xfId="474"/>
    <cellStyle name="_Июль_Индив." xfId="475"/>
    <cellStyle name="_Июль_Индив._БЕЛ" xfId="476"/>
    <cellStyle name="_Июль_Индив._РЕЧ" xfId="477"/>
    <cellStyle name="_Июль_Июнь" xfId="478"/>
    <cellStyle name="_Июль_Июнь_Август" xfId="479"/>
    <cellStyle name="_Июль_Июнь_Дистанц." xfId="480"/>
    <cellStyle name="_Июль_Июнь_Индив." xfId="481"/>
    <cellStyle name="_Июль_Июнь_КБУ" xfId="482"/>
    <cellStyle name="_Июль_КБУ" xfId="483"/>
    <cellStyle name="_Июль_КРН" xfId="484"/>
    <cellStyle name="_Июль_ОПШ" xfId="485"/>
    <cellStyle name="_Июль_СР" xfId="486"/>
    <cellStyle name="_Июнь" xfId="487"/>
    <cellStyle name="_Июнь_1" xfId="488"/>
    <cellStyle name="_Июнь_1_Август" xfId="489"/>
    <cellStyle name="_Июнь_1_Дистанц." xfId="490"/>
    <cellStyle name="_Июнь_1_Индив." xfId="491"/>
    <cellStyle name="_Июнь_1_КБУ" xfId="492"/>
    <cellStyle name="_Июнь_Август" xfId="493"/>
    <cellStyle name="_Июнь_Август_Дистанц." xfId="494"/>
    <cellStyle name="_Июнь_Август_Индив." xfId="495"/>
    <cellStyle name="_Июнь_БЕЛ" xfId="496"/>
    <cellStyle name="_Июнь_БИНТ" xfId="497"/>
    <cellStyle name="_Июнь_БИНТ_БЕЛ" xfId="498"/>
    <cellStyle name="_Июнь_БИНТ_РЕЧ" xfId="499"/>
    <cellStyle name="_Июнь_БУХ" xfId="500"/>
    <cellStyle name="_Июнь_БУХ_БЕЛ" xfId="501"/>
    <cellStyle name="_Июнь_БУХ_РЕЧ" xfId="502"/>
    <cellStyle name="_Июнь_ВЕБДИЗ" xfId="503"/>
    <cellStyle name="_Июнь_ВЕБМАСТ" xfId="504"/>
    <cellStyle name="_Июнь_ВЕБМАСТ_БЕЛ" xfId="505"/>
    <cellStyle name="_Июнь_ВЕБМАСТ_РЕЧ" xfId="506"/>
    <cellStyle name="_Июнь_Дети" xfId="507"/>
    <cellStyle name="_Июнь_Дистанц." xfId="508"/>
    <cellStyle name="_Июнь_Индив." xfId="509"/>
    <cellStyle name="_Июнь_Индив._БЕЛ" xfId="510"/>
    <cellStyle name="_Июнь_Индив._РЕЧ" xfId="511"/>
    <cellStyle name="_Июнь_Июнь" xfId="512"/>
    <cellStyle name="_Июнь_Июнь_Август" xfId="513"/>
    <cellStyle name="_Июнь_Июнь_Дистанц." xfId="514"/>
    <cellStyle name="_Июнь_Июнь_Индив." xfId="515"/>
    <cellStyle name="_Июнь_Июнь_КБУ" xfId="516"/>
    <cellStyle name="_Июнь_КБУ" xfId="517"/>
    <cellStyle name="_Июнь_КРН" xfId="518"/>
    <cellStyle name="_Июнь_ОПШ" xfId="519"/>
    <cellStyle name="_Июнь_СР" xfId="520"/>
    <cellStyle name="_КБУ" xfId="521"/>
    <cellStyle name="_КБУ_БЕЛ" xfId="522"/>
    <cellStyle name="_КБУ_РЕЧ" xfId="523"/>
    <cellStyle name="_Консультация" xfId="524"/>
    <cellStyle name="_Консультация_БЕЛ" xfId="525"/>
    <cellStyle name="_Консультация_РЕЧ" xfId="526"/>
    <cellStyle name="_КРН" xfId="527"/>
    <cellStyle name="_КРН_БЕЛ" xfId="528"/>
    <cellStyle name="_КРН_РЕЧ" xfId="529"/>
    <cellStyle name="_Лист1" xfId="530"/>
    <cellStyle name="_ЛСХ" xfId="531"/>
    <cellStyle name="_ЛСХ_БЕЛ" xfId="532"/>
    <cellStyle name="_ЛСХ_РЕЧ" xfId="533"/>
    <cellStyle name="_Май" xfId="534"/>
    <cellStyle name="_Май_1" xfId="535"/>
    <cellStyle name="_Май_1_Август" xfId="536"/>
    <cellStyle name="_Май_1_Август_Дистанц." xfId="537"/>
    <cellStyle name="_Май_1_Август_Индив." xfId="538"/>
    <cellStyle name="_Май_1_БЕЛ" xfId="539"/>
    <cellStyle name="_Май_1_БИНТ" xfId="540"/>
    <cellStyle name="_Май_1_БИНТ_БЕЛ" xfId="541"/>
    <cellStyle name="_Май_1_БИНТ_РЕЧ" xfId="542"/>
    <cellStyle name="_Май_1_ВЕБДИЗ" xfId="543"/>
    <cellStyle name="_Май_1_ВЕБМАСТ" xfId="544"/>
    <cellStyle name="_Май_1_ВЕБМАСТ_БЕЛ" xfId="545"/>
    <cellStyle name="_Май_1_ВЕБМАСТ_РЕЧ" xfId="546"/>
    <cellStyle name="_Май_1_Дети" xfId="547"/>
    <cellStyle name="_Май_1_Дистанц." xfId="548"/>
    <cellStyle name="_Май_1_Индив." xfId="549"/>
    <cellStyle name="_Май_1_Индив._БЕЛ" xfId="550"/>
    <cellStyle name="_Май_1_Индив._РЕЧ" xfId="551"/>
    <cellStyle name="_Май_1_Июнь" xfId="552"/>
    <cellStyle name="_Май_1_Июнь_Август" xfId="553"/>
    <cellStyle name="_Май_1_Июнь_Дистанц." xfId="554"/>
    <cellStyle name="_Май_1_Июнь_Индив." xfId="555"/>
    <cellStyle name="_Май_1_Июнь_КБУ" xfId="556"/>
    <cellStyle name="_Май_1_КБУ" xfId="557"/>
    <cellStyle name="_Май_1_КРН" xfId="558"/>
    <cellStyle name="_Май_1_ОПШ" xfId="559"/>
    <cellStyle name="_Май_1_СР" xfId="560"/>
    <cellStyle name="_Май_Август" xfId="561"/>
    <cellStyle name="_Май_Август_Дистанц." xfId="562"/>
    <cellStyle name="_Май_Август_Индив." xfId="563"/>
    <cellStyle name="_Май_АКАД" xfId="564"/>
    <cellStyle name="_Май_АКАД_БЕЛ" xfId="565"/>
    <cellStyle name="_Май_АКАД_РЕЧ" xfId="566"/>
    <cellStyle name="_Май_Б9560" xfId="567"/>
    <cellStyle name="_Май_Б9560_БЕЛ" xfId="568"/>
    <cellStyle name="_Май_Б9560_РЕЧ" xfId="569"/>
    <cellStyle name="_Май_БЕЛ" xfId="570"/>
    <cellStyle name="_Май_БИНТ" xfId="571"/>
    <cellStyle name="_Май_БИНТ_БЕЛ" xfId="572"/>
    <cellStyle name="_Май_БИНТ_РЕЧ" xfId="573"/>
    <cellStyle name="_Май_БУХ" xfId="574"/>
    <cellStyle name="_Май_БУХ_БЕЛ" xfId="575"/>
    <cellStyle name="_Май_БУХ_РЕЧ" xfId="576"/>
    <cellStyle name="_Май_ВЕБДИЗ" xfId="577"/>
    <cellStyle name="_Май_ВЕБМАСТ" xfId="578"/>
    <cellStyle name="_Май_ВЕБМАСТ_БЕЛ" xfId="579"/>
    <cellStyle name="_Май_ВЕБМАСТ_РЕЧ" xfId="580"/>
    <cellStyle name="_Май_Дети" xfId="581"/>
    <cellStyle name="_Май_Дистанц." xfId="582"/>
    <cellStyle name="_Май_Индив." xfId="583"/>
    <cellStyle name="_Май_Индив._БЕЛ" xfId="584"/>
    <cellStyle name="_Май_Индив._РЕЧ" xfId="585"/>
    <cellStyle name="_Май_Июль" xfId="586"/>
    <cellStyle name="_Май_Июль_Август" xfId="587"/>
    <cellStyle name="_Май_Июль_Август_Дистанц." xfId="588"/>
    <cellStyle name="_Май_Июль_Август_Индив." xfId="589"/>
    <cellStyle name="_Май_Июль_БЕЛ" xfId="590"/>
    <cellStyle name="_Май_Июль_БИНТ" xfId="591"/>
    <cellStyle name="_Май_Июль_БИНТ_БЕЛ" xfId="592"/>
    <cellStyle name="_Май_Июль_БИНТ_РЕЧ" xfId="593"/>
    <cellStyle name="_Май_Июль_ВЕБДИЗ" xfId="594"/>
    <cellStyle name="_Май_Июль_ВЕБМАСТ" xfId="595"/>
    <cellStyle name="_Май_Июль_ВЕБМАСТ_БЕЛ" xfId="596"/>
    <cellStyle name="_Май_Июль_ВЕБМАСТ_РЕЧ" xfId="597"/>
    <cellStyle name="_Май_Июль_Дети" xfId="598"/>
    <cellStyle name="_Май_Июль_Дистанц." xfId="599"/>
    <cellStyle name="_Май_Июль_Индив." xfId="600"/>
    <cellStyle name="_Май_Июль_Индив._БЕЛ" xfId="601"/>
    <cellStyle name="_Май_Июль_Индив._РЕЧ" xfId="602"/>
    <cellStyle name="_Май_Июль_Июнь" xfId="603"/>
    <cellStyle name="_Май_Июль_Июнь_Август" xfId="604"/>
    <cellStyle name="_Май_Июль_Июнь_Дистанц." xfId="605"/>
    <cellStyle name="_Май_Июль_Июнь_Индив." xfId="606"/>
    <cellStyle name="_Май_Июль_Июнь_КБУ" xfId="607"/>
    <cellStyle name="_Май_Июль_КБУ" xfId="608"/>
    <cellStyle name="_Май_Июль_КРН" xfId="609"/>
    <cellStyle name="_Май_Июль_ОПШ" xfId="610"/>
    <cellStyle name="_Май_Июль_СР" xfId="611"/>
    <cellStyle name="_Май_Июнь" xfId="612"/>
    <cellStyle name="_Май_Июнь_1" xfId="613"/>
    <cellStyle name="_Май_Июнь_1_Август" xfId="614"/>
    <cellStyle name="_Май_Июнь_1_Дистанц." xfId="615"/>
    <cellStyle name="_Май_Июнь_1_Индив." xfId="616"/>
    <cellStyle name="_Май_Июнь_1_КБУ" xfId="617"/>
    <cellStyle name="_Май_Июнь_Август" xfId="618"/>
    <cellStyle name="_Май_Июнь_Август_Дистанц." xfId="619"/>
    <cellStyle name="_Май_Июнь_Август_Индив." xfId="620"/>
    <cellStyle name="_Май_Июнь_БЕЛ" xfId="621"/>
    <cellStyle name="_Май_Июнь_БИНТ" xfId="622"/>
    <cellStyle name="_Май_Июнь_БИНТ_БЕЛ" xfId="623"/>
    <cellStyle name="_Май_Июнь_БИНТ_РЕЧ" xfId="624"/>
    <cellStyle name="_Май_Июнь_БУХ" xfId="625"/>
    <cellStyle name="_Май_Июнь_БУХ_БЕЛ" xfId="626"/>
    <cellStyle name="_Май_Июнь_БУХ_РЕЧ" xfId="627"/>
    <cellStyle name="_Май_Июнь_ВЕБДИЗ" xfId="628"/>
    <cellStyle name="_Май_Июнь_ВЕБМАСТ" xfId="629"/>
    <cellStyle name="_Май_Июнь_ВЕБМАСТ_БЕЛ" xfId="630"/>
    <cellStyle name="_Май_Июнь_ВЕБМАСТ_РЕЧ" xfId="631"/>
    <cellStyle name="_Май_Июнь_Дети" xfId="632"/>
    <cellStyle name="_Май_Июнь_Дистанц." xfId="633"/>
    <cellStyle name="_Май_Июнь_Индив." xfId="634"/>
    <cellStyle name="_Май_Июнь_Индив._БЕЛ" xfId="635"/>
    <cellStyle name="_Май_Июнь_Индив._РЕЧ" xfId="636"/>
    <cellStyle name="_Май_Июнь_Июнь" xfId="637"/>
    <cellStyle name="_Май_Июнь_Июнь_Август" xfId="638"/>
    <cellStyle name="_Май_Июнь_Июнь_Дистанц." xfId="639"/>
    <cellStyle name="_Май_Июнь_Июнь_Индив." xfId="640"/>
    <cellStyle name="_Май_Июнь_Июнь_КБУ" xfId="641"/>
    <cellStyle name="_Май_Июнь_КБУ" xfId="642"/>
    <cellStyle name="_Май_Июнь_КРН" xfId="643"/>
    <cellStyle name="_Май_Июнь_ОПШ" xfId="644"/>
    <cellStyle name="_Май_Июнь_СР" xfId="645"/>
    <cellStyle name="_Май_КБУ" xfId="646"/>
    <cellStyle name="_Май_КРН" xfId="647"/>
    <cellStyle name="_Май_Май" xfId="648"/>
    <cellStyle name="_Май_Май_Август" xfId="649"/>
    <cellStyle name="_Май_Май_Август_Дистанц." xfId="650"/>
    <cellStyle name="_Май_Май_Август_Индив." xfId="651"/>
    <cellStyle name="_Май_Май_БЕЛ" xfId="652"/>
    <cellStyle name="_Май_Май_БИНТ" xfId="653"/>
    <cellStyle name="_Май_Май_БИНТ_БЕЛ" xfId="654"/>
    <cellStyle name="_Май_Май_БИНТ_РЕЧ" xfId="655"/>
    <cellStyle name="_Май_Май_ВЕБДИЗ" xfId="656"/>
    <cellStyle name="_Май_Май_ВЕБМАСТ" xfId="657"/>
    <cellStyle name="_Май_Май_ВЕБМАСТ_БЕЛ" xfId="658"/>
    <cellStyle name="_Май_Май_ВЕБМАСТ_РЕЧ" xfId="659"/>
    <cellStyle name="_Май_Май_Дети" xfId="660"/>
    <cellStyle name="_Май_Май_Дистанц." xfId="661"/>
    <cellStyle name="_Май_Май_Индив." xfId="662"/>
    <cellStyle name="_Май_Май_Индив._БЕЛ" xfId="663"/>
    <cellStyle name="_Май_Май_Индив._РЕЧ" xfId="664"/>
    <cellStyle name="_Май_Май_Июнь" xfId="665"/>
    <cellStyle name="_Май_Май_Июнь_Август" xfId="666"/>
    <cellStyle name="_Май_Май_Июнь_Дистанц." xfId="667"/>
    <cellStyle name="_Май_Май_Июнь_Индив." xfId="668"/>
    <cellStyle name="_Май_Май_Июнь_КБУ" xfId="669"/>
    <cellStyle name="_Май_Май_КБУ" xfId="670"/>
    <cellStyle name="_Май_Май_КРН" xfId="671"/>
    <cellStyle name="_Май_Май_ОПШ" xfId="672"/>
    <cellStyle name="_Май_Май_СР" xfId="673"/>
    <cellStyle name="_Май_ОПШ" xfId="674"/>
    <cellStyle name="_Май_РЕЧ" xfId="675"/>
    <cellStyle name="_Май_РЕЧ_БЕЛ" xfId="676"/>
    <cellStyle name="_Май_РЕЧ_РЕЧ" xfId="677"/>
    <cellStyle name="_Май_СИ" xfId="678"/>
    <cellStyle name="_Май_СИ_БЕЛ" xfId="679"/>
    <cellStyle name="_Май_СИ_РЕЧ" xfId="680"/>
    <cellStyle name="_Май_СР" xfId="681"/>
    <cellStyle name="_Май_СУБД" xfId="682"/>
    <cellStyle name="_Май_СУБД_БЕЛ" xfId="683"/>
    <cellStyle name="_Май_СУБД_РЕЧ" xfId="684"/>
    <cellStyle name="_МП" xfId="685"/>
    <cellStyle name="_МП_БЕЛ" xfId="686"/>
    <cellStyle name="_МП_РЕЧ" xfId="687"/>
    <cellStyle name="_НТ" xfId="688"/>
    <cellStyle name="_НТ_БЕЛ" xfId="689"/>
    <cellStyle name="_НТ_РЕЧ" xfId="690"/>
    <cellStyle name="_ОПШ" xfId="691"/>
    <cellStyle name="_ОПШ_Апрель" xfId="692"/>
    <cellStyle name="_ОПШ_Апрель_БЕЛ" xfId="693"/>
    <cellStyle name="_ОПШ_Апрель_РЕЧ" xfId="694"/>
    <cellStyle name="_ОПШ_БЕЛ" xfId="695"/>
    <cellStyle name="_ОПШ_Июль" xfId="696"/>
    <cellStyle name="_ОПШ_Июль_БЕЛ" xfId="697"/>
    <cellStyle name="_ОПШ_Июль_РЕЧ" xfId="698"/>
    <cellStyle name="_ОПШ_Июнь" xfId="699"/>
    <cellStyle name="_ОПШ_Июнь_БЕЛ" xfId="700"/>
    <cellStyle name="_ОПШ_Июнь_РЕЧ" xfId="701"/>
    <cellStyle name="_ОПШ_Май" xfId="702"/>
    <cellStyle name="_ОПШ_Май_БЕЛ" xfId="703"/>
    <cellStyle name="_ОПШ_Май_РЕЧ" xfId="704"/>
    <cellStyle name="_ОПШ_РЕЧ" xfId="705"/>
    <cellStyle name="_ОПШ_Февраль" xfId="706"/>
    <cellStyle name="_ОПШ_Февраль_БЕЛ" xfId="707"/>
    <cellStyle name="_ОПШ_Февраль_РЕЧ" xfId="708"/>
    <cellStyle name="_ОПШ_Январь" xfId="709"/>
    <cellStyle name="_ОПШ_Январь_БЕЛ" xfId="710"/>
    <cellStyle name="_ОПШ_Январь_РЕЧ" xfId="711"/>
    <cellStyle name="_Офис" xfId="712"/>
    <cellStyle name="_Офис_БЕЛ" xfId="713"/>
    <cellStyle name="_Офис_РЕЧ" xfId="714"/>
    <cellStyle name="_ПРШ" xfId="715"/>
    <cellStyle name="_ПРШ_Апрель" xfId="716"/>
    <cellStyle name="_ПРШ_Апрель_БЕЛ" xfId="717"/>
    <cellStyle name="_ПРШ_Апрель_РЕЧ" xfId="718"/>
    <cellStyle name="_ПРШ_БЕЛ" xfId="719"/>
    <cellStyle name="_ПРШ_Июль" xfId="720"/>
    <cellStyle name="_ПРШ_Июль_БЕЛ" xfId="721"/>
    <cellStyle name="_ПРШ_Июль_РЕЧ" xfId="722"/>
    <cellStyle name="_ПРШ_Июнь" xfId="723"/>
    <cellStyle name="_ПРШ_Июнь_БЕЛ" xfId="724"/>
    <cellStyle name="_ПРШ_Июнь_РЕЧ" xfId="725"/>
    <cellStyle name="_ПРШ_Май" xfId="726"/>
    <cellStyle name="_ПРШ_Май_БЕЛ" xfId="727"/>
    <cellStyle name="_ПРШ_Май_РЕЧ" xfId="728"/>
    <cellStyle name="_ПРШ_РЕЧ" xfId="729"/>
    <cellStyle name="_ПРШ_Февраль" xfId="730"/>
    <cellStyle name="_ПРШ_Февраль_БЕЛ" xfId="731"/>
    <cellStyle name="_ПРШ_Февраль_РЕЧ" xfId="732"/>
    <cellStyle name="_ПРШ_Январь" xfId="733"/>
    <cellStyle name="_ПРШ_Январь_БЕЛ" xfId="734"/>
    <cellStyle name="_ПРШ_Январь_РЕЧ" xfId="735"/>
    <cellStyle name="_РЕЧ" xfId="736"/>
    <cellStyle name="_РЕЧ_БЕЛ" xfId="737"/>
    <cellStyle name="_РЕЧ_РЕЧ" xfId="738"/>
    <cellStyle name="_СВБ" xfId="739"/>
    <cellStyle name="_СВБ_БЕЛ" xfId="740"/>
    <cellStyle name="_СВБ_РЕЧ" xfId="741"/>
    <cellStyle name="_СИ" xfId="742"/>
    <cellStyle name="_СИ_БЕЛ" xfId="743"/>
    <cellStyle name="_СИ_РЕЧ" xfId="744"/>
    <cellStyle name="_СИС" xfId="745"/>
    <cellStyle name="_СИС_БЕЛ" xfId="746"/>
    <cellStyle name="_СИС_РЕЧ" xfId="747"/>
    <cellStyle name="_СР" xfId="748"/>
    <cellStyle name="_СУБД" xfId="749"/>
    <cellStyle name="_СУБД_БЕЛ" xfId="750"/>
    <cellStyle name="_СУБД_РЕЧ" xfId="751"/>
    <cellStyle name="_СЧ СПЕЦ" xfId="752"/>
    <cellStyle name="_СЧ ЦКО" xfId="753"/>
    <cellStyle name="_СЧ ЦКО_Лист1" xfId="754"/>
    <cellStyle name="_СЧ ЦКО_Лист1_БЕЛ" xfId="755"/>
    <cellStyle name="_СЧ ЦКО_Лист1_РЕЧ" xfId="756"/>
    <cellStyle name="_СЧ ЦКО_СЧ СПЕЦ" xfId="757"/>
    <cellStyle name="_СЧ ЦКО_СЧДОГ СПЕЦ" xfId="758"/>
    <cellStyle name="_СЧДОГ" xfId="759"/>
    <cellStyle name="_СЧДОГ СПЕЦ" xfId="760"/>
    <cellStyle name="_СЧДОГ_1" xfId="761"/>
    <cellStyle name="_СЧДОГ_3ДМ" xfId="762"/>
    <cellStyle name="_СЧДОГ_3ДМ_БЕЛ" xfId="763"/>
    <cellStyle name="_СЧДОГ_3ДМ_РЕЧ" xfId="764"/>
    <cellStyle name="_СЧДОГ_Август" xfId="765"/>
    <cellStyle name="_СЧДОГ_Август_Дистанц." xfId="766"/>
    <cellStyle name="_СЧДОГ_Август_Индив." xfId="767"/>
    <cellStyle name="_СЧДОГ_АКАД" xfId="768"/>
    <cellStyle name="_СЧДОГ_АКАД_БЕЛ" xfId="769"/>
    <cellStyle name="_СЧДОГ_АКАД_РЕЧ" xfId="770"/>
    <cellStyle name="_СЧДОГ_Б9560" xfId="771"/>
    <cellStyle name="_СЧДОГ_Б9560_БЕЛ" xfId="772"/>
    <cellStyle name="_СЧДОГ_Б9560_РЕЧ" xfId="773"/>
    <cellStyle name="_СЧДОГ_БЕЛ" xfId="774"/>
    <cellStyle name="_СЧДОГ_БИНТ" xfId="775"/>
    <cellStyle name="_СЧДОГ_БИНТ_БЕЛ" xfId="776"/>
    <cellStyle name="_СЧДОГ_БИНТ_РЕЧ" xfId="777"/>
    <cellStyle name="_СЧДОГ_БУХ" xfId="778"/>
    <cellStyle name="_СЧДОГ_БУХ_БЕЛ" xfId="779"/>
    <cellStyle name="_СЧДОГ_БУХ_РЕЧ" xfId="780"/>
    <cellStyle name="_СЧДОГ_ВЕБДИЗ" xfId="781"/>
    <cellStyle name="_СЧДОГ_ВЕБДИЗ_БЕЛ" xfId="782"/>
    <cellStyle name="_СЧДОГ_ВЕБДИЗ_РЕЧ" xfId="783"/>
    <cellStyle name="_СЧДОГ_ВЕБМАСТ" xfId="784"/>
    <cellStyle name="_СЧДОГ_ВЕБМАСТ_БЕЛ" xfId="785"/>
    <cellStyle name="_СЧДОГ_ВЕБМАСТ_РЕЧ" xfId="786"/>
    <cellStyle name="_СЧДОГ_ВУЕ" xfId="787"/>
    <cellStyle name="_СЧДОГ_ВУЕ_БЕЛ" xfId="788"/>
    <cellStyle name="_СЧДОГ_ВУЕ_РЕЧ" xfId="789"/>
    <cellStyle name="_СЧДОГ_Дети" xfId="790"/>
    <cellStyle name="_СЧДОГ_Дети_БЕЛ" xfId="791"/>
    <cellStyle name="_СЧДОГ_Дети_РЕЧ" xfId="792"/>
    <cellStyle name="_СЧДОГ_Дистанц." xfId="793"/>
    <cellStyle name="_СЧДОГ_Индив." xfId="794"/>
    <cellStyle name="_СЧДОГ_Индив._БЕЛ" xfId="795"/>
    <cellStyle name="_СЧДОГ_Индив._РЕЧ" xfId="796"/>
    <cellStyle name="_СЧДОГ_Июль" xfId="797"/>
    <cellStyle name="_СЧДОГ_Июль_Август" xfId="798"/>
    <cellStyle name="_СЧДОГ_Июль_Август_Дистанц." xfId="799"/>
    <cellStyle name="_СЧДОГ_Июль_Август_Индив." xfId="800"/>
    <cellStyle name="_СЧДОГ_Июль_БЕЛ" xfId="801"/>
    <cellStyle name="_СЧДОГ_Июль_БИНТ" xfId="802"/>
    <cellStyle name="_СЧДОГ_Июль_БИНТ_БЕЛ" xfId="803"/>
    <cellStyle name="_СЧДОГ_Июль_БИНТ_РЕЧ" xfId="804"/>
    <cellStyle name="_СЧДОГ_Июль_ВЕБДИЗ" xfId="805"/>
    <cellStyle name="_СЧДОГ_Июль_ВЕБМАСТ" xfId="806"/>
    <cellStyle name="_СЧДОГ_Июль_ВЕБМАСТ_БЕЛ" xfId="807"/>
    <cellStyle name="_СЧДОГ_Июль_ВЕБМАСТ_РЕЧ" xfId="808"/>
    <cellStyle name="_СЧДОГ_Июль_Дети" xfId="809"/>
    <cellStyle name="_СЧДОГ_Июль_Дистанц." xfId="810"/>
    <cellStyle name="_СЧДОГ_Июль_Индив." xfId="811"/>
    <cellStyle name="_СЧДОГ_Июль_Индив._БЕЛ" xfId="812"/>
    <cellStyle name="_СЧДОГ_Июль_Индив._РЕЧ" xfId="813"/>
    <cellStyle name="_СЧДОГ_Июль_Июнь" xfId="814"/>
    <cellStyle name="_СЧДОГ_Июль_Июнь_Август" xfId="815"/>
    <cellStyle name="_СЧДОГ_Июль_Июнь_Дистанц." xfId="816"/>
    <cellStyle name="_СЧДОГ_Июль_Июнь_Индив." xfId="817"/>
    <cellStyle name="_СЧДОГ_Июль_Июнь_КБУ" xfId="818"/>
    <cellStyle name="_СЧДОГ_Июль_КБУ" xfId="819"/>
    <cellStyle name="_СЧДОГ_Июль_КРН" xfId="820"/>
    <cellStyle name="_СЧДОГ_Июль_ОПШ" xfId="821"/>
    <cellStyle name="_СЧДОГ_Июль_СР" xfId="822"/>
    <cellStyle name="_СЧДОГ_Июнь" xfId="823"/>
    <cellStyle name="_СЧДОГ_Июнь_1" xfId="824"/>
    <cellStyle name="_СЧДОГ_Июнь_1_Август" xfId="825"/>
    <cellStyle name="_СЧДОГ_Июнь_1_Дистанц." xfId="826"/>
    <cellStyle name="_СЧДОГ_Июнь_1_Индив." xfId="827"/>
    <cellStyle name="_СЧДОГ_Июнь_1_КБУ" xfId="828"/>
    <cellStyle name="_СЧДОГ_Июнь_Август" xfId="829"/>
    <cellStyle name="_СЧДОГ_Июнь_Август_Дистанц." xfId="830"/>
    <cellStyle name="_СЧДОГ_Июнь_Август_Индив." xfId="831"/>
    <cellStyle name="_СЧДОГ_Июнь_БЕЛ" xfId="832"/>
    <cellStyle name="_СЧДОГ_Июнь_БИНТ" xfId="833"/>
    <cellStyle name="_СЧДОГ_Июнь_БИНТ_БЕЛ" xfId="834"/>
    <cellStyle name="_СЧДОГ_Июнь_БИНТ_РЕЧ" xfId="835"/>
    <cellStyle name="_СЧДОГ_Июнь_БУХ" xfId="836"/>
    <cellStyle name="_СЧДОГ_Июнь_БУХ_БЕЛ" xfId="837"/>
    <cellStyle name="_СЧДОГ_Июнь_БУХ_РЕЧ" xfId="838"/>
    <cellStyle name="_СЧДОГ_Июнь_ВЕБДИЗ" xfId="839"/>
    <cellStyle name="_СЧДОГ_Июнь_ВЕБМАСТ" xfId="840"/>
    <cellStyle name="_СЧДОГ_Июнь_ВЕБМАСТ_БЕЛ" xfId="841"/>
    <cellStyle name="_СЧДОГ_Июнь_ВЕБМАСТ_РЕЧ" xfId="842"/>
    <cellStyle name="_СЧДОГ_Июнь_Дети" xfId="843"/>
    <cellStyle name="_СЧДОГ_Июнь_Дистанц." xfId="844"/>
    <cellStyle name="_СЧДОГ_Июнь_Индив." xfId="845"/>
    <cellStyle name="_СЧДОГ_Июнь_Индив._БЕЛ" xfId="846"/>
    <cellStyle name="_СЧДОГ_Июнь_Индив._РЕЧ" xfId="847"/>
    <cellStyle name="_СЧДОГ_Июнь_Июнь" xfId="848"/>
    <cellStyle name="_СЧДОГ_Июнь_Июнь_Август" xfId="849"/>
    <cellStyle name="_СЧДОГ_Июнь_Июнь_Дистанц." xfId="850"/>
    <cellStyle name="_СЧДОГ_Июнь_Июнь_Индив." xfId="851"/>
    <cellStyle name="_СЧДОГ_Июнь_Июнь_КБУ" xfId="852"/>
    <cellStyle name="_СЧДОГ_Июнь_КБУ" xfId="853"/>
    <cellStyle name="_СЧДОГ_Июнь_КРН" xfId="854"/>
    <cellStyle name="_СЧДОГ_Июнь_ОПШ" xfId="855"/>
    <cellStyle name="_СЧДОГ_Июнь_СР" xfId="856"/>
    <cellStyle name="_СЧДОГ_КБУ" xfId="857"/>
    <cellStyle name="_СЧДОГ_КБУ_БЕЛ" xfId="858"/>
    <cellStyle name="_СЧДОГ_КБУ_РЕЧ" xfId="859"/>
    <cellStyle name="_СЧДОГ_КРН" xfId="860"/>
    <cellStyle name="_СЧДОГ_Май" xfId="861"/>
    <cellStyle name="_СЧДОГ_Май_1" xfId="862"/>
    <cellStyle name="_СЧДОГ_Май_1_Август" xfId="863"/>
    <cellStyle name="_СЧДОГ_Май_1_Август_Дистанц." xfId="864"/>
    <cellStyle name="_СЧДОГ_Май_1_Август_Индив." xfId="865"/>
    <cellStyle name="_СЧДОГ_Май_1_БЕЛ" xfId="866"/>
    <cellStyle name="_СЧДОГ_Май_1_БИНТ" xfId="867"/>
    <cellStyle name="_СЧДОГ_Май_1_БИНТ_БЕЛ" xfId="868"/>
    <cellStyle name="_СЧДОГ_Май_1_БИНТ_РЕЧ" xfId="869"/>
    <cellStyle name="_СЧДОГ_Май_1_ВЕБДИЗ" xfId="870"/>
    <cellStyle name="_СЧДОГ_Май_1_ВЕБМАСТ" xfId="871"/>
    <cellStyle name="_СЧДОГ_Май_1_ВЕБМАСТ_БЕЛ" xfId="872"/>
    <cellStyle name="_СЧДОГ_Май_1_ВЕБМАСТ_РЕЧ" xfId="873"/>
    <cellStyle name="_СЧДОГ_Май_1_Дети" xfId="874"/>
    <cellStyle name="_СЧДОГ_Май_1_Дистанц." xfId="875"/>
    <cellStyle name="_СЧДОГ_Май_1_Индив." xfId="876"/>
    <cellStyle name="_СЧДОГ_Май_1_Индив._БЕЛ" xfId="877"/>
    <cellStyle name="_СЧДОГ_Май_1_Индив._РЕЧ" xfId="878"/>
    <cellStyle name="_СЧДОГ_Май_1_Июнь" xfId="879"/>
    <cellStyle name="_СЧДОГ_Май_1_Июнь_Август" xfId="880"/>
    <cellStyle name="_СЧДОГ_Май_1_Июнь_Дистанц." xfId="881"/>
    <cellStyle name="_СЧДОГ_Май_1_Июнь_Индив." xfId="882"/>
    <cellStyle name="_СЧДОГ_Май_1_Июнь_КБУ" xfId="883"/>
    <cellStyle name="_СЧДОГ_Май_1_КБУ" xfId="884"/>
    <cellStyle name="_СЧДОГ_Май_1_КРН" xfId="885"/>
    <cellStyle name="_СЧДОГ_Май_1_ОПШ" xfId="886"/>
    <cellStyle name="_СЧДОГ_Май_1_СР" xfId="887"/>
    <cellStyle name="_СЧДОГ_Май_Август" xfId="888"/>
    <cellStyle name="_СЧДОГ_Май_Август_Дистанц." xfId="889"/>
    <cellStyle name="_СЧДОГ_Май_Август_Индив." xfId="890"/>
    <cellStyle name="_СЧДОГ_Май_АКАД" xfId="891"/>
    <cellStyle name="_СЧДОГ_Май_АКАД_БЕЛ" xfId="892"/>
    <cellStyle name="_СЧДОГ_Май_АКАД_РЕЧ" xfId="893"/>
    <cellStyle name="_СЧДОГ_Май_Б9560" xfId="894"/>
    <cellStyle name="_СЧДОГ_Май_Б9560_БЕЛ" xfId="895"/>
    <cellStyle name="_СЧДОГ_Май_Б9560_РЕЧ" xfId="896"/>
    <cellStyle name="_СЧДОГ_Май_БЕЛ" xfId="897"/>
    <cellStyle name="_СЧДОГ_Май_БИНТ" xfId="898"/>
    <cellStyle name="_СЧДОГ_Май_БИНТ_БЕЛ" xfId="899"/>
    <cellStyle name="_СЧДОГ_Май_БИНТ_РЕЧ" xfId="900"/>
    <cellStyle name="_СЧДОГ_Май_БУХ" xfId="901"/>
    <cellStyle name="_СЧДОГ_Май_БУХ_БЕЛ" xfId="902"/>
    <cellStyle name="_СЧДОГ_Май_БУХ_РЕЧ" xfId="903"/>
    <cellStyle name="_СЧДОГ_Май_ВЕБДИЗ" xfId="904"/>
    <cellStyle name="_СЧДОГ_Май_ВЕБМАСТ" xfId="905"/>
    <cellStyle name="_СЧДОГ_Май_ВЕБМАСТ_БЕЛ" xfId="906"/>
    <cellStyle name="_СЧДОГ_Май_ВЕБМАСТ_РЕЧ" xfId="907"/>
    <cellStyle name="_СЧДОГ_Май_Дети" xfId="908"/>
    <cellStyle name="_СЧДОГ_Май_Дистанц." xfId="909"/>
    <cellStyle name="_СЧДОГ_Май_Индив." xfId="910"/>
    <cellStyle name="_СЧДОГ_Май_Индив._БЕЛ" xfId="911"/>
    <cellStyle name="_СЧДОГ_Май_Индив._РЕЧ" xfId="912"/>
    <cellStyle name="_СЧДОГ_Май_Июль" xfId="913"/>
    <cellStyle name="_СЧДОГ_Май_Июль_Август" xfId="914"/>
    <cellStyle name="_СЧДОГ_Май_Июль_Август_Дистанц." xfId="915"/>
    <cellStyle name="_СЧДОГ_Май_Июль_Август_Индив." xfId="916"/>
    <cellStyle name="_СЧДОГ_Май_Июль_БЕЛ" xfId="917"/>
    <cellStyle name="_СЧДОГ_Май_Июль_БИНТ" xfId="918"/>
    <cellStyle name="_СЧДОГ_Май_Июль_БИНТ_БЕЛ" xfId="919"/>
    <cellStyle name="_СЧДОГ_Май_Июль_БИНТ_РЕЧ" xfId="920"/>
    <cellStyle name="_СЧДОГ_Май_Июль_ВЕБДИЗ" xfId="921"/>
    <cellStyle name="_СЧДОГ_Май_Июль_ВЕБМАСТ" xfId="922"/>
    <cellStyle name="_СЧДОГ_Май_Июль_ВЕБМАСТ_БЕЛ" xfId="923"/>
    <cellStyle name="_СЧДОГ_Май_Июль_ВЕБМАСТ_РЕЧ" xfId="924"/>
    <cellStyle name="_СЧДОГ_Май_Июль_Дети" xfId="925"/>
    <cellStyle name="_СЧДОГ_Май_Июль_Дистанц." xfId="926"/>
    <cellStyle name="_СЧДОГ_Май_Июль_Индив." xfId="927"/>
    <cellStyle name="_СЧДОГ_Май_Июль_Индив._БЕЛ" xfId="928"/>
    <cellStyle name="_СЧДОГ_Май_Июль_Индив._РЕЧ" xfId="929"/>
    <cellStyle name="_СЧДОГ_Май_Июль_Июнь" xfId="930"/>
    <cellStyle name="_СЧДОГ_Май_Июль_Июнь_Август" xfId="931"/>
    <cellStyle name="_СЧДОГ_Май_Июль_Июнь_Дистанц." xfId="932"/>
    <cellStyle name="_СЧДОГ_Май_Июль_Июнь_Индив." xfId="933"/>
    <cellStyle name="_СЧДОГ_Май_Июль_Июнь_КБУ" xfId="934"/>
    <cellStyle name="_СЧДОГ_Май_Июль_КБУ" xfId="935"/>
    <cellStyle name="_СЧДОГ_Май_Июль_КРН" xfId="936"/>
    <cellStyle name="_СЧДОГ_Май_Июль_ОПШ" xfId="937"/>
    <cellStyle name="_СЧДОГ_Май_Июль_СР" xfId="938"/>
    <cellStyle name="_СЧДОГ_Май_Июнь" xfId="939"/>
    <cellStyle name="_СЧДОГ_Май_Июнь_1" xfId="940"/>
    <cellStyle name="_СЧДОГ_Май_Июнь_1_Август" xfId="941"/>
    <cellStyle name="_СЧДОГ_Май_Июнь_1_Дистанц." xfId="942"/>
    <cellStyle name="_СЧДОГ_Май_Июнь_1_Индив." xfId="943"/>
    <cellStyle name="_СЧДОГ_Май_Июнь_1_КБУ" xfId="944"/>
    <cellStyle name="_СЧДОГ_Май_Июнь_Август" xfId="945"/>
    <cellStyle name="_СЧДОГ_Май_Июнь_Август_Дистанц." xfId="946"/>
    <cellStyle name="_СЧДОГ_Май_Июнь_Август_Индив." xfId="947"/>
    <cellStyle name="_СЧДОГ_Май_Июнь_БЕЛ" xfId="948"/>
    <cellStyle name="_СЧДОГ_Май_Июнь_БИНТ" xfId="949"/>
    <cellStyle name="_СЧДОГ_Май_Июнь_БИНТ_БЕЛ" xfId="950"/>
    <cellStyle name="_СЧДОГ_Май_Июнь_БИНТ_РЕЧ" xfId="951"/>
    <cellStyle name="_СЧДОГ_Май_Июнь_БУХ" xfId="952"/>
    <cellStyle name="_СЧДОГ_Май_Июнь_БУХ_БЕЛ" xfId="953"/>
    <cellStyle name="_СЧДОГ_Май_Июнь_БУХ_РЕЧ" xfId="954"/>
    <cellStyle name="_СЧДОГ_Май_Июнь_ВЕБДИЗ" xfId="955"/>
    <cellStyle name="_СЧДОГ_Май_Июнь_ВЕБМАСТ" xfId="956"/>
    <cellStyle name="_СЧДОГ_Май_Июнь_ВЕБМАСТ_БЕЛ" xfId="957"/>
    <cellStyle name="_СЧДОГ_Май_Июнь_ВЕБМАСТ_РЕЧ" xfId="958"/>
    <cellStyle name="_СЧДОГ_Май_Июнь_Дети" xfId="959"/>
    <cellStyle name="_СЧДОГ_Май_Июнь_Дистанц." xfId="960"/>
    <cellStyle name="_СЧДОГ_Май_Июнь_Индив." xfId="961"/>
    <cellStyle name="_СЧДОГ_Май_Июнь_Индив._БЕЛ" xfId="962"/>
    <cellStyle name="_СЧДОГ_Май_Июнь_Индив._РЕЧ" xfId="963"/>
    <cellStyle name="_СЧДОГ_Май_Июнь_Июнь" xfId="964"/>
    <cellStyle name="_СЧДОГ_Май_Июнь_Июнь_Август" xfId="965"/>
    <cellStyle name="_СЧДОГ_Май_Июнь_Июнь_Дистанц." xfId="966"/>
    <cellStyle name="_СЧДОГ_Май_Июнь_Июнь_Индив." xfId="967"/>
    <cellStyle name="_СЧДОГ_Май_Июнь_Июнь_КБУ" xfId="968"/>
    <cellStyle name="_СЧДОГ_Май_Июнь_КБУ" xfId="969"/>
    <cellStyle name="_СЧДОГ_Май_Июнь_КРН" xfId="970"/>
    <cellStyle name="_СЧДОГ_Май_Июнь_ОПШ" xfId="971"/>
    <cellStyle name="_СЧДОГ_Май_Июнь_СР" xfId="972"/>
    <cellStyle name="_СЧДОГ_Май_КБУ" xfId="973"/>
    <cellStyle name="_СЧДОГ_Май_КРН" xfId="974"/>
    <cellStyle name="_СЧДОГ_Май_Май" xfId="975"/>
    <cellStyle name="_СЧДОГ_Май_Май_Август" xfId="976"/>
    <cellStyle name="_СЧДОГ_Май_Май_Август_Дистанц." xfId="977"/>
    <cellStyle name="_СЧДОГ_Май_Май_Август_Индив." xfId="978"/>
    <cellStyle name="_СЧДОГ_Май_Май_БЕЛ" xfId="979"/>
    <cellStyle name="_СЧДОГ_Май_Май_БИНТ" xfId="980"/>
    <cellStyle name="_СЧДОГ_Май_Май_БИНТ_БЕЛ" xfId="981"/>
    <cellStyle name="_СЧДОГ_Май_Май_БИНТ_РЕЧ" xfId="982"/>
    <cellStyle name="_СЧДОГ_Май_Май_ВЕБДИЗ" xfId="983"/>
    <cellStyle name="_СЧДОГ_Май_Май_ВЕБМАСТ" xfId="984"/>
    <cellStyle name="_СЧДОГ_Май_Май_ВЕБМАСТ_БЕЛ" xfId="985"/>
    <cellStyle name="_СЧДОГ_Май_Май_ВЕБМАСТ_РЕЧ" xfId="986"/>
    <cellStyle name="_СЧДОГ_Май_Май_Дети" xfId="987"/>
    <cellStyle name="_СЧДОГ_Май_Май_Дистанц." xfId="988"/>
    <cellStyle name="_СЧДОГ_Май_Май_Индив." xfId="989"/>
    <cellStyle name="_СЧДОГ_Май_Май_Индив._БЕЛ" xfId="990"/>
    <cellStyle name="_СЧДОГ_Май_Май_Индив._РЕЧ" xfId="991"/>
    <cellStyle name="_СЧДОГ_Май_Май_Июнь" xfId="992"/>
    <cellStyle name="_СЧДОГ_Май_Май_Июнь_Август" xfId="993"/>
    <cellStyle name="_СЧДОГ_Май_Май_Июнь_Дистанц." xfId="994"/>
    <cellStyle name="_СЧДОГ_Май_Май_Июнь_Индив." xfId="995"/>
    <cellStyle name="_СЧДОГ_Май_Май_Июнь_КБУ" xfId="996"/>
    <cellStyle name="_СЧДОГ_Май_Май_КБУ" xfId="997"/>
    <cellStyle name="_СЧДОГ_Май_Май_КРН" xfId="998"/>
    <cellStyle name="_СЧДОГ_Май_Май_ОПШ" xfId="999"/>
    <cellStyle name="_СЧДОГ_Май_Май_СР" xfId="1000"/>
    <cellStyle name="_СЧДОГ_Май_ОПШ" xfId="1001"/>
    <cellStyle name="_СЧДОГ_Май_РЕЧ" xfId="1002"/>
    <cellStyle name="_СЧДОГ_Май_РЕЧ_БЕЛ" xfId="1003"/>
    <cellStyle name="_СЧДОГ_Май_РЕЧ_РЕЧ" xfId="1004"/>
    <cellStyle name="_СЧДОГ_Май_СИ" xfId="1005"/>
    <cellStyle name="_СЧДОГ_Май_СИ_БЕЛ" xfId="1006"/>
    <cellStyle name="_СЧДОГ_Май_СИ_РЕЧ" xfId="1007"/>
    <cellStyle name="_СЧДОГ_Май_СР" xfId="1008"/>
    <cellStyle name="_СЧДОГ_Май_СУБД" xfId="1009"/>
    <cellStyle name="_СЧДОГ_Май_СУБД_БЕЛ" xfId="1010"/>
    <cellStyle name="_СЧДОГ_Май_СУБД_РЕЧ" xfId="1011"/>
    <cellStyle name="_СЧДОГ_НТ" xfId="1012"/>
    <cellStyle name="_СЧДОГ_НТ_БЕЛ" xfId="1013"/>
    <cellStyle name="_СЧДОГ_НТ_РЕЧ" xfId="1014"/>
    <cellStyle name="_СЧДОГ_ОПШ" xfId="1015"/>
    <cellStyle name="_СЧДОГ_Офис" xfId="1016"/>
    <cellStyle name="_СЧДОГ_Офис_БЕЛ" xfId="1017"/>
    <cellStyle name="_СЧДОГ_Офис_РЕЧ" xfId="1018"/>
    <cellStyle name="_СЧДОГ_РЕЧ" xfId="1019"/>
    <cellStyle name="_СЧДОГ_РЕЧ_БЕЛ" xfId="1020"/>
    <cellStyle name="_СЧДОГ_РЕЧ_РЕЧ" xfId="1021"/>
    <cellStyle name="_СЧДОГ_СИ" xfId="1022"/>
    <cellStyle name="_СЧДОГ_СИ_БЕЛ" xfId="1023"/>
    <cellStyle name="_СЧДОГ_СИ_РЕЧ" xfId="1024"/>
    <cellStyle name="_СЧДОГ_СИС" xfId="1025"/>
    <cellStyle name="_СЧДОГ_СИС_БЕЛ" xfId="1026"/>
    <cellStyle name="_СЧДОГ_СИС_РЕЧ" xfId="1027"/>
    <cellStyle name="_СЧДОГ_СР" xfId="1028"/>
    <cellStyle name="_СЧДОГ_СУБД" xfId="1029"/>
    <cellStyle name="_СЧДОГ_СУБД_БЕЛ" xfId="1030"/>
    <cellStyle name="_СЧДОГ_СУБД_РЕЧ" xfId="1031"/>
    <cellStyle name="_СЧДОГ_ТЕК" xfId="1032"/>
    <cellStyle name="_СЧДОГ_ТЕК_БЕЛ" xfId="1033"/>
    <cellStyle name="_СЧДОГ_ТЕК_РЕЧ" xfId="1034"/>
    <cellStyle name="_СЧДОГ_Февраль" xfId="1035"/>
    <cellStyle name="_СЧДОГ_Февраль_Август" xfId="1036"/>
    <cellStyle name="_СЧДОГ_Февраль_Август_Дистанц." xfId="1037"/>
    <cellStyle name="_СЧДОГ_Февраль_Август_Индив." xfId="1038"/>
    <cellStyle name="_СЧДОГ_Февраль_АКАД" xfId="1039"/>
    <cellStyle name="_СЧДОГ_Февраль_АКАД_БЕЛ" xfId="1040"/>
    <cellStyle name="_СЧДОГ_Февраль_АКАД_РЕЧ" xfId="1041"/>
    <cellStyle name="_СЧДОГ_Февраль_Б9560" xfId="1042"/>
    <cellStyle name="_СЧДОГ_Февраль_Б9560_БЕЛ" xfId="1043"/>
    <cellStyle name="_СЧДОГ_Февраль_Б9560_РЕЧ" xfId="1044"/>
    <cellStyle name="_СЧДОГ_Февраль_БЕЛ" xfId="1045"/>
    <cellStyle name="_СЧДОГ_Февраль_БИНТ" xfId="1046"/>
    <cellStyle name="_СЧДОГ_Февраль_БИНТ_БЕЛ" xfId="1047"/>
    <cellStyle name="_СЧДОГ_Февраль_БИНТ_РЕЧ" xfId="1048"/>
    <cellStyle name="_СЧДОГ_Февраль_БУХ" xfId="1049"/>
    <cellStyle name="_СЧДОГ_Февраль_БУХ_БЕЛ" xfId="1050"/>
    <cellStyle name="_СЧДОГ_Февраль_БУХ_РЕЧ" xfId="1051"/>
    <cellStyle name="_СЧДОГ_Февраль_ВЕБДИЗ" xfId="1052"/>
    <cellStyle name="_СЧДОГ_Февраль_ВЕБМАСТ" xfId="1053"/>
    <cellStyle name="_СЧДОГ_Февраль_ВЕБМАСТ_БЕЛ" xfId="1054"/>
    <cellStyle name="_СЧДОГ_Февраль_ВЕБМАСТ_РЕЧ" xfId="1055"/>
    <cellStyle name="_СЧДОГ_Февраль_Дети" xfId="1056"/>
    <cellStyle name="_СЧДОГ_Февраль_Дистанц." xfId="1057"/>
    <cellStyle name="_СЧДОГ_Февраль_Индив." xfId="1058"/>
    <cellStyle name="_СЧДОГ_Февраль_Индив._БЕЛ" xfId="1059"/>
    <cellStyle name="_СЧДОГ_Февраль_Индив._РЕЧ" xfId="1060"/>
    <cellStyle name="_СЧДОГ_Февраль_Июль" xfId="1061"/>
    <cellStyle name="_СЧДОГ_Февраль_Июль_Август" xfId="1062"/>
    <cellStyle name="_СЧДОГ_Февраль_Июль_Август_Дистанц." xfId="1063"/>
    <cellStyle name="_СЧДОГ_Февраль_Июль_Август_Индив." xfId="1064"/>
    <cellStyle name="_СЧДОГ_Февраль_Июль_БЕЛ" xfId="1065"/>
    <cellStyle name="_СЧДОГ_Февраль_Июль_БИНТ" xfId="1066"/>
    <cellStyle name="_СЧДОГ_Февраль_Июль_БИНТ_БЕЛ" xfId="1067"/>
    <cellStyle name="_СЧДОГ_Февраль_Июль_БИНТ_РЕЧ" xfId="1068"/>
    <cellStyle name="_СЧДОГ_Февраль_Июль_ВЕБДИЗ" xfId="1069"/>
    <cellStyle name="_СЧДОГ_Февраль_Июль_ВЕБМАСТ" xfId="1070"/>
    <cellStyle name="_СЧДОГ_Февраль_Июль_ВЕБМАСТ_БЕЛ" xfId="1071"/>
    <cellStyle name="_СЧДОГ_Февраль_Июль_ВЕБМАСТ_РЕЧ" xfId="1072"/>
    <cellStyle name="_СЧДОГ_Февраль_Июль_Дети" xfId="1073"/>
    <cellStyle name="_СЧДОГ_Февраль_Июль_Дистанц." xfId="1074"/>
    <cellStyle name="_СЧДОГ_Февраль_Июль_Индив." xfId="1075"/>
    <cellStyle name="_СЧДОГ_Февраль_Июль_Индив._БЕЛ" xfId="1076"/>
    <cellStyle name="_СЧДОГ_Февраль_Июль_Индив._РЕЧ" xfId="1077"/>
    <cellStyle name="_СЧДОГ_Февраль_Июль_Июнь" xfId="1078"/>
    <cellStyle name="_СЧДОГ_Февраль_Июль_Июнь_Август" xfId="1079"/>
    <cellStyle name="_СЧДОГ_Февраль_Июль_Июнь_Дистанц." xfId="1080"/>
    <cellStyle name="_СЧДОГ_Февраль_Июль_Июнь_Индив." xfId="1081"/>
    <cellStyle name="_СЧДОГ_Февраль_Июль_Июнь_КБУ" xfId="1082"/>
    <cellStyle name="_СЧДОГ_Февраль_Июль_КБУ" xfId="1083"/>
    <cellStyle name="_СЧДОГ_Февраль_Июль_КРН" xfId="1084"/>
    <cellStyle name="_СЧДОГ_Февраль_Июль_ОПШ" xfId="1085"/>
    <cellStyle name="_СЧДОГ_Февраль_Июль_СР" xfId="1086"/>
    <cellStyle name="_СЧДОГ_Февраль_Июнь" xfId="1087"/>
    <cellStyle name="_СЧДОГ_Февраль_Июнь_1" xfId="1088"/>
    <cellStyle name="_СЧДОГ_Февраль_Июнь_1_Август" xfId="1089"/>
    <cellStyle name="_СЧДОГ_Февраль_Июнь_1_Дистанц." xfId="1090"/>
    <cellStyle name="_СЧДОГ_Февраль_Июнь_1_Индив." xfId="1091"/>
    <cellStyle name="_СЧДОГ_Февраль_Июнь_1_КБУ" xfId="1092"/>
    <cellStyle name="_СЧДОГ_Февраль_Июнь_Август" xfId="1093"/>
    <cellStyle name="_СЧДОГ_Февраль_Июнь_Август_Дистанц." xfId="1094"/>
    <cellStyle name="_СЧДОГ_Февраль_Июнь_Август_Индив." xfId="1095"/>
    <cellStyle name="_СЧДОГ_Февраль_Июнь_БЕЛ" xfId="1096"/>
    <cellStyle name="_СЧДОГ_Февраль_Июнь_БИНТ" xfId="1097"/>
    <cellStyle name="_СЧДОГ_Февраль_Июнь_БИНТ_БЕЛ" xfId="1098"/>
    <cellStyle name="_СЧДОГ_Февраль_Июнь_БИНТ_РЕЧ" xfId="1099"/>
    <cellStyle name="_СЧДОГ_Февраль_Июнь_БУХ" xfId="1100"/>
    <cellStyle name="_СЧДОГ_Февраль_Июнь_БУХ_БЕЛ" xfId="1101"/>
    <cellStyle name="_СЧДОГ_Февраль_Июнь_БУХ_РЕЧ" xfId="1102"/>
    <cellStyle name="_СЧДОГ_Февраль_Июнь_ВЕБДИЗ" xfId="1103"/>
    <cellStyle name="_СЧДОГ_Февраль_Июнь_ВЕБМАСТ" xfId="1104"/>
    <cellStyle name="_СЧДОГ_Февраль_Июнь_ВЕБМАСТ_БЕЛ" xfId="1105"/>
    <cellStyle name="_СЧДОГ_Февраль_Июнь_ВЕБМАСТ_РЕЧ" xfId="1106"/>
    <cellStyle name="_СЧДОГ_Февраль_Июнь_Дети" xfId="1107"/>
    <cellStyle name="_СЧДОГ_Февраль_Июнь_Дистанц." xfId="1108"/>
    <cellStyle name="_СЧДОГ_Февраль_Июнь_Индив." xfId="1109"/>
    <cellStyle name="_СЧДОГ_Февраль_Июнь_Индив._БЕЛ" xfId="1110"/>
    <cellStyle name="_СЧДОГ_Февраль_Июнь_Индив._РЕЧ" xfId="1111"/>
    <cellStyle name="_СЧДОГ_Февраль_Июнь_Июнь" xfId="1112"/>
    <cellStyle name="_СЧДОГ_Февраль_Июнь_Июнь_Август" xfId="1113"/>
    <cellStyle name="_СЧДОГ_Февраль_Июнь_Июнь_Дистанц." xfId="1114"/>
    <cellStyle name="_СЧДОГ_Февраль_Июнь_Июнь_Индив." xfId="1115"/>
    <cellStyle name="_СЧДОГ_Февраль_Июнь_Июнь_КБУ" xfId="1116"/>
    <cellStyle name="_СЧДОГ_Февраль_Июнь_КБУ" xfId="1117"/>
    <cellStyle name="_СЧДОГ_Февраль_Июнь_КРН" xfId="1118"/>
    <cellStyle name="_СЧДОГ_Февраль_Июнь_ОПШ" xfId="1119"/>
    <cellStyle name="_СЧДОГ_Февраль_Июнь_СР" xfId="1120"/>
    <cellStyle name="_СЧДОГ_Февраль_КБУ" xfId="1121"/>
    <cellStyle name="_СЧДОГ_Февраль_КРН" xfId="1122"/>
    <cellStyle name="_СЧДОГ_Февраль_Май" xfId="1123"/>
    <cellStyle name="_СЧДОГ_Февраль_Май_Август" xfId="1124"/>
    <cellStyle name="_СЧДОГ_Февраль_Май_Август_Дистанц." xfId="1125"/>
    <cellStyle name="_СЧДОГ_Февраль_Май_Август_Индив." xfId="1126"/>
    <cellStyle name="_СЧДОГ_Февраль_Май_БЕЛ" xfId="1127"/>
    <cellStyle name="_СЧДОГ_Февраль_Май_БИНТ" xfId="1128"/>
    <cellStyle name="_СЧДОГ_Февраль_Май_БИНТ_БЕЛ" xfId="1129"/>
    <cellStyle name="_СЧДОГ_Февраль_Май_БИНТ_РЕЧ" xfId="1130"/>
    <cellStyle name="_СЧДОГ_Февраль_Май_ВЕБДИЗ" xfId="1131"/>
    <cellStyle name="_СЧДОГ_Февраль_Май_ВЕБМАСТ" xfId="1132"/>
    <cellStyle name="_СЧДОГ_Февраль_Май_ВЕБМАСТ_БЕЛ" xfId="1133"/>
    <cellStyle name="_СЧДОГ_Февраль_Май_ВЕБМАСТ_РЕЧ" xfId="1134"/>
    <cellStyle name="_СЧДОГ_Февраль_Май_Дети" xfId="1135"/>
    <cellStyle name="_СЧДОГ_Февраль_Май_Дистанц." xfId="1136"/>
    <cellStyle name="_СЧДОГ_Февраль_Май_Индив." xfId="1137"/>
    <cellStyle name="_СЧДОГ_Февраль_Май_Индив._БЕЛ" xfId="1138"/>
    <cellStyle name="_СЧДОГ_Февраль_Май_Индив._РЕЧ" xfId="1139"/>
    <cellStyle name="_СЧДОГ_Февраль_Май_Июнь" xfId="1140"/>
    <cellStyle name="_СЧДОГ_Февраль_Май_Июнь_Август" xfId="1141"/>
    <cellStyle name="_СЧДОГ_Февраль_Май_Июнь_Дистанц." xfId="1142"/>
    <cellStyle name="_СЧДОГ_Февраль_Май_Июнь_Индив." xfId="1143"/>
    <cellStyle name="_СЧДОГ_Февраль_Май_Июнь_КБУ" xfId="1144"/>
    <cellStyle name="_СЧДОГ_Февраль_Май_КБУ" xfId="1145"/>
    <cellStyle name="_СЧДОГ_Февраль_Май_КРН" xfId="1146"/>
    <cellStyle name="_СЧДОГ_Февраль_Май_ОПШ" xfId="1147"/>
    <cellStyle name="_СЧДОГ_Февраль_Май_СР" xfId="1148"/>
    <cellStyle name="_СЧДОГ_Февраль_ОПШ" xfId="1149"/>
    <cellStyle name="_СЧДОГ_Февраль_РЕЧ" xfId="1150"/>
    <cellStyle name="_СЧДОГ_Февраль_РЕЧ_БЕЛ" xfId="1151"/>
    <cellStyle name="_СЧДОГ_Февраль_РЕЧ_РЕЧ" xfId="1152"/>
    <cellStyle name="_СЧДОГ_Февраль_СИ" xfId="1153"/>
    <cellStyle name="_СЧДОГ_Февраль_СИ_БЕЛ" xfId="1154"/>
    <cellStyle name="_СЧДОГ_Февраль_СИ_РЕЧ" xfId="1155"/>
    <cellStyle name="_СЧДОГ_Февраль_СР" xfId="1156"/>
    <cellStyle name="_СЧДОГ_Февраль_СУБД" xfId="1157"/>
    <cellStyle name="_СЧДОГ_Февраль_СУБД_БЕЛ" xfId="1158"/>
    <cellStyle name="_СЧДОГ_Февраль_СУБД_РЕЧ" xfId="1159"/>
    <cellStyle name="_СЧДОГ_ФШ" xfId="1160"/>
    <cellStyle name="_СЧДОГ_ФШ_БЕЛ" xfId="1161"/>
    <cellStyle name="_СЧДОГ_ФШ_РЕЧ" xfId="1162"/>
    <cellStyle name="_ТЕК" xfId="1163"/>
    <cellStyle name="_ТЕК_БЕЛ" xfId="1164"/>
    <cellStyle name="_ТЕК_РЕЧ" xfId="1165"/>
    <cellStyle name="_ТОР" xfId="1166"/>
    <cellStyle name="_ТОР_БЕЛ" xfId="1167"/>
    <cellStyle name="_ТОР_РЕЧ" xfId="1168"/>
    <cellStyle name="_Февраль" xfId="1169"/>
    <cellStyle name="_Февраль_Август" xfId="1170"/>
    <cellStyle name="_Февраль_Август_Дистанц." xfId="1171"/>
    <cellStyle name="_Февраль_Август_Индив." xfId="1172"/>
    <cellStyle name="_Февраль_АКАД" xfId="1173"/>
    <cellStyle name="_Февраль_АКАД_БЕЛ" xfId="1174"/>
    <cellStyle name="_Февраль_АКАД_РЕЧ" xfId="1175"/>
    <cellStyle name="_Февраль_Б9560" xfId="1176"/>
    <cellStyle name="_Февраль_Б9560_БЕЛ" xfId="1177"/>
    <cellStyle name="_Февраль_Б9560_РЕЧ" xfId="1178"/>
    <cellStyle name="_Февраль_БЕЛ" xfId="1179"/>
    <cellStyle name="_Февраль_БИНТ" xfId="1180"/>
    <cellStyle name="_Февраль_БИНТ_БЕЛ" xfId="1181"/>
    <cellStyle name="_Февраль_БИНТ_РЕЧ" xfId="1182"/>
    <cellStyle name="_Февраль_БУХ" xfId="1183"/>
    <cellStyle name="_Февраль_БУХ_БЕЛ" xfId="1184"/>
    <cellStyle name="_Февраль_БУХ_РЕЧ" xfId="1185"/>
    <cellStyle name="_Февраль_ВЕБДИЗ" xfId="1186"/>
    <cellStyle name="_Февраль_ВЕБМАСТ" xfId="1187"/>
    <cellStyle name="_Февраль_ВЕБМАСТ_БЕЛ" xfId="1188"/>
    <cellStyle name="_Февраль_ВЕБМАСТ_РЕЧ" xfId="1189"/>
    <cellStyle name="_Февраль_Дети" xfId="1190"/>
    <cellStyle name="_Февраль_Дистанц." xfId="1191"/>
    <cellStyle name="_Февраль_Индив." xfId="1192"/>
    <cellStyle name="_Февраль_Индив._БЕЛ" xfId="1193"/>
    <cellStyle name="_Февраль_Индив._РЕЧ" xfId="1194"/>
    <cellStyle name="_Февраль_Июль" xfId="1195"/>
    <cellStyle name="_Февраль_Июль_Август" xfId="1196"/>
    <cellStyle name="_Февраль_Июль_Август_Дистанц." xfId="1197"/>
    <cellStyle name="_Февраль_Июль_Август_Индив." xfId="1198"/>
    <cellStyle name="_Февраль_Июль_БЕЛ" xfId="1199"/>
    <cellStyle name="_Февраль_Июль_БИНТ" xfId="1200"/>
    <cellStyle name="_Февраль_Июль_БИНТ_БЕЛ" xfId="1201"/>
    <cellStyle name="_Февраль_Июль_БИНТ_РЕЧ" xfId="1202"/>
    <cellStyle name="_Февраль_Июль_ВЕБДИЗ" xfId="1203"/>
    <cellStyle name="_Февраль_Июль_ВЕБМАСТ" xfId="1204"/>
    <cellStyle name="_Февраль_Июль_ВЕБМАСТ_БЕЛ" xfId="1205"/>
    <cellStyle name="_Февраль_Июль_ВЕБМАСТ_РЕЧ" xfId="1206"/>
    <cellStyle name="_Февраль_Июль_Дети" xfId="1207"/>
    <cellStyle name="_Февраль_Июль_Дистанц." xfId="1208"/>
    <cellStyle name="_Февраль_Июль_Индив." xfId="1209"/>
    <cellStyle name="_Февраль_Июль_Индив._БЕЛ" xfId="1210"/>
    <cellStyle name="_Февраль_Июль_Индив._РЕЧ" xfId="1211"/>
    <cellStyle name="_Февраль_Июль_Июнь" xfId="1212"/>
    <cellStyle name="_Февраль_Июль_Июнь_Август" xfId="1213"/>
    <cellStyle name="_Февраль_Июль_Июнь_Дистанц." xfId="1214"/>
    <cellStyle name="_Февраль_Июль_Июнь_Индив." xfId="1215"/>
    <cellStyle name="_Февраль_Июль_Июнь_КБУ" xfId="1216"/>
    <cellStyle name="_Февраль_Июль_КБУ" xfId="1217"/>
    <cellStyle name="_Февраль_Июль_КРН" xfId="1218"/>
    <cellStyle name="_Февраль_Июль_ОПШ" xfId="1219"/>
    <cellStyle name="_Февраль_Июль_СР" xfId="1220"/>
    <cellStyle name="_Февраль_Июнь" xfId="1221"/>
    <cellStyle name="_Февраль_Июнь_1" xfId="1222"/>
    <cellStyle name="_Февраль_Июнь_1_Август" xfId="1223"/>
    <cellStyle name="_Февраль_Июнь_1_Дистанц." xfId="1224"/>
    <cellStyle name="_Февраль_Июнь_1_Индив." xfId="1225"/>
    <cellStyle name="_Февраль_Июнь_1_КБУ" xfId="1226"/>
    <cellStyle name="_Февраль_Июнь_Август" xfId="1227"/>
    <cellStyle name="_Февраль_Июнь_Август_Дистанц." xfId="1228"/>
    <cellStyle name="_Февраль_Июнь_Август_Индив." xfId="1229"/>
    <cellStyle name="_Февраль_Июнь_БЕЛ" xfId="1230"/>
    <cellStyle name="_Февраль_Июнь_БИНТ" xfId="1231"/>
    <cellStyle name="_Февраль_Июнь_БИНТ_БЕЛ" xfId="1232"/>
    <cellStyle name="_Февраль_Июнь_БИНТ_РЕЧ" xfId="1233"/>
    <cellStyle name="_Февраль_Июнь_БУХ" xfId="1234"/>
    <cellStyle name="_Февраль_Июнь_БУХ_БЕЛ" xfId="1235"/>
    <cellStyle name="_Февраль_Июнь_БУХ_РЕЧ" xfId="1236"/>
    <cellStyle name="_Февраль_Июнь_ВЕБДИЗ" xfId="1237"/>
    <cellStyle name="_Февраль_Июнь_ВЕБМАСТ" xfId="1238"/>
    <cellStyle name="_Февраль_Июнь_ВЕБМАСТ_БЕЛ" xfId="1239"/>
    <cellStyle name="_Февраль_Июнь_ВЕБМАСТ_РЕЧ" xfId="1240"/>
    <cellStyle name="_Февраль_Июнь_Дети" xfId="1241"/>
    <cellStyle name="_Февраль_Июнь_Дистанц." xfId="1242"/>
    <cellStyle name="_Февраль_Июнь_Индив." xfId="1243"/>
    <cellStyle name="_Февраль_Июнь_Индив._БЕЛ" xfId="1244"/>
    <cellStyle name="_Февраль_Июнь_Индив._РЕЧ" xfId="1245"/>
    <cellStyle name="_Февраль_Июнь_Июнь" xfId="1246"/>
    <cellStyle name="_Февраль_Июнь_Июнь_Август" xfId="1247"/>
    <cellStyle name="_Февраль_Июнь_Июнь_Дистанц." xfId="1248"/>
    <cellStyle name="_Февраль_Июнь_Июнь_Индив." xfId="1249"/>
    <cellStyle name="_Февраль_Июнь_Июнь_КБУ" xfId="1250"/>
    <cellStyle name="_Февраль_Июнь_КБУ" xfId="1251"/>
    <cellStyle name="_Февраль_Июнь_КРН" xfId="1252"/>
    <cellStyle name="_Февраль_Июнь_ОПШ" xfId="1253"/>
    <cellStyle name="_Февраль_Июнь_СР" xfId="1254"/>
    <cellStyle name="_Февраль_КБУ" xfId="1255"/>
    <cellStyle name="_Февраль_КРН" xfId="1256"/>
    <cellStyle name="_Февраль_Май" xfId="1257"/>
    <cellStyle name="_Февраль_Май_Август" xfId="1258"/>
    <cellStyle name="_Февраль_Май_Август_Дистанц." xfId="1259"/>
    <cellStyle name="_Февраль_Май_Август_Индив." xfId="1260"/>
    <cellStyle name="_Февраль_Май_БЕЛ" xfId="1261"/>
    <cellStyle name="_Февраль_Май_БИНТ" xfId="1262"/>
    <cellStyle name="_Февраль_Май_БИНТ_БЕЛ" xfId="1263"/>
    <cellStyle name="_Февраль_Май_БИНТ_РЕЧ" xfId="1264"/>
    <cellStyle name="_Февраль_Май_ВЕБДИЗ" xfId="1265"/>
    <cellStyle name="_Февраль_Май_ВЕБМАСТ" xfId="1266"/>
    <cellStyle name="_Февраль_Май_ВЕБМАСТ_БЕЛ" xfId="1267"/>
    <cellStyle name="_Февраль_Май_ВЕБМАСТ_РЕЧ" xfId="1268"/>
    <cellStyle name="_Февраль_Май_Дети" xfId="1269"/>
    <cellStyle name="_Февраль_Май_Дистанц." xfId="1270"/>
    <cellStyle name="_Февраль_Май_Индив." xfId="1271"/>
    <cellStyle name="_Февраль_Май_Индив._БЕЛ" xfId="1272"/>
    <cellStyle name="_Февраль_Май_Индив._РЕЧ" xfId="1273"/>
    <cellStyle name="_Февраль_Май_Июнь" xfId="1274"/>
    <cellStyle name="_Февраль_Май_Июнь_Август" xfId="1275"/>
    <cellStyle name="_Февраль_Май_Июнь_Дистанц." xfId="1276"/>
    <cellStyle name="_Февраль_Май_Июнь_Индив." xfId="1277"/>
    <cellStyle name="_Февраль_Май_Июнь_КБУ" xfId="1278"/>
    <cellStyle name="_Февраль_Май_КБУ" xfId="1279"/>
    <cellStyle name="_Февраль_Май_КРН" xfId="1280"/>
    <cellStyle name="_Февраль_Май_ОПШ" xfId="1281"/>
    <cellStyle name="_Февраль_Май_СР" xfId="1282"/>
    <cellStyle name="_Февраль_ОПШ" xfId="1283"/>
    <cellStyle name="_Февраль_РЕЧ" xfId="1284"/>
    <cellStyle name="_Февраль_РЕЧ_БЕЛ" xfId="1285"/>
    <cellStyle name="_Февраль_РЕЧ_РЕЧ" xfId="1286"/>
    <cellStyle name="_Февраль_СИ" xfId="1287"/>
    <cellStyle name="_Февраль_СИ_БЕЛ" xfId="1288"/>
    <cellStyle name="_Февраль_СИ_РЕЧ" xfId="1289"/>
    <cellStyle name="_Февраль_СР" xfId="1290"/>
    <cellStyle name="_Февраль_СУБД" xfId="1291"/>
    <cellStyle name="_Февраль_СУБД_БЕЛ" xfId="1292"/>
    <cellStyle name="_Февраль_СУБД_РЕЧ" xfId="1293"/>
    <cellStyle name="_ФШ" xfId="1294"/>
    <cellStyle name="_ФШ_Апрель" xfId="1295"/>
    <cellStyle name="_ФШ_Апрель_БЕЛ" xfId="1296"/>
    <cellStyle name="_ФШ_Апрель_РЕЧ" xfId="1297"/>
    <cellStyle name="_ФШ_БЕЛ" xfId="1298"/>
    <cellStyle name="_ФШ_Июль" xfId="1299"/>
    <cellStyle name="_ФШ_Июль_БЕЛ" xfId="1300"/>
    <cellStyle name="_ФШ_Июль_РЕЧ" xfId="1301"/>
    <cellStyle name="_ФШ_Июнь" xfId="1302"/>
    <cellStyle name="_ФШ_Июнь_БЕЛ" xfId="1303"/>
    <cellStyle name="_ФШ_Июнь_РЕЧ" xfId="1304"/>
    <cellStyle name="_ФШ_Май" xfId="1305"/>
    <cellStyle name="_ФШ_Май_БЕЛ" xfId="1306"/>
    <cellStyle name="_ФШ_Май_РЕЧ" xfId="1307"/>
    <cellStyle name="_ФШ_РЕЧ" xfId="1308"/>
    <cellStyle name="_ФШ_Февраль" xfId="1309"/>
    <cellStyle name="_ФШ_Февраль_БЕЛ" xfId="1310"/>
    <cellStyle name="_ФШ_Февраль_РЕЧ" xfId="1311"/>
    <cellStyle name="_ФШ_Январь" xfId="1312"/>
    <cellStyle name="_ФШ_Январь_БЕЛ" xfId="1313"/>
    <cellStyle name="_ФШ_Январь_РЕЧ" xfId="1314"/>
    <cellStyle name="_Январь" xfId="1315"/>
    <cellStyle name="_Январь_3ДМ" xfId="1316"/>
    <cellStyle name="_Январь_3ДМ_БЕЛ" xfId="1317"/>
    <cellStyle name="_Январь_3ДМ_РЕЧ" xfId="1318"/>
    <cellStyle name="_Январь_Август" xfId="1319"/>
    <cellStyle name="_Январь_Август_Дистанц." xfId="1320"/>
    <cellStyle name="_Январь_Август_Индив." xfId="1321"/>
    <cellStyle name="_Январь_АКАД" xfId="1322"/>
    <cellStyle name="_Январь_АКАД_БЕЛ" xfId="1323"/>
    <cellStyle name="_Январь_АКАД_РЕЧ" xfId="1324"/>
    <cellStyle name="_Январь_Апрель" xfId="1325"/>
    <cellStyle name="_Январь_Апрель_3ДМ" xfId="1326"/>
    <cellStyle name="_Январь_Апрель_3ДМ_БЕЛ" xfId="1327"/>
    <cellStyle name="_Январь_Апрель_3ДМ_РЕЧ" xfId="1328"/>
    <cellStyle name="_Январь_Апрель_Август" xfId="1329"/>
    <cellStyle name="_Январь_Апрель_Август_Дистанц." xfId="1330"/>
    <cellStyle name="_Январь_Апрель_Август_Индив." xfId="1331"/>
    <cellStyle name="_Январь_Апрель_АКАД" xfId="1332"/>
    <cellStyle name="_Январь_Апрель_АКАД_БЕЛ" xfId="1333"/>
    <cellStyle name="_Январь_Апрель_АКАД_РЕЧ" xfId="1334"/>
    <cellStyle name="_Январь_Апрель_Б9560" xfId="1335"/>
    <cellStyle name="_Январь_Апрель_Б9560_БЕЛ" xfId="1336"/>
    <cellStyle name="_Январь_Апрель_Б9560_РЕЧ" xfId="1337"/>
    <cellStyle name="_Январь_Апрель_БЕЛ" xfId="1338"/>
    <cellStyle name="_Январь_Апрель_БИНТ" xfId="1339"/>
    <cellStyle name="_Январь_Апрель_БИНТ_БЕЛ" xfId="1340"/>
    <cellStyle name="_Январь_Апрель_БИНТ_РЕЧ" xfId="1341"/>
    <cellStyle name="_Январь_Апрель_БУХ" xfId="1342"/>
    <cellStyle name="_Январь_Апрель_БУХ_БЕЛ" xfId="1343"/>
    <cellStyle name="_Январь_Апрель_БУХ_РЕЧ" xfId="1344"/>
    <cellStyle name="_Январь_Апрель_ВЕБДИЗ" xfId="1345"/>
    <cellStyle name="_Январь_Апрель_ВЕБДИЗ_БЕЛ" xfId="1346"/>
    <cellStyle name="_Январь_Апрель_ВЕБДИЗ_РЕЧ" xfId="1347"/>
    <cellStyle name="_Январь_Апрель_ВЕБМАСТ" xfId="1348"/>
    <cellStyle name="_Январь_Апрель_ВЕБМАСТ_БЕЛ" xfId="1349"/>
    <cellStyle name="_Январь_Апрель_ВЕБМАСТ_РЕЧ" xfId="1350"/>
    <cellStyle name="_Январь_Апрель_ВУЕ" xfId="1351"/>
    <cellStyle name="_Январь_Апрель_ВУЕ_БЕЛ" xfId="1352"/>
    <cellStyle name="_Январь_Апрель_ВУЕ_РЕЧ" xfId="1353"/>
    <cellStyle name="_Январь_Апрель_Дети" xfId="1354"/>
    <cellStyle name="_Январь_Апрель_Дети_БЕЛ" xfId="1355"/>
    <cellStyle name="_Январь_Апрель_Дети_РЕЧ" xfId="1356"/>
    <cellStyle name="_Январь_Апрель_Дистанц." xfId="1357"/>
    <cellStyle name="_Январь_Апрель_Индив." xfId="1358"/>
    <cellStyle name="_Январь_Апрель_Индив._БЕЛ" xfId="1359"/>
    <cellStyle name="_Январь_Апрель_Индив._РЕЧ" xfId="1360"/>
    <cellStyle name="_Январь_Апрель_Июль" xfId="1361"/>
    <cellStyle name="_Январь_Апрель_Июль_Август" xfId="1362"/>
    <cellStyle name="_Январь_Апрель_Июль_Август_Дистанц." xfId="1363"/>
    <cellStyle name="_Январь_Апрель_Июль_Август_Индив." xfId="1364"/>
    <cellStyle name="_Январь_Апрель_Июль_БЕЛ" xfId="1365"/>
    <cellStyle name="_Январь_Апрель_Июль_БИНТ" xfId="1366"/>
    <cellStyle name="_Январь_Апрель_Июль_БИНТ_БЕЛ" xfId="1367"/>
    <cellStyle name="_Январь_Апрель_Июль_БИНТ_РЕЧ" xfId="1368"/>
    <cellStyle name="_Январь_Апрель_Июль_ВЕБДИЗ" xfId="1369"/>
    <cellStyle name="_Январь_Апрель_Июль_ВЕБМАСТ" xfId="1370"/>
    <cellStyle name="_Январь_Апрель_Июль_ВЕБМАСТ_БЕЛ" xfId="1371"/>
    <cellStyle name="_Январь_Апрель_Июль_ВЕБМАСТ_РЕЧ" xfId="1372"/>
    <cellStyle name="_Январь_Апрель_Июль_Дети" xfId="1373"/>
    <cellStyle name="_Январь_Апрель_Июль_Дистанц." xfId="1374"/>
    <cellStyle name="_Январь_Апрель_Июль_Индив." xfId="1375"/>
    <cellStyle name="_Январь_Апрель_Июль_Индив._БЕЛ" xfId="1376"/>
    <cellStyle name="_Январь_Апрель_Июль_Индив._РЕЧ" xfId="1377"/>
    <cellStyle name="_Январь_Апрель_Июль_Июнь" xfId="1378"/>
    <cellStyle name="_Январь_Апрель_Июль_Июнь_Август" xfId="1379"/>
    <cellStyle name="_Январь_Апрель_Июль_Июнь_Дистанц." xfId="1380"/>
    <cellStyle name="_Январь_Апрель_Июль_Июнь_Индив." xfId="1381"/>
    <cellStyle name="_Январь_Апрель_Июль_Июнь_КБУ" xfId="1382"/>
    <cellStyle name="_Январь_Апрель_Июль_КБУ" xfId="1383"/>
    <cellStyle name="_Январь_Апрель_Июль_КРН" xfId="1384"/>
    <cellStyle name="_Январь_Апрель_Июль_ОПШ" xfId="1385"/>
    <cellStyle name="_Январь_Апрель_Июль_СР" xfId="1386"/>
    <cellStyle name="_Январь_Апрель_Июнь" xfId="1387"/>
    <cellStyle name="_Январь_Апрель_Июнь_1" xfId="1388"/>
    <cellStyle name="_Январь_Апрель_Июнь_1_Август" xfId="1389"/>
    <cellStyle name="_Январь_Апрель_Июнь_1_Дистанц." xfId="1390"/>
    <cellStyle name="_Январь_Апрель_Июнь_1_Индив." xfId="1391"/>
    <cellStyle name="_Январь_Апрель_Июнь_1_КБУ" xfId="1392"/>
    <cellStyle name="_Январь_Апрель_Июнь_Август" xfId="1393"/>
    <cellStyle name="_Январь_Апрель_Июнь_Август_Дистанц." xfId="1394"/>
    <cellStyle name="_Январь_Апрель_Июнь_Август_Индив." xfId="1395"/>
    <cellStyle name="_Январь_Апрель_Июнь_БЕЛ" xfId="1396"/>
    <cellStyle name="_Январь_Апрель_Июнь_БИНТ" xfId="1397"/>
    <cellStyle name="_Январь_Апрель_Июнь_БИНТ_БЕЛ" xfId="1398"/>
    <cellStyle name="_Январь_Апрель_Июнь_БИНТ_РЕЧ" xfId="1399"/>
    <cellStyle name="_Январь_Апрель_Июнь_БУХ" xfId="1400"/>
    <cellStyle name="_Январь_Апрель_Июнь_БУХ_БЕЛ" xfId="1401"/>
    <cellStyle name="_Январь_Апрель_Июнь_БУХ_РЕЧ" xfId="1402"/>
    <cellStyle name="_Январь_Апрель_Июнь_ВЕБДИЗ" xfId="1403"/>
    <cellStyle name="_Январь_Апрель_Июнь_ВЕБМАСТ" xfId="1404"/>
    <cellStyle name="_Январь_Апрель_Июнь_ВЕБМАСТ_БЕЛ" xfId="1405"/>
    <cellStyle name="_Январь_Апрель_Июнь_ВЕБМАСТ_РЕЧ" xfId="1406"/>
    <cellStyle name="_Январь_Апрель_Июнь_Дети" xfId="1407"/>
    <cellStyle name="_Январь_Апрель_Июнь_Дистанц." xfId="1408"/>
    <cellStyle name="_Январь_Апрель_Июнь_Индив." xfId="1409"/>
    <cellStyle name="_Январь_Апрель_Июнь_Индив._БЕЛ" xfId="1410"/>
    <cellStyle name="_Январь_Апрель_Июнь_Индив._РЕЧ" xfId="1411"/>
    <cellStyle name="_Январь_Апрель_Июнь_Июнь" xfId="1412"/>
    <cellStyle name="_Январь_Апрель_Июнь_Июнь_Август" xfId="1413"/>
    <cellStyle name="_Январь_Апрель_Июнь_Июнь_Дистанц." xfId="1414"/>
    <cellStyle name="_Январь_Апрель_Июнь_Июнь_Индив." xfId="1415"/>
    <cellStyle name="_Январь_Апрель_Июнь_Июнь_КБУ" xfId="1416"/>
    <cellStyle name="_Январь_Апрель_Июнь_КБУ" xfId="1417"/>
    <cellStyle name="_Январь_Апрель_Июнь_КРН" xfId="1418"/>
    <cellStyle name="_Январь_Апрель_Июнь_ОПШ" xfId="1419"/>
    <cellStyle name="_Январь_Апрель_Июнь_СР" xfId="1420"/>
    <cellStyle name="_Январь_Апрель_КБУ" xfId="1421"/>
    <cellStyle name="_Январь_Апрель_КБУ_БЕЛ" xfId="1422"/>
    <cellStyle name="_Январь_Апрель_КБУ_РЕЧ" xfId="1423"/>
    <cellStyle name="_Январь_Апрель_КРН" xfId="1424"/>
    <cellStyle name="_Январь_Апрель_Май" xfId="1425"/>
    <cellStyle name="_Январь_Апрель_Май_1" xfId="1426"/>
    <cellStyle name="_Январь_Апрель_Май_1_Август" xfId="1427"/>
    <cellStyle name="_Январь_Апрель_Май_1_Август_Дистанц." xfId="1428"/>
    <cellStyle name="_Январь_Апрель_Май_1_Август_Индив." xfId="1429"/>
    <cellStyle name="_Январь_Апрель_Май_1_БЕЛ" xfId="1430"/>
    <cellStyle name="_Январь_Апрель_Май_1_БИНТ" xfId="1431"/>
    <cellStyle name="_Январь_Апрель_Май_1_БИНТ_БЕЛ" xfId="1432"/>
    <cellStyle name="_Январь_Апрель_Май_1_БИНТ_РЕЧ" xfId="1433"/>
    <cellStyle name="_Январь_Апрель_Май_1_ВЕБДИЗ" xfId="1434"/>
    <cellStyle name="_Январь_Апрель_Май_1_ВЕБМАСТ" xfId="1435"/>
    <cellStyle name="_Январь_Апрель_Май_1_ВЕБМАСТ_БЕЛ" xfId="1436"/>
    <cellStyle name="_Январь_Апрель_Май_1_ВЕБМАСТ_РЕЧ" xfId="1437"/>
    <cellStyle name="_Январь_Апрель_Май_1_Дети" xfId="1438"/>
    <cellStyle name="_Январь_Апрель_Май_1_Дистанц." xfId="1439"/>
    <cellStyle name="_Январь_Апрель_Май_1_Индив." xfId="1440"/>
    <cellStyle name="_Январь_Апрель_Май_1_Индив._БЕЛ" xfId="1441"/>
    <cellStyle name="_Январь_Апрель_Май_1_Индив._РЕЧ" xfId="1442"/>
    <cellStyle name="_Январь_Апрель_Май_1_Июнь" xfId="1443"/>
    <cellStyle name="_Январь_Апрель_Май_1_Июнь_Август" xfId="1444"/>
    <cellStyle name="_Январь_Апрель_Май_1_Июнь_Дистанц." xfId="1445"/>
    <cellStyle name="_Январь_Апрель_Май_1_Июнь_Индив." xfId="1446"/>
    <cellStyle name="_Январь_Апрель_Май_1_Июнь_КБУ" xfId="1447"/>
    <cellStyle name="_Январь_Апрель_Май_1_КБУ" xfId="1448"/>
    <cellStyle name="_Январь_Апрель_Май_1_КРН" xfId="1449"/>
    <cellStyle name="_Январь_Апрель_Май_1_ОПШ" xfId="1450"/>
    <cellStyle name="_Январь_Апрель_Май_1_СР" xfId="1451"/>
    <cellStyle name="_Январь_Апрель_Май_Август" xfId="1452"/>
    <cellStyle name="_Январь_Апрель_Май_Август_Дистанц." xfId="1453"/>
    <cellStyle name="_Январь_Апрель_Май_Август_Индив." xfId="1454"/>
    <cellStyle name="_Январь_Апрель_Май_АКАД" xfId="1455"/>
    <cellStyle name="_Январь_Апрель_Май_АКАД_БЕЛ" xfId="1456"/>
    <cellStyle name="_Январь_Апрель_Май_АКАД_РЕЧ" xfId="1457"/>
    <cellStyle name="_Январь_Апрель_Май_Б9560" xfId="1458"/>
    <cellStyle name="_Январь_Апрель_Май_Б9560_БЕЛ" xfId="1459"/>
    <cellStyle name="_Январь_Апрель_Май_Б9560_РЕЧ" xfId="1460"/>
    <cellStyle name="_Январь_Апрель_Май_БЕЛ" xfId="1461"/>
    <cellStyle name="_Январь_Апрель_Май_БИНТ" xfId="1462"/>
    <cellStyle name="_Январь_Апрель_Май_БИНТ_БЕЛ" xfId="1463"/>
    <cellStyle name="_Январь_Апрель_Май_БИНТ_РЕЧ" xfId="1464"/>
    <cellStyle name="_Январь_Апрель_Май_БУХ" xfId="1465"/>
    <cellStyle name="_Январь_Апрель_Май_БУХ_БЕЛ" xfId="1466"/>
    <cellStyle name="_Январь_Апрель_Май_БУХ_РЕЧ" xfId="1467"/>
    <cellStyle name="_Январь_Апрель_Май_ВЕБДИЗ" xfId="1468"/>
    <cellStyle name="_Январь_Апрель_Май_ВЕБМАСТ" xfId="1469"/>
    <cellStyle name="_Январь_Апрель_Май_ВЕБМАСТ_БЕЛ" xfId="1470"/>
    <cellStyle name="_Январь_Апрель_Май_ВЕБМАСТ_РЕЧ" xfId="1471"/>
    <cellStyle name="_Январь_Апрель_Май_Дети" xfId="1472"/>
    <cellStyle name="_Январь_Апрель_Май_Дистанц." xfId="1473"/>
    <cellStyle name="_Январь_Апрель_Май_Индив." xfId="1474"/>
    <cellStyle name="_Январь_Апрель_Май_Индив._БЕЛ" xfId="1475"/>
    <cellStyle name="_Январь_Апрель_Май_Индив._РЕЧ" xfId="1476"/>
    <cellStyle name="_Январь_Апрель_Май_Июль" xfId="1477"/>
    <cellStyle name="_Январь_Апрель_Май_Июль_Август" xfId="1478"/>
    <cellStyle name="_Январь_Апрель_Май_Июль_Август_Дистанц." xfId="1479"/>
    <cellStyle name="_Январь_Апрель_Май_Июль_Август_Индив." xfId="1480"/>
    <cellStyle name="_Январь_Апрель_Май_Июль_БЕЛ" xfId="1481"/>
    <cellStyle name="_Январь_Апрель_Май_Июль_БИНТ" xfId="1482"/>
    <cellStyle name="_Январь_Апрель_Май_Июль_БИНТ_БЕЛ" xfId="1483"/>
    <cellStyle name="_Январь_Апрель_Май_Июль_БИНТ_РЕЧ" xfId="1484"/>
    <cellStyle name="_Январь_Апрель_Май_Июль_ВЕБДИЗ" xfId="1485"/>
    <cellStyle name="_Январь_Апрель_Май_Июль_ВЕБМАСТ" xfId="1486"/>
    <cellStyle name="_Январь_Апрель_Май_Июль_ВЕБМАСТ_БЕЛ" xfId="1487"/>
    <cellStyle name="_Январь_Апрель_Май_Июль_ВЕБМАСТ_РЕЧ" xfId="1488"/>
    <cellStyle name="_Январь_Апрель_Май_Июль_Дети" xfId="1489"/>
    <cellStyle name="_Январь_Апрель_Май_Июль_Дистанц." xfId="1490"/>
    <cellStyle name="_Январь_Апрель_Май_Июль_Индив." xfId="1491"/>
    <cellStyle name="_Январь_Апрель_Май_Июль_Индив._БЕЛ" xfId="1492"/>
    <cellStyle name="_Январь_Апрель_Май_Июль_Индив._РЕЧ" xfId="1493"/>
    <cellStyle name="_Январь_Апрель_Май_Июль_Июнь" xfId="1494"/>
    <cellStyle name="_Январь_Апрель_Май_Июль_Июнь_Август" xfId="1495"/>
    <cellStyle name="_Январь_Апрель_Май_Июль_Июнь_Дистанц." xfId="1496"/>
    <cellStyle name="_Январь_Апрель_Май_Июль_Июнь_Индив." xfId="1497"/>
    <cellStyle name="_Январь_Апрель_Май_Июль_Июнь_КБУ" xfId="1498"/>
    <cellStyle name="_Январь_Апрель_Май_Июль_КБУ" xfId="1499"/>
    <cellStyle name="_Январь_Апрель_Май_Июль_КРН" xfId="1500"/>
    <cellStyle name="_Январь_Апрель_Май_Июль_ОПШ" xfId="1501"/>
    <cellStyle name="_Январь_Апрель_Май_Июль_СР" xfId="1502"/>
    <cellStyle name="_Январь_Апрель_Май_Июнь" xfId="1503"/>
    <cellStyle name="_Январь_Апрель_Май_Июнь_1" xfId="1504"/>
    <cellStyle name="_Январь_Апрель_Май_Июнь_1_Август" xfId="1505"/>
    <cellStyle name="_Январь_Апрель_Май_Июнь_1_Дистанц." xfId="1506"/>
    <cellStyle name="_Январь_Апрель_Май_Июнь_1_Индив." xfId="1507"/>
    <cellStyle name="_Январь_Апрель_Май_Июнь_1_КБУ" xfId="1508"/>
    <cellStyle name="_Январь_Апрель_Май_Июнь_Август" xfId="1509"/>
    <cellStyle name="_Январь_Апрель_Май_Июнь_Август_Дистанц." xfId="1510"/>
    <cellStyle name="_Январь_Апрель_Май_Июнь_Август_Индив." xfId="1511"/>
    <cellStyle name="_Январь_Апрель_Май_Июнь_БЕЛ" xfId="1512"/>
    <cellStyle name="_Январь_Апрель_Май_Июнь_БИНТ" xfId="1513"/>
    <cellStyle name="_Январь_Апрель_Май_Июнь_БИНТ_БЕЛ" xfId="1514"/>
    <cellStyle name="_Январь_Апрель_Май_Июнь_БИНТ_РЕЧ" xfId="1515"/>
    <cellStyle name="_Январь_Апрель_Май_Июнь_БУХ" xfId="1516"/>
    <cellStyle name="_Январь_Апрель_Май_Июнь_БУХ_БЕЛ" xfId="1517"/>
    <cellStyle name="_Январь_Апрель_Май_Июнь_БУХ_РЕЧ" xfId="1518"/>
    <cellStyle name="_Январь_Апрель_Май_Июнь_ВЕБДИЗ" xfId="1519"/>
    <cellStyle name="_Январь_Апрель_Май_Июнь_ВЕБМАСТ" xfId="1520"/>
    <cellStyle name="_Январь_Апрель_Май_Июнь_ВЕБМАСТ_БЕЛ" xfId="1521"/>
    <cellStyle name="_Январь_Апрель_Май_Июнь_ВЕБМАСТ_РЕЧ" xfId="1522"/>
    <cellStyle name="_Январь_Апрель_Май_Июнь_Дети" xfId="1523"/>
    <cellStyle name="_Январь_Апрель_Май_Июнь_Дистанц." xfId="1524"/>
    <cellStyle name="_Январь_Апрель_Май_Июнь_Индив." xfId="1525"/>
    <cellStyle name="_Январь_Апрель_Май_Июнь_Индив._БЕЛ" xfId="1526"/>
    <cellStyle name="_Январь_Апрель_Май_Июнь_Индив._РЕЧ" xfId="1527"/>
    <cellStyle name="_Январь_Апрель_Май_Июнь_Июнь" xfId="1528"/>
    <cellStyle name="_Январь_Апрель_Май_Июнь_Июнь_Август" xfId="1529"/>
    <cellStyle name="_Январь_Апрель_Май_Июнь_Июнь_Дистанц." xfId="1530"/>
    <cellStyle name="_Январь_Апрель_Май_Июнь_Июнь_Индив." xfId="1531"/>
    <cellStyle name="_Январь_Апрель_Май_Июнь_Июнь_КБУ" xfId="1532"/>
    <cellStyle name="_Январь_Апрель_Май_Июнь_КБУ" xfId="1533"/>
    <cellStyle name="_Январь_Апрель_Май_Июнь_КРН" xfId="1534"/>
    <cellStyle name="_Январь_Апрель_Май_Июнь_ОПШ" xfId="1535"/>
    <cellStyle name="_Январь_Апрель_Май_Июнь_СР" xfId="1536"/>
    <cellStyle name="_Январь_Апрель_Май_КБУ" xfId="1537"/>
    <cellStyle name="_Январь_Апрель_Май_КРН" xfId="1538"/>
    <cellStyle name="_Январь_Апрель_Май_Май" xfId="1539"/>
    <cellStyle name="_Январь_Апрель_Май_Май_Август" xfId="1540"/>
    <cellStyle name="_Январь_Апрель_Май_Май_Август_Дистанц." xfId="1541"/>
    <cellStyle name="_Январь_Апрель_Май_Май_Август_Индив." xfId="1542"/>
    <cellStyle name="_Январь_Апрель_Май_Май_БЕЛ" xfId="1543"/>
    <cellStyle name="_Январь_Апрель_Май_Май_БИНТ" xfId="1544"/>
    <cellStyle name="_Январь_Апрель_Май_Май_БИНТ_БЕЛ" xfId="1545"/>
    <cellStyle name="_Январь_Апрель_Май_Май_БИНТ_РЕЧ" xfId="1546"/>
    <cellStyle name="_Январь_Апрель_Май_Май_ВЕБДИЗ" xfId="1547"/>
    <cellStyle name="_Январь_Апрель_Май_Май_ВЕБМАСТ" xfId="1548"/>
    <cellStyle name="_Январь_Апрель_Май_Май_ВЕБМАСТ_БЕЛ" xfId="1549"/>
    <cellStyle name="_Январь_Апрель_Май_Май_ВЕБМАСТ_РЕЧ" xfId="1550"/>
    <cellStyle name="_Январь_Апрель_Май_Май_Дети" xfId="1551"/>
    <cellStyle name="_Январь_Апрель_Май_Май_Дистанц." xfId="1552"/>
    <cellStyle name="_Январь_Апрель_Май_Май_Индив." xfId="1553"/>
    <cellStyle name="_Январь_Апрель_Май_Май_Индив._БЕЛ" xfId="1554"/>
    <cellStyle name="_Январь_Апрель_Май_Май_Индив._РЕЧ" xfId="1555"/>
    <cellStyle name="_Январь_Апрель_Май_Май_Июнь" xfId="1556"/>
    <cellStyle name="_Январь_Апрель_Май_Май_Июнь_Август" xfId="1557"/>
    <cellStyle name="_Январь_Апрель_Май_Май_Июнь_Дистанц." xfId="1558"/>
    <cellStyle name="_Январь_Апрель_Май_Май_Июнь_Индив." xfId="1559"/>
    <cellStyle name="_Январь_Апрель_Май_Май_Июнь_КБУ" xfId="1560"/>
    <cellStyle name="_Январь_Апрель_Май_Май_КБУ" xfId="1561"/>
    <cellStyle name="_Январь_Апрель_Май_Май_КРН" xfId="1562"/>
    <cellStyle name="_Январь_Апрель_Май_Май_ОПШ" xfId="1563"/>
    <cellStyle name="_Январь_Апрель_Май_Май_СР" xfId="1564"/>
    <cellStyle name="_Январь_Апрель_Май_ОПШ" xfId="1565"/>
    <cellStyle name="_Январь_Апрель_Май_РЕЧ" xfId="1566"/>
    <cellStyle name="_Январь_Апрель_Май_РЕЧ_БЕЛ" xfId="1567"/>
    <cellStyle name="_Январь_Апрель_Май_РЕЧ_РЕЧ" xfId="1568"/>
    <cellStyle name="_Январь_Апрель_Май_СИ" xfId="1569"/>
    <cellStyle name="_Январь_Апрель_Май_СИ_БЕЛ" xfId="1570"/>
    <cellStyle name="_Январь_Апрель_Май_СИ_РЕЧ" xfId="1571"/>
    <cellStyle name="_Январь_Апрель_Май_СР" xfId="1572"/>
    <cellStyle name="_Январь_Апрель_Май_СУБД" xfId="1573"/>
    <cellStyle name="_Январь_Апрель_Май_СУБД_БЕЛ" xfId="1574"/>
    <cellStyle name="_Январь_Апрель_Май_СУБД_РЕЧ" xfId="1575"/>
    <cellStyle name="_Январь_Апрель_НТ" xfId="1576"/>
    <cellStyle name="_Январь_Апрель_НТ_БЕЛ" xfId="1577"/>
    <cellStyle name="_Январь_Апрель_НТ_РЕЧ" xfId="1578"/>
    <cellStyle name="_Январь_Апрель_ОПШ" xfId="1579"/>
    <cellStyle name="_Январь_Апрель_Офис" xfId="1580"/>
    <cellStyle name="_Январь_Апрель_Офис_БЕЛ" xfId="1581"/>
    <cellStyle name="_Январь_Апрель_Офис_РЕЧ" xfId="1582"/>
    <cellStyle name="_Январь_Апрель_РЕЧ" xfId="1583"/>
    <cellStyle name="_Январь_Апрель_РЕЧ_БЕЛ" xfId="1584"/>
    <cellStyle name="_Январь_Апрель_РЕЧ_РЕЧ" xfId="1585"/>
    <cellStyle name="_Январь_Апрель_СИ" xfId="1586"/>
    <cellStyle name="_Январь_Апрель_СИ_БЕЛ" xfId="1587"/>
    <cellStyle name="_Январь_Апрель_СИ_РЕЧ" xfId="1588"/>
    <cellStyle name="_Январь_Апрель_СИС" xfId="1589"/>
    <cellStyle name="_Январь_Апрель_СИС_БЕЛ" xfId="1590"/>
    <cellStyle name="_Январь_Апрель_СИС_РЕЧ" xfId="1591"/>
    <cellStyle name="_Январь_Апрель_СР" xfId="1592"/>
    <cellStyle name="_Январь_Апрель_СУБД" xfId="1593"/>
    <cellStyle name="_Январь_Апрель_СУБД_БЕЛ" xfId="1594"/>
    <cellStyle name="_Январь_Апрель_СУБД_РЕЧ" xfId="1595"/>
    <cellStyle name="_Январь_Апрель_ТЕК" xfId="1596"/>
    <cellStyle name="_Январь_Апрель_ТЕК_БЕЛ" xfId="1597"/>
    <cellStyle name="_Январь_Апрель_ТЕК_РЕЧ" xfId="1598"/>
    <cellStyle name="_Январь_Апрель_Февраль" xfId="1599"/>
    <cellStyle name="_Январь_Апрель_Февраль_Август" xfId="1600"/>
    <cellStyle name="_Январь_Апрель_Февраль_Август_Дистанц." xfId="1601"/>
    <cellStyle name="_Январь_Апрель_Февраль_Август_Индив." xfId="1602"/>
    <cellStyle name="_Январь_Апрель_Февраль_АКАД" xfId="1603"/>
    <cellStyle name="_Январь_Апрель_Февраль_АКАД_БЕЛ" xfId="1604"/>
    <cellStyle name="_Январь_Апрель_Февраль_АКАД_РЕЧ" xfId="1605"/>
    <cellStyle name="_Январь_Апрель_Февраль_Б9560" xfId="1606"/>
    <cellStyle name="_Январь_Апрель_Февраль_Б9560_БЕЛ" xfId="1607"/>
    <cellStyle name="_Январь_Апрель_Февраль_Б9560_РЕЧ" xfId="1608"/>
    <cellStyle name="_Январь_Апрель_Февраль_БЕЛ" xfId="1609"/>
    <cellStyle name="_Январь_Апрель_Февраль_БИНТ" xfId="1610"/>
    <cellStyle name="_Январь_Апрель_Февраль_БИНТ_БЕЛ" xfId="1611"/>
    <cellStyle name="_Январь_Апрель_Февраль_БИНТ_РЕЧ" xfId="1612"/>
    <cellStyle name="_Январь_Апрель_Февраль_БУХ" xfId="1613"/>
    <cellStyle name="_Январь_Апрель_Февраль_БУХ_БЕЛ" xfId="1614"/>
    <cellStyle name="_Январь_Апрель_Февраль_БУХ_РЕЧ" xfId="1615"/>
    <cellStyle name="_Январь_Апрель_Февраль_ВЕБДИЗ" xfId="1616"/>
    <cellStyle name="_Январь_Апрель_Февраль_ВЕБМАСТ" xfId="1617"/>
    <cellStyle name="_Январь_Апрель_Февраль_ВЕБМАСТ_БЕЛ" xfId="1618"/>
    <cellStyle name="_Январь_Апрель_Февраль_ВЕБМАСТ_РЕЧ" xfId="1619"/>
    <cellStyle name="_Январь_Апрель_Февраль_Дети" xfId="1620"/>
    <cellStyle name="_Январь_Апрель_Февраль_Дистанц." xfId="1621"/>
    <cellStyle name="_Январь_Апрель_Февраль_Индив." xfId="1622"/>
    <cellStyle name="_Январь_Апрель_Февраль_Индив._БЕЛ" xfId="1623"/>
    <cellStyle name="_Январь_Апрель_Февраль_Индив._РЕЧ" xfId="1624"/>
    <cellStyle name="_Январь_Апрель_Февраль_Июль" xfId="1625"/>
    <cellStyle name="_Январь_Апрель_Февраль_Июль_Август" xfId="1626"/>
    <cellStyle name="_Январь_Апрель_Февраль_Июль_Август_Дистанц." xfId="1627"/>
    <cellStyle name="_Январь_Апрель_Февраль_Июль_Август_Индив." xfId="1628"/>
    <cellStyle name="_Январь_Апрель_Февраль_Июль_БЕЛ" xfId="1629"/>
    <cellStyle name="_Январь_Апрель_Февраль_Июль_БИНТ" xfId="1630"/>
    <cellStyle name="_Январь_Апрель_Февраль_Июль_БИНТ_БЕЛ" xfId="1631"/>
    <cellStyle name="_Январь_Апрель_Февраль_Июль_БИНТ_РЕЧ" xfId="1632"/>
    <cellStyle name="_Январь_Апрель_Февраль_Июль_ВЕБДИЗ" xfId="1633"/>
    <cellStyle name="_Январь_Апрель_Февраль_Июль_ВЕБМАСТ" xfId="1634"/>
    <cellStyle name="_Январь_Апрель_Февраль_Июль_ВЕБМАСТ_БЕЛ" xfId="1635"/>
    <cellStyle name="_Январь_Апрель_Февраль_Июль_ВЕБМАСТ_РЕЧ" xfId="1636"/>
    <cellStyle name="_Январь_Апрель_Февраль_Июль_Дети" xfId="1637"/>
    <cellStyle name="_Январь_Апрель_Февраль_Июль_Дистанц." xfId="1638"/>
    <cellStyle name="_Январь_Апрель_Февраль_Июль_Индив." xfId="1639"/>
    <cellStyle name="_Январь_Апрель_Февраль_Июль_Индив._БЕЛ" xfId="1640"/>
    <cellStyle name="_Январь_Апрель_Февраль_Июль_Индив._РЕЧ" xfId="1641"/>
    <cellStyle name="_Январь_Апрель_Февраль_Июль_Июнь" xfId="1642"/>
    <cellStyle name="_Январь_Апрель_Февраль_Июль_Июнь_Август" xfId="1643"/>
    <cellStyle name="_Январь_Апрель_Февраль_Июль_Июнь_Дистанц." xfId="1644"/>
    <cellStyle name="_Январь_Апрель_Февраль_Июль_Июнь_Индив." xfId="1645"/>
    <cellStyle name="_Январь_Апрель_Февраль_Июль_Июнь_КБУ" xfId="1646"/>
    <cellStyle name="_Январь_Апрель_Февраль_Июль_КБУ" xfId="1647"/>
    <cellStyle name="_Январь_Апрель_Февраль_Июль_КРН" xfId="1648"/>
    <cellStyle name="_Январь_Апрель_Февраль_Июль_ОПШ" xfId="1649"/>
    <cellStyle name="_Январь_Апрель_Февраль_Июль_СР" xfId="1650"/>
    <cellStyle name="_Январь_Апрель_Февраль_Июнь" xfId="1651"/>
    <cellStyle name="_Январь_Апрель_Февраль_Июнь_1" xfId="1652"/>
    <cellStyle name="_Январь_Апрель_Февраль_Июнь_1_Август" xfId="1653"/>
    <cellStyle name="_Январь_Апрель_Февраль_Июнь_1_Дистанц." xfId="1654"/>
    <cellStyle name="_Январь_Апрель_Февраль_Июнь_1_Индив." xfId="1655"/>
    <cellStyle name="_Январь_Апрель_Февраль_Июнь_1_КБУ" xfId="1656"/>
    <cellStyle name="_Январь_Апрель_Февраль_Июнь_Август" xfId="1657"/>
    <cellStyle name="_Январь_Апрель_Февраль_Июнь_Август_Дистанц." xfId="1658"/>
    <cellStyle name="_Январь_Апрель_Февраль_Июнь_Август_Индив." xfId="1659"/>
    <cellStyle name="_Январь_Апрель_Февраль_Июнь_БЕЛ" xfId="1660"/>
    <cellStyle name="_Январь_Апрель_Февраль_Июнь_БИНТ" xfId="1661"/>
    <cellStyle name="_Январь_Апрель_Февраль_Июнь_БИНТ_БЕЛ" xfId="1662"/>
    <cellStyle name="_Январь_Апрель_Февраль_Июнь_БИНТ_РЕЧ" xfId="1663"/>
    <cellStyle name="_Январь_Апрель_Февраль_Июнь_БУХ" xfId="1664"/>
    <cellStyle name="_Январь_Апрель_Февраль_Июнь_БУХ_БЕЛ" xfId="1665"/>
    <cellStyle name="_Январь_Апрель_Февраль_Июнь_БУХ_РЕЧ" xfId="1666"/>
    <cellStyle name="_Январь_Апрель_Февраль_Июнь_ВЕБДИЗ" xfId="1667"/>
    <cellStyle name="_Январь_Апрель_Февраль_Июнь_ВЕБМАСТ" xfId="1668"/>
    <cellStyle name="_Январь_Апрель_Февраль_Июнь_ВЕБМАСТ_БЕЛ" xfId="1669"/>
    <cellStyle name="_Январь_Апрель_Февраль_Июнь_ВЕБМАСТ_РЕЧ" xfId="1670"/>
    <cellStyle name="_Январь_Апрель_Февраль_Июнь_Дети" xfId="1671"/>
    <cellStyle name="_Январь_Апрель_Февраль_Июнь_Дистанц." xfId="1672"/>
    <cellStyle name="_Январь_Апрель_Февраль_Июнь_Индив." xfId="1673"/>
    <cellStyle name="_Январь_Апрель_Февраль_Июнь_Индив._БЕЛ" xfId="1674"/>
    <cellStyle name="_Январь_Апрель_Февраль_Июнь_Индив._РЕЧ" xfId="1675"/>
    <cellStyle name="_Январь_Апрель_Февраль_Июнь_Июнь" xfId="1676"/>
    <cellStyle name="_Январь_Апрель_Февраль_Июнь_Июнь_Август" xfId="1677"/>
    <cellStyle name="_Январь_Апрель_Февраль_Июнь_Июнь_Дистанц." xfId="1678"/>
    <cellStyle name="_Январь_Апрель_Февраль_Июнь_Июнь_Индив." xfId="1679"/>
    <cellStyle name="_Январь_Апрель_Февраль_Июнь_Июнь_КБУ" xfId="1680"/>
    <cellStyle name="_Январь_Апрель_Февраль_Июнь_КБУ" xfId="1681"/>
    <cellStyle name="_Январь_Апрель_Февраль_Июнь_КРН" xfId="1682"/>
    <cellStyle name="_Январь_Апрель_Февраль_Июнь_ОПШ" xfId="1683"/>
    <cellStyle name="_Январь_Апрель_Февраль_Июнь_СР" xfId="1684"/>
    <cellStyle name="_Январь_Апрель_Февраль_КБУ" xfId="1685"/>
    <cellStyle name="_Январь_Апрель_Февраль_КРН" xfId="1686"/>
    <cellStyle name="_Январь_Апрель_Февраль_Май" xfId="1687"/>
    <cellStyle name="_Январь_Апрель_Февраль_Май_Август" xfId="1688"/>
    <cellStyle name="_Январь_Апрель_Февраль_Май_Август_Дистанц." xfId="1689"/>
    <cellStyle name="_Январь_Апрель_Февраль_Май_Август_Индив." xfId="1690"/>
    <cellStyle name="_Январь_Апрель_Февраль_Май_БЕЛ" xfId="1691"/>
    <cellStyle name="_Январь_Апрель_Февраль_Май_БИНТ" xfId="1692"/>
    <cellStyle name="_Январь_Апрель_Февраль_Май_БИНТ_БЕЛ" xfId="1693"/>
    <cellStyle name="_Январь_Апрель_Февраль_Май_БИНТ_РЕЧ" xfId="1694"/>
    <cellStyle name="_Январь_Апрель_Февраль_Май_ВЕБДИЗ" xfId="1695"/>
    <cellStyle name="_Январь_Апрель_Февраль_Май_ВЕБМАСТ" xfId="1696"/>
    <cellStyle name="_Январь_Апрель_Февраль_Май_ВЕБМАСТ_БЕЛ" xfId="1697"/>
    <cellStyle name="_Январь_Апрель_Февраль_Май_ВЕБМАСТ_РЕЧ" xfId="1698"/>
    <cellStyle name="_Январь_Апрель_Февраль_Май_Дети" xfId="1699"/>
    <cellStyle name="_Январь_Апрель_Февраль_Май_Дистанц." xfId="1700"/>
    <cellStyle name="_Январь_Апрель_Февраль_Май_Индив." xfId="1701"/>
    <cellStyle name="_Январь_Апрель_Февраль_Май_Индив._БЕЛ" xfId="1702"/>
    <cellStyle name="_Январь_Апрель_Февраль_Май_Индив._РЕЧ" xfId="1703"/>
    <cellStyle name="_Январь_Апрель_Февраль_Май_Июнь" xfId="1704"/>
    <cellStyle name="_Январь_Апрель_Февраль_Май_Июнь_Август" xfId="1705"/>
    <cellStyle name="_Январь_Апрель_Февраль_Май_Июнь_Дистанц." xfId="1706"/>
    <cellStyle name="_Январь_Апрель_Февраль_Май_Июнь_Индив." xfId="1707"/>
    <cellStyle name="_Январь_Апрель_Февраль_Май_Июнь_КБУ" xfId="1708"/>
    <cellStyle name="_Январь_Апрель_Февраль_Май_КБУ" xfId="1709"/>
    <cellStyle name="_Январь_Апрель_Февраль_Май_КРН" xfId="1710"/>
    <cellStyle name="_Январь_Апрель_Февраль_Май_ОПШ" xfId="1711"/>
    <cellStyle name="_Январь_Апрель_Февраль_Май_СР" xfId="1712"/>
    <cellStyle name="_Январь_Апрель_Февраль_ОПШ" xfId="1713"/>
    <cellStyle name="_Январь_Апрель_Февраль_РЕЧ" xfId="1714"/>
    <cellStyle name="_Январь_Апрель_Февраль_РЕЧ_БЕЛ" xfId="1715"/>
    <cellStyle name="_Январь_Апрель_Февраль_РЕЧ_РЕЧ" xfId="1716"/>
    <cellStyle name="_Январь_Апрель_Февраль_СИ" xfId="1717"/>
    <cellStyle name="_Январь_Апрель_Февраль_СИ_БЕЛ" xfId="1718"/>
    <cellStyle name="_Январь_Апрель_Февраль_СИ_РЕЧ" xfId="1719"/>
    <cellStyle name="_Январь_Апрель_Февраль_СР" xfId="1720"/>
    <cellStyle name="_Январь_Апрель_Февраль_СУБД" xfId="1721"/>
    <cellStyle name="_Январь_Апрель_Февраль_СУБД_БЕЛ" xfId="1722"/>
    <cellStyle name="_Январь_Апрель_Февраль_СУБД_РЕЧ" xfId="1723"/>
    <cellStyle name="_Январь_Апрель_ФШ" xfId="1724"/>
    <cellStyle name="_Январь_Апрель_ФШ_БЕЛ" xfId="1725"/>
    <cellStyle name="_Январь_Апрель_ФШ_РЕЧ" xfId="1726"/>
    <cellStyle name="_Январь_Б9560" xfId="1727"/>
    <cellStyle name="_Январь_Б9560_БЕЛ" xfId="1728"/>
    <cellStyle name="_Январь_Б9560_РЕЧ" xfId="1729"/>
    <cellStyle name="_Январь_БЕЛ" xfId="1730"/>
    <cellStyle name="_Январь_БЕЛ_БЕЛ" xfId="1731"/>
    <cellStyle name="_Январь_БЕЛ_РЕЧ" xfId="1732"/>
    <cellStyle name="_Январь_БИНТ" xfId="1733"/>
    <cellStyle name="_Январь_БИНТ_БЕЛ" xfId="1734"/>
    <cellStyle name="_Январь_БИНТ_РЕЧ" xfId="1735"/>
    <cellStyle name="_Январь_БУХ" xfId="1736"/>
    <cellStyle name="_Январь_БУХ_БЕЛ" xfId="1737"/>
    <cellStyle name="_Январь_БУХ_РЕЧ" xfId="1738"/>
    <cellStyle name="_Январь_ВЕБДИЗ" xfId="1739"/>
    <cellStyle name="_Январь_ВЕБДИЗ_БЕЛ" xfId="1740"/>
    <cellStyle name="_Январь_ВЕБДИЗ_РЕЧ" xfId="1741"/>
    <cellStyle name="_Январь_ВЕБМАСТ" xfId="1742"/>
    <cellStyle name="_Январь_ВЕБМАСТ_БЕЛ" xfId="1743"/>
    <cellStyle name="_Январь_ВЕБМАСТ_РЕЧ" xfId="1744"/>
    <cellStyle name="_Январь_ВУЕ" xfId="1745"/>
    <cellStyle name="_Январь_ВУЕ_БЕЛ" xfId="1746"/>
    <cellStyle name="_Январь_ВУЕ_РЕЧ" xfId="1747"/>
    <cellStyle name="_Январь_Дети" xfId="1748"/>
    <cellStyle name="_Январь_Дети_БЕЛ" xfId="1749"/>
    <cellStyle name="_Январь_Дети_РЕЧ" xfId="1750"/>
    <cellStyle name="_Январь_Дистанц." xfId="1751"/>
    <cellStyle name="_Январь_Заявление" xfId="1752"/>
    <cellStyle name="_Январь_Заявление_БЕЛ" xfId="1753"/>
    <cellStyle name="_Январь_Заявление_РЕЧ" xfId="1754"/>
    <cellStyle name="_Январь_Индив." xfId="1755"/>
    <cellStyle name="_Январь_Индив._БЕЛ" xfId="1756"/>
    <cellStyle name="_Январь_Индив._РЕЧ" xfId="1757"/>
    <cellStyle name="_Январь_ИНТ" xfId="1758"/>
    <cellStyle name="_Январь_ИНТ_БЕЛ" xfId="1759"/>
    <cellStyle name="_Январь_ИНТ_РЕЧ" xfId="1760"/>
    <cellStyle name="_Январь_Июль" xfId="1761"/>
    <cellStyle name="_Январь_Июль_Август" xfId="1762"/>
    <cellStyle name="_Январь_Июль_Август_Дистанц." xfId="1763"/>
    <cellStyle name="_Январь_Июль_Август_Индив." xfId="1764"/>
    <cellStyle name="_Январь_Июль_БЕЛ" xfId="1765"/>
    <cellStyle name="_Январь_Июль_БИНТ" xfId="1766"/>
    <cellStyle name="_Январь_Июль_БИНТ_БЕЛ" xfId="1767"/>
    <cellStyle name="_Январь_Июль_БИНТ_РЕЧ" xfId="1768"/>
    <cellStyle name="_Январь_Июль_ВЕБДИЗ" xfId="1769"/>
    <cellStyle name="_Январь_Июль_ВЕБМАСТ" xfId="1770"/>
    <cellStyle name="_Январь_Июль_ВЕБМАСТ_БЕЛ" xfId="1771"/>
    <cellStyle name="_Январь_Июль_ВЕБМАСТ_РЕЧ" xfId="1772"/>
    <cellStyle name="_Январь_Июль_Дети" xfId="1773"/>
    <cellStyle name="_Январь_Июль_Дистанц." xfId="1774"/>
    <cellStyle name="_Январь_Июль_Индив." xfId="1775"/>
    <cellStyle name="_Январь_Июль_Индив._БЕЛ" xfId="1776"/>
    <cellStyle name="_Январь_Июль_Индив._РЕЧ" xfId="1777"/>
    <cellStyle name="_Январь_Июль_Июнь" xfId="1778"/>
    <cellStyle name="_Январь_Июль_Июнь_Август" xfId="1779"/>
    <cellStyle name="_Январь_Июль_Июнь_Дистанц." xfId="1780"/>
    <cellStyle name="_Январь_Июль_Июнь_Индив." xfId="1781"/>
    <cellStyle name="_Январь_Июль_Июнь_КБУ" xfId="1782"/>
    <cellStyle name="_Январь_Июль_КБУ" xfId="1783"/>
    <cellStyle name="_Январь_Июль_КРН" xfId="1784"/>
    <cellStyle name="_Январь_Июль_ОПШ" xfId="1785"/>
    <cellStyle name="_Январь_Июль_СР" xfId="1786"/>
    <cellStyle name="_Январь_Июнь" xfId="1787"/>
    <cellStyle name="_Январь_Июнь_1" xfId="1788"/>
    <cellStyle name="_Январь_Июнь_1_Август" xfId="1789"/>
    <cellStyle name="_Январь_Июнь_1_Дистанц." xfId="1790"/>
    <cellStyle name="_Январь_Июнь_1_Индив." xfId="1791"/>
    <cellStyle name="_Январь_Июнь_1_КБУ" xfId="1792"/>
    <cellStyle name="_Январь_Июнь_Август" xfId="1793"/>
    <cellStyle name="_Январь_Июнь_Август_Дистанц." xfId="1794"/>
    <cellStyle name="_Январь_Июнь_Август_Индив." xfId="1795"/>
    <cellStyle name="_Январь_Июнь_БЕЛ" xfId="1796"/>
    <cellStyle name="_Январь_Июнь_БИНТ" xfId="1797"/>
    <cellStyle name="_Январь_Июнь_БИНТ_БЕЛ" xfId="1798"/>
    <cellStyle name="_Январь_Июнь_БИНТ_РЕЧ" xfId="1799"/>
    <cellStyle name="_Январь_Июнь_БУХ" xfId="1800"/>
    <cellStyle name="_Январь_Июнь_БУХ_БЕЛ" xfId="1801"/>
    <cellStyle name="_Январь_Июнь_БУХ_РЕЧ" xfId="1802"/>
    <cellStyle name="_Январь_Июнь_ВЕБДИЗ" xfId="1803"/>
    <cellStyle name="_Январь_Июнь_ВЕБМАСТ" xfId="1804"/>
    <cellStyle name="_Январь_Июнь_ВЕБМАСТ_БЕЛ" xfId="1805"/>
    <cellStyle name="_Январь_Июнь_ВЕБМАСТ_РЕЧ" xfId="1806"/>
    <cellStyle name="_Январь_Июнь_Дети" xfId="1807"/>
    <cellStyle name="_Январь_Июнь_Дистанц." xfId="1808"/>
    <cellStyle name="_Январь_Июнь_Индив." xfId="1809"/>
    <cellStyle name="_Январь_Июнь_Индив._БЕЛ" xfId="1810"/>
    <cellStyle name="_Январь_Июнь_Индив._РЕЧ" xfId="1811"/>
    <cellStyle name="_Январь_Июнь_Июнь" xfId="1812"/>
    <cellStyle name="_Январь_Июнь_Июнь_Август" xfId="1813"/>
    <cellStyle name="_Январь_Июнь_Июнь_Дистанц." xfId="1814"/>
    <cellStyle name="_Январь_Июнь_Июнь_Индив." xfId="1815"/>
    <cellStyle name="_Январь_Июнь_Июнь_КБУ" xfId="1816"/>
    <cellStyle name="_Январь_Июнь_КБУ" xfId="1817"/>
    <cellStyle name="_Январь_Июнь_КРН" xfId="1818"/>
    <cellStyle name="_Январь_Июнь_ОПШ" xfId="1819"/>
    <cellStyle name="_Январь_Июнь_СР" xfId="1820"/>
    <cellStyle name="_Январь_КБУ" xfId="1821"/>
    <cellStyle name="_Январь_КБУ_БЕЛ" xfId="1822"/>
    <cellStyle name="_Январь_КБУ_РЕЧ" xfId="1823"/>
    <cellStyle name="_Январь_Консультация" xfId="1824"/>
    <cellStyle name="_Январь_Консультация_БЕЛ" xfId="1825"/>
    <cellStyle name="_Январь_Консультация_РЕЧ" xfId="1826"/>
    <cellStyle name="_Январь_КРН" xfId="1827"/>
    <cellStyle name="_Январь_КРН_БЕЛ" xfId="1828"/>
    <cellStyle name="_Январь_КРН_РЕЧ" xfId="1829"/>
    <cellStyle name="_Январь_ЛСХ" xfId="1830"/>
    <cellStyle name="_Январь_ЛСХ_БЕЛ" xfId="1831"/>
    <cellStyle name="_Январь_ЛСХ_РЕЧ" xfId="1832"/>
    <cellStyle name="_Январь_Май" xfId="1833"/>
    <cellStyle name="_Январь_Май_1" xfId="1834"/>
    <cellStyle name="_Январь_Май_1_Август" xfId="1835"/>
    <cellStyle name="_Январь_Май_1_Август_Дистанц." xfId="1836"/>
    <cellStyle name="_Январь_Май_1_Август_Индив." xfId="1837"/>
    <cellStyle name="_Январь_Май_1_БЕЛ" xfId="1838"/>
    <cellStyle name="_Январь_Май_1_БИНТ" xfId="1839"/>
    <cellStyle name="_Январь_Май_1_БИНТ_БЕЛ" xfId="1840"/>
    <cellStyle name="_Январь_Май_1_БИНТ_РЕЧ" xfId="1841"/>
    <cellStyle name="_Январь_Май_1_ВЕБДИЗ" xfId="1842"/>
    <cellStyle name="_Январь_Май_1_ВЕБМАСТ" xfId="1843"/>
    <cellStyle name="_Январь_Май_1_ВЕБМАСТ_БЕЛ" xfId="1844"/>
    <cellStyle name="_Январь_Май_1_ВЕБМАСТ_РЕЧ" xfId="1845"/>
    <cellStyle name="_Январь_Май_1_Дети" xfId="1846"/>
    <cellStyle name="_Январь_Май_1_Дистанц." xfId="1847"/>
    <cellStyle name="_Январь_Май_1_Индив." xfId="1848"/>
    <cellStyle name="_Январь_Май_1_Индив._БЕЛ" xfId="1849"/>
    <cellStyle name="_Январь_Май_1_Индив._РЕЧ" xfId="1850"/>
    <cellStyle name="_Январь_Май_1_Июнь" xfId="1851"/>
    <cellStyle name="_Январь_Май_1_Июнь_Август" xfId="1852"/>
    <cellStyle name="_Январь_Май_1_Июнь_Дистанц." xfId="1853"/>
    <cellStyle name="_Январь_Май_1_Июнь_Индив." xfId="1854"/>
    <cellStyle name="_Январь_Май_1_Июнь_КБУ" xfId="1855"/>
    <cellStyle name="_Январь_Май_1_КБУ" xfId="1856"/>
    <cellStyle name="_Январь_Май_1_КРН" xfId="1857"/>
    <cellStyle name="_Январь_Май_1_ОПШ" xfId="1858"/>
    <cellStyle name="_Январь_Май_1_СР" xfId="1859"/>
    <cellStyle name="_Январь_Май_Август" xfId="1860"/>
    <cellStyle name="_Январь_Май_Август_Дистанц." xfId="1861"/>
    <cellStyle name="_Январь_Май_Август_Индив." xfId="1862"/>
    <cellStyle name="_Январь_Май_АКАД" xfId="1863"/>
    <cellStyle name="_Январь_Май_АКАД_БЕЛ" xfId="1864"/>
    <cellStyle name="_Январь_Май_АКАД_РЕЧ" xfId="1865"/>
    <cellStyle name="_Январь_Май_Б9560" xfId="1866"/>
    <cellStyle name="_Январь_Май_Б9560_БЕЛ" xfId="1867"/>
    <cellStyle name="_Январь_Май_Б9560_РЕЧ" xfId="1868"/>
    <cellStyle name="_Январь_Май_БЕЛ" xfId="1869"/>
    <cellStyle name="_Январь_Май_БИНТ" xfId="1870"/>
    <cellStyle name="_Январь_Май_БИНТ_БЕЛ" xfId="1871"/>
    <cellStyle name="_Январь_Май_БИНТ_РЕЧ" xfId="1872"/>
    <cellStyle name="_Январь_Май_БУХ" xfId="1873"/>
    <cellStyle name="_Январь_Май_БУХ_БЕЛ" xfId="1874"/>
    <cellStyle name="_Январь_Май_БУХ_РЕЧ" xfId="1875"/>
    <cellStyle name="_Январь_Май_ВЕБДИЗ" xfId="1876"/>
    <cellStyle name="_Январь_Май_ВЕБМАСТ" xfId="1877"/>
    <cellStyle name="_Январь_Май_ВЕБМАСТ_БЕЛ" xfId="1878"/>
    <cellStyle name="_Январь_Май_ВЕБМАСТ_РЕЧ" xfId="1879"/>
    <cellStyle name="_Январь_Май_Дети" xfId="1880"/>
    <cellStyle name="_Январь_Май_Дистанц." xfId="1881"/>
    <cellStyle name="_Январь_Май_Индив." xfId="1882"/>
    <cellStyle name="_Январь_Май_Индив._БЕЛ" xfId="1883"/>
    <cellStyle name="_Январь_Май_Индив._РЕЧ" xfId="1884"/>
    <cellStyle name="_Январь_Май_Июль" xfId="1885"/>
    <cellStyle name="_Январь_Май_Июль_Август" xfId="1886"/>
    <cellStyle name="_Январь_Май_Июль_Август_Дистанц." xfId="1887"/>
    <cellStyle name="_Январь_Май_Июль_Август_Индив." xfId="1888"/>
    <cellStyle name="_Январь_Май_Июль_БЕЛ" xfId="1889"/>
    <cellStyle name="_Январь_Май_Июль_БИНТ" xfId="1890"/>
    <cellStyle name="_Январь_Май_Июль_БИНТ_БЕЛ" xfId="1891"/>
    <cellStyle name="_Январь_Май_Июль_БИНТ_РЕЧ" xfId="1892"/>
    <cellStyle name="_Январь_Май_Июль_ВЕБДИЗ" xfId="1893"/>
    <cellStyle name="_Январь_Май_Июль_ВЕБМАСТ" xfId="1894"/>
    <cellStyle name="_Январь_Май_Июль_ВЕБМАСТ_БЕЛ" xfId="1895"/>
    <cellStyle name="_Январь_Май_Июль_ВЕБМАСТ_РЕЧ" xfId="1896"/>
    <cellStyle name="_Январь_Май_Июль_Дети" xfId="1897"/>
    <cellStyle name="_Январь_Май_Июль_Дистанц." xfId="1898"/>
    <cellStyle name="_Январь_Май_Июль_Индив." xfId="1899"/>
    <cellStyle name="_Январь_Май_Июль_Индив._БЕЛ" xfId="1900"/>
    <cellStyle name="_Январь_Май_Июль_Индив._РЕЧ" xfId="1901"/>
    <cellStyle name="_Январь_Май_Июль_Июнь" xfId="1902"/>
    <cellStyle name="_Январь_Май_Июль_Июнь_Август" xfId="1903"/>
    <cellStyle name="_Январь_Май_Июль_Июнь_Дистанц." xfId="1904"/>
    <cellStyle name="_Январь_Май_Июль_Июнь_Индив." xfId="1905"/>
    <cellStyle name="_Январь_Май_Июль_Июнь_КБУ" xfId="1906"/>
    <cellStyle name="_Январь_Май_Июль_КБУ" xfId="1907"/>
    <cellStyle name="_Январь_Май_Июль_КРН" xfId="1908"/>
    <cellStyle name="_Январь_Май_Июль_ОПШ" xfId="1909"/>
    <cellStyle name="_Январь_Май_Июль_СР" xfId="1910"/>
    <cellStyle name="_Январь_Май_Июнь" xfId="1911"/>
    <cellStyle name="_Январь_Май_Июнь_1" xfId="1912"/>
    <cellStyle name="_Январь_Май_Июнь_1_Август" xfId="1913"/>
    <cellStyle name="_Январь_Май_Июнь_1_Дистанц." xfId="1914"/>
    <cellStyle name="_Январь_Май_Июнь_1_Индив." xfId="1915"/>
    <cellStyle name="_Январь_Май_Июнь_1_КБУ" xfId="1916"/>
    <cellStyle name="_Январь_Май_Июнь_Август" xfId="1917"/>
    <cellStyle name="_Январь_Май_Июнь_Август_Дистанц." xfId="1918"/>
    <cellStyle name="_Январь_Май_Июнь_Август_Индив." xfId="1919"/>
    <cellStyle name="_Январь_Май_Июнь_БЕЛ" xfId="1920"/>
    <cellStyle name="_Январь_Май_Июнь_БИНТ" xfId="1921"/>
    <cellStyle name="_Январь_Май_Июнь_БИНТ_БЕЛ" xfId="1922"/>
    <cellStyle name="_Январь_Май_Июнь_БИНТ_РЕЧ" xfId="1923"/>
    <cellStyle name="_Январь_Май_Июнь_БУХ" xfId="1924"/>
    <cellStyle name="_Январь_Май_Июнь_БУХ_БЕЛ" xfId="1925"/>
    <cellStyle name="_Январь_Май_Июнь_БУХ_РЕЧ" xfId="1926"/>
    <cellStyle name="_Январь_Май_Июнь_ВЕБДИЗ" xfId="1927"/>
    <cellStyle name="_Январь_Май_Июнь_ВЕБМАСТ" xfId="1928"/>
    <cellStyle name="_Январь_Май_Июнь_ВЕБМАСТ_БЕЛ" xfId="1929"/>
    <cellStyle name="_Январь_Май_Июнь_ВЕБМАСТ_РЕЧ" xfId="1930"/>
    <cellStyle name="_Январь_Май_Июнь_Дети" xfId="1931"/>
    <cellStyle name="_Январь_Май_Июнь_Дистанц." xfId="1932"/>
    <cellStyle name="_Январь_Май_Июнь_Индив." xfId="1933"/>
    <cellStyle name="_Январь_Май_Июнь_Индив._БЕЛ" xfId="1934"/>
    <cellStyle name="_Январь_Май_Июнь_Индив._РЕЧ" xfId="1935"/>
    <cellStyle name="_Январь_Май_Июнь_Июнь" xfId="1936"/>
    <cellStyle name="_Январь_Май_Июнь_Июнь_Август" xfId="1937"/>
    <cellStyle name="_Январь_Май_Июнь_Июнь_Дистанц." xfId="1938"/>
    <cellStyle name="_Январь_Май_Июнь_Июнь_Индив." xfId="1939"/>
    <cellStyle name="_Январь_Май_Июнь_Июнь_КБУ" xfId="1940"/>
    <cellStyle name="_Январь_Май_Июнь_КБУ" xfId="1941"/>
    <cellStyle name="_Январь_Май_Июнь_КРН" xfId="1942"/>
    <cellStyle name="_Январь_Май_Июнь_ОПШ" xfId="1943"/>
    <cellStyle name="_Январь_Май_Июнь_СР" xfId="1944"/>
    <cellStyle name="_Январь_Май_КБУ" xfId="1945"/>
    <cellStyle name="_Январь_Май_КРН" xfId="1946"/>
    <cellStyle name="_Январь_Май_Май" xfId="1947"/>
    <cellStyle name="_Январь_Май_Май_Август" xfId="1948"/>
    <cellStyle name="_Январь_Май_Май_Август_Дистанц." xfId="1949"/>
    <cellStyle name="_Январь_Май_Май_Август_Индив." xfId="1950"/>
    <cellStyle name="_Январь_Май_Май_БЕЛ" xfId="1951"/>
    <cellStyle name="_Январь_Май_Май_БИНТ" xfId="1952"/>
    <cellStyle name="_Январь_Май_Май_БИНТ_БЕЛ" xfId="1953"/>
    <cellStyle name="_Январь_Май_Май_БИНТ_РЕЧ" xfId="1954"/>
    <cellStyle name="_Январь_Май_Май_ВЕБДИЗ" xfId="1955"/>
    <cellStyle name="_Январь_Май_Май_ВЕБМАСТ" xfId="1956"/>
    <cellStyle name="_Январь_Май_Май_ВЕБМАСТ_БЕЛ" xfId="1957"/>
    <cellStyle name="_Январь_Май_Май_ВЕБМАСТ_РЕЧ" xfId="1958"/>
    <cellStyle name="_Январь_Май_Май_Дети" xfId="1959"/>
    <cellStyle name="_Январь_Май_Май_Дистанц." xfId="1960"/>
    <cellStyle name="_Январь_Май_Май_Индив." xfId="1961"/>
    <cellStyle name="_Январь_Май_Май_Индив._БЕЛ" xfId="1962"/>
    <cellStyle name="_Январь_Май_Май_Индив._РЕЧ" xfId="1963"/>
    <cellStyle name="_Январь_Май_Май_Июнь" xfId="1964"/>
    <cellStyle name="_Январь_Май_Май_Июнь_Август" xfId="1965"/>
    <cellStyle name="_Январь_Май_Май_Июнь_Дистанц." xfId="1966"/>
    <cellStyle name="_Январь_Май_Май_Июнь_Индив." xfId="1967"/>
    <cellStyle name="_Январь_Май_Май_Июнь_КБУ" xfId="1968"/>
    <cellStyle name="_Январь_Май_Май_КБУ" xfId="1969"/>
    <cellStyle name="_Январь_Май_Май_КРН" xfId="1970"/>
    <cellStyle name="_Январь_Май_Май_ОПШ" xfId="1971"/>
    <cellStyle name="_Январь_Май_Май_СР" xfId="1972"/>
    <cellStyle name="_Январь_Май_ОПШ" xfId="1973"/>
    <cellStyle name="_Январь_Май_РЕЧ" xfId="1974"/>
    <cellStyle name="_Январь_Май_РЕЧ_БЕЛ" xfId="1975"/>
    <cellStyle name="_Январь_Май_РЕЧ_РЕЧ" xfId="1976"/>
    <cellStyle name="_Январь_Май_СИ" xfId="1977"/>
    <cellStyle name="_Январь_Май_СИ_БЕЛ" xfId="1978"/>
    <cellStyle name="_Январь_Май_СИ_РЕЧ" xfId="1979"/>
    <cellStyle name="_Январь_Май_СР" xfId="1980"/>
    <cellStyle name="_Январь_Май_СУБД" xfId="1981"/>
    <cellStyle name="_Январь_Май_СУБД_БЕЛ" xfId="1982"/>
    <cellStyle name="_Январь_Май_СУБД_РЕЧ" xfId="1983"/>
    <cellStyle name="_Январь_МП" xfId="1984"/>
    <cellStyle name="_Январь_МП_БЕЛ" xfId="1985"/>
    <cellStyle name="_Январь_МП_РЕЧ" xfId="1986"/>
    <cellStyle name="_Январь_НТ" xfId="1987"/>
    <cellStyle name="_Январь_НТ_БЕЛ" xfId="1988"/>
    <cellStyle name="_Январь_НТ_РЕЧ" xfId="1989"/>
    <cellStyle name="_Январь_ОПШ" xfId="1990"/>
    <cellStyle name="_Январь_ОПШ_БЕЛ" xfId="1991"/>
    <cellStyle name="_Январь_ОПШ_РЕЧ" xfId="1992"/>
    <cellStyle name="_Январь_Офис" xfId="1993"/>
    <cellStyle name="_Январь_Офис_БЕЛ" xfId="1994"/>
    <cellStyle name="_Январь_Офис_РЕЧ" xfId="1995"/>
    <cellStyle name="_Январь_ПРШ" xfId="1996"/>
    <cellStyle name="_Январь_ПРШ_БЕЛ" xfId="1997"/>
    <cellStyle name="_Январь_ПРШ_РЕЧ" xfId="1998"/>
    <cellStyle name="_Январь_РЕЧ" xfId="1999"/>
    <cellStyle name="_Январь_РЕЧ_БЕЛ" xfId="2000"/>
    <cellStyle name="_Январь_РЕЧ_РЕЧ" xfId="2001"/>
    <cellStyle name="_Январь_СВБ" xfId="2002"/>
    <cellStyle name="_Январь_СВБ_БЕЛ" xfId="2003"/>
    <cellStyle name="_Январь_СВБ_РЕЧ" xfId="2004"/>
    <cellStyle name="_Январь_СИ" xfId="2005"/>
    <cellStyle name="_Январь_СИ_БЕЛ" xfId="2006"/>
    <cellStyle name="_Январь_СИ_РЕЧ" xfId="2007"/>
    <cellStyle name="_Январь_СИС" xfId="2008"/>
    <cellStyle name="_Январь_СИС_БЕЛ" xfId="2009"/>
    <cellStyle name="_Январь_СИС_РЕЧ" xfId="2010"/>
    <cellStyle name="_Январь_СР" xfId="2011"/>
    <cellStyle name="_Январь_СУБД" xfId="2012"/>
    <cellStyle name="_Январь_СУБД_БЕЛ" xfId="2013"/>
    <cellStyle name="_Январь_СУБД_РЕЧ" xfId="2014"/>
    <cellStyle name="_Январь_ТЕК" xfId="2015"/>
    <cellStyle name="_Январь_ТЕК_БЕЛ" xfId="2016"/>
    <cellStyle name="_Январь_ТЕК_РЕЧ" xfId="2017"/>
    <cellStyle name="_Январь_ТОР" xfId="2018"/>
    <cellStyle name="_Январь_ТОР_БЕЛ" xfId="2019"/>
    <cellStyle name="_Январь_ТОР_РЕЧ" xfId="2020"/>
    <cellStyle name="_Январь_Февраль" xfId="2021"/>
    <cellStyle name="_Январь_Февраль_1" xfId="2022"/>
    <cellStyle name="_Январь_Февраль_1_Август" xfId="2023"/>
    <cellStyle name="_Январь_Февраль_1_Август_Дистанц." xfId="2024"/>
    <cellStyle name="_Январь_Февраль_1_Август_Индив." xfId="2025"/>
    <cellStyle name="_Январь_Февраль_1_АКАД" xfId="2026"/>
    <cellStyle name="_Январь_Февраль_1_АКАД_БЕЛ" xfId="2027"/>
    <cellStyle name="_Январь_Февраль_1_АКАД_РЕЧ" xfId="2028"/>
    <cellStyle name="_Январь_Февраль_1_Б9560" xfId="2029"/>
    <cellStyle name="_Январь_Февраль_1_Б9560_БЕЛ" xfId="2030"/>
    <cellStyle name="_Январь_Февраль_1_Б9560_РЕЧ" xfId="2031"/>
    <cellStyle name="_Январь_Февраль_1_БЕЛ" xfId="2032"/>
    <cellStyle name="_Январь_Февраль_1_БИНТ" xfId="2033"/>
    <cellStyle name="_Январь_Февраль_1_БИНТ_БЕЛ" xfId="2034"/>
    <cellStyle name="_Январь_Февраль_1_БИНТ_РЕЧ" xfId="2035"/>
    <cellStyle name="_Январь_Февраль_1_БУХ" xfId="2036"/>
    <cellStyle name="_Январь_Февраль_1_БУХ_БЕЛ" xfId="2037"/>
    <cellStyle name="_Январь_Февраль_1_БУХ_РЕЧ" xfId="2038"/>
    <cellStyle name="_Январь_Февраль_1_ВЕБДИЗ" xfId="2039"/>
    <cellStyle name="_Январь_Февраль_1_ВЕБМАСТ" xfId="2040"/>
    <cellStyle name="_Январь_Февраль_1_ВЕБМАСТ_БЕЛ" xfId="2041"/>
    <cellStyle name="_Январь_Февраль_1_ВЕБМАСТ_РЕЧ" xfId="2042"/>
    <cellStyle name="_Январь_Февраль_1_Дети" xfId="2043"/>
    <cellStyle name="_Январь_Февраль_1_Дистанц." xfId="2044"/>
    <cellStyle name="_Январь_Февраль_1_Индив." xfId="2045"/>
    <cellStyle name="_Январь_Февраль_1_Индив._БЕЛ" xfId="2046"/>
    <cellStyle name="_Январь_Февраль_1_Индив._РЕЧ" xfId="2047"/>
    <cellStyle name="_Январь_Февраль_1_Июль" xfId="2048"/>
    <cellStyle name="_Январь_Февраль_1_Июль_Август" xfId="2049"/>
    <cellStyle name="_Январь_Февраль_1_Июль_Август_Дистанц." xfId="2050"/>
    <cellStyle name="_Январь_Февраль_1_Июль_Август_Индив." xfId="2051"/>
    <cellStyle name="_Январь_Февраль_1_Июль_БЕЛ" xfId="2052"/>
    <cellStyle name="_Январь_Февраль_1_Июль_БИНТ" xfId="2053"/>
    <cellStyle name="_Январь_Февраль_1_Июль_БИНТ_БЕЛ" xfId="2054"/>
    <cellStyle name="_Январь_Февраль_1_Июль_БИНТ_РЕЧ" xfId="2055"/>
    <cellStyle name="_Январь_Февраль_1_Июль_ВЕБДИЗ" xfId="2056"/>
    <cellStyle name="_Январь_Февраль_1_Июль_ВЕБМАСТ" xfId="2057"/>
    <cellStyle name="_Январь_Февраль_1_Июль_ВЕБМАСТ_БЕЛ" xfId="2058"/>
    <cellStyle name="_Январь_Февраль_1_Июль_ВЕБМАСТ_РЕЧ" xfId="2059"/>
    <cellStyle name="_Январь_Февраль_1_Июль_Дети" xfId="2060"/>
    <cellStyle name="_Январь_Февраль_1_Июль_Дистанц." xfId="2061"/>
    <cellStyle name="_Январь_Февраль_1_Июль_Индив." xfId="2062"/>
    <cellStyle name="_Январь_Февраль_1_Июль_Индив._БЕЛ" xfId="2063"/>
    <cellStyle name="_Январь_Февраль_1_Июль_Индив._РЕЧ" xfId="2064"/>
    <cellStyle name="_Январь_Февраль_1_Июль_Июнь" xfId="2065"/>
    <cellStyle name="_Январь_Февраль_1_Июль_Июнь_Август" xfId="2066"/>
    <cellStyle name="_Январь_Февраль_1_Июль_Июнь_Дистанц." xfId="2067"/>
    <cellStyle name="_Январь_Февраль_1_Июль_Июнь_Индив." xfId="2068"/>
    <cellStyle name="_Январь_Февраль_1_Июль_Июнь_КБУ" xfId="2069"/>
    <cellStyle name="_Январь_Февраль_1_Июль_КБУ" xfId="2070"/>
    <cellStyle name="_Январь_Февраль_1_Июль_КРН" xfId="2071"/>
    <cellStyle name="_Январь_Февраль_1_Июль_ОПШ" xfId="2072"/>
    <cellStyle name="_Январь_Февраль_1_Июль_СР" xfId="2073"/>
    <cellStyle name="_Январь_Февраль_1_Июнь" xfId="2074"/>
    <cellStyle name="_Январь_Февраль_1_Июнь_1" xfId="2075"/>
    <cellStyle name="_Январь_Февраль_1_Июнь_1_Август" xfId="2076"/>
    <cellStyle name="_Январь_Февраль_1_Июнь_1_Дистанц." xfId="2077"/>
    <cellStyle name="_Январь_Февраль_1_Июнь_1_Индив." xfId="2078"/>
    <cellStyle name="_Январь_Февраль_1_Июнь_1_КБУ" xfId="2079"/>
    <cellStyle name="_Январь_Февраль_1_Июнь_Август" xfId="2080"/>
    <cellStyle name="_Январь_Февраль_1_Июнь_Август_Дистанц." xfId="2081"/>
    <cellStyle name="_Январь_Февраль_1_Июнь_Август_Индив." xfId="2082"/>
    <cellStyle name="_Январь_Февраль_1_Июнь_БЕЛ" xfId="2083"/>
    <cellStyle name="_Январь_Февраль_1_Июнь_БИНТ" xfId="2084"/>
    <cellStyle name="_Январь_Февраль_1_Июнь_БИНТ_БЕЛ" xfId="2085"/>
    <cellStyle name="_Январь_Февраль_1_Июнь_БИНТ_РЕЧ" xfId="2086"/>
    <cellStyle name="_Январь_Февраль_1_Июнь_БУХ" xfId="2087"/>
    <cellStyle name="_Январь_Февраль_1_Июнь_БУХ_БЕЛ" xfId="2088"/>
    <cellStyle name="_Январь_Февраль_1_Июнь_БУХ_РЕЧ" xfId="2089"/>
    <cellStyle name="_Январь_Февраль_1_Июнь_ВЕБДИЗ" xfId="2090"/>
    <cellStyle name="_Январь_Февраль_1_Июнь_ВЕБМАСТ" xfId="2091"/>
    <cellStyle name="_Январь_Февраль_1_Июнь_ВЕБМАСТ_БЕЛ" xfId="2092"/>
    <cellStyle name="_Январь_Февраль_1_Июнь_ВЕБМАСТ_РЕЧ" xfId="2093"/>
    <cellStyle name="_Январь_Февраль_1_Июнь_Дети" xfId="2094"/>
    <cellStyle name="_Январь_Февраль_1_Июнь_Дистанц." xfId="2095"/>
    <cellStyle name="_Январь_Февраль_1_Июнь_Индив." xfId="2096"/>
    <cellStyle name="_Январь_Февраль_1_Июнь_Индив._БЕЛ" xfId="2097"/>
    <cellStyle name="_Январь_Февраль_1_Июнь_Индив._РЕЧ" xfId="2098"/>
    <cellStyle name="_Январь_Февраль_1_Июнь_Июнь" xfId="2099"/>
    <cellStyle name="_Январь_Февраль_1_Июнь_Июнь_Август" xfId="2100"/>
    <cellStyle name="_Январь_Февраль_1_Июнь_Июнь_Дистанц." xfId="2101"/>
    <cellStyle name="_Январь_Февраль_1_Июнь_Июнь_Индив." xfId="2102"/>
    <cellStyle name="_Январь_Февраль_1_Июнь_Июнь_КБУ" xfId="2103"/>
    <cellStyle name="_Январь_Февраль_1_Июнь_КБУ" xfId="2104"/>
    <cellStyle name="_Январь_Февраль_1_Июнь_КРН" xfId="2105"/>
    <cellStyle name="_Январь_Февраль_1_Июнь_ОПШ" xfId="2106"/>
    <cellStyle name="_Январь_Февраль_1_Июнь_СР" xfId="2107"/>
    <cellStyle name="_Январь_Февраль_1_КБУ" xfId="2108"/>
    <cellStyle name="_Январь_Февраль_1_КРН" xfId="2109"/>
    <cellStyle name="_Январь_Февраль_1_Май" xfId="2110"/>
    <cellStyle name="_Январь_Февраль_1_Май_Август" xfId="2111"/>
    <cellStyle name="_Январь_Февраль_1_Май_Август_Дистанц." xfId="2112"/>
    <cellStyle name="_Январь_Февраль_1_Май_Август_Индив." xfId="2113"/>
    <cellStyle name="_Январь_Февраль_1_Май_БЕЛ" xfId="2114"/>
    <cellStyle name="_Январь_Февраль_1_Май_БИНТ" xfId="2115"/>
    <cellStyle name="_Январь_Февраль_1_Май_БИНТ_БЕЛ" xfId="2116"/>
    <cellStyle name="_Январь_Февраль_1_Май_БИНТ_РЕЧ" xfId="2117"/>
    <cellStyle name="_Январь_Февраль_1_Май_ВЕБДИЗ" xfId="2118"/>
    <cellStyle name="_Январь_Февраль_1_Май_ВЕБМАСТ" xfId="2119"/>
    <cellStyle name="_Январь_Февраль_1_Май_ВЕБМАСТ_БЕЛ" xfId="2120"/>
    <cellStyle name="_Январь_Февраль_1_Май_ВЕБМАСТ_РЕЧ" xfId="2121"/>
    <cellStyle name="_Январь_Февраль_1_Май_Дети" xfId="2122"/>
    <cellStyle name="_Январь_Февраль_1_Май_Дистанц." xfId="2123"/>
    <cellStyle name="_Январь_Февраль_1_Май_Индив." xfId="2124"/>
    <cellStyle name="_Январь_Февраль_1_Май_Индив._БЕЛ" xfId="2125"/>
    <cellStyle name="_Январь_Февраль_1_Май_Индив._РЕЧ" xfId="2126"/>
    <cellStyle name="_Январь_Февраль_1_Май_Июнь" xfId="2127"/>
    <cellStyle name="_Январь_Февраль_1_Май_Июнь_Август" xfId="2128"/>
    <cellStyle name="_Январь_Февраль_1_Май_Июнь_Дистанц." xfId="2129"/>
    <cellStyle name="_Январь_Февраль_1_Май_Июнь_Индив." xfId="2130"/>
    <cellStyle name="_Январь_Февраль_1_Май_Июнь_КБУ" xfId="2131"/>
    <cellStyle name="_Январь_Февраль_1_Май_КБУ" xfId="2132"/>
    <cellStyle name="_Январь_Февраль_1_Май_КРН" xfId="2133"/>
    <cellStyle name="_Январь_Февраль_1_Май_ОПШ" xfId="2134"/>
    <cellStyle name="_Январь_Февраль_1_Май_СР" xfId="2135"/>
    <cellStyle name="_Январь_Февраль_1_ОПШ" xfId="2136"/>
    <cellStyle name="_Январь_Февраль_1_РЕЧ" xfId="2137"/>
    <cellStyle name="_Январь_Февраль_1_РЕЧ_БЕЛ" xfId="2138"/>
    <cellStyle name="_Январь_Февраль_1_РЕЧ_РЕЧ" xfId="2139"/>
    <cellStyle name="_Январь_Февраль_1_СИ" xfId="2140"/>
    <cellStyle name="_Январь_Февраль_1_СИ_БЕЛ" xfId="2141"/>
    <cellStyle name="_Январь_Февраль_1_СИ_РЕЧ" xfId="2142"/>
    <cellStyle name="_Январь_Февраль_1_СР" xfId="2143"/>
    <cellStyle name="_Январь_Февраль_1_СУБД" xfId="2144"/>
    <cellStyle name="_Январь_Февраль_1_СУБД_БЕЛ" xfId="2145"/>
    <cellStyle name="_Январь_Февраль_1_СУБД_РЕЧ" xfId="2146"/>
    <cellStyle name="_Январь_Февраль_БЕЛ" xfId="2147"/>
    <cellStyle name="_Январь_Февраль_РЕЧ" xfId="2148"/>
    <cellStyle name="_Январь_ФШ" xfId="2149"/>
    <cellStyle name="_Январь_ФШ_БЕЛ" xfId="2150"/>
    <cellStyle name="_Январь_ФШ_РЕЧ" xfId="2151"/>
    <cellStyle name="Accent1" xfId="2152"/>
    <cellStyle name="Accent1 - 20%" xfId="2153"/>
    <cellStyle name="Accent1 - 40%" xfId="2154"/>
    <cellStyle name="Accent1 - 60%" xfId="2155"/>
    <cellStyle name="Accent2" xfId="2156"/>
    <cellStyle name="Accent2 - 20%" xfId="2157"/>
    <cellStyle name="Accent2 - 40%" xfId="2158"/>
    <cellStyle name="Accent2 - 60%" xfId="2159"/>
    <cellStyle name="Accent3" xfId="2160"/>
    <cellStyle name="Accent3 - 20%" xfId="2161"/>
    <cellStyle name="Accent3 - 40%" xfId="2162"/>
    <cellStyle name="Accent3 - 60%" xfId="2163"/>
    <cellStyle name="Accent4" xfId="2164"/>
    <cellStyle name="Accent4 - 20%" xfId="2165"/>
    <cellStyle name="Accent4 - 40%" xfId="2166"/>
    <cellStyle name="Accent4 - 60%" xfId="2167"/>
    <cellStyle name="Accent5" xfId="2168"/>
    <cellStyle name="Accent5 - 20%" xfId="2169"/>
    <cellStyle name="Accent5 - 40%" xfId="2170"/>
    <cellStyle name="Accent5 - 60%" xfId="2171"/>
    <cellStyle name="Accent6" xfId="2172"/>
    <cellStyle name="Accent6 - 20%" xfId="2173"/>
    <cellStyle name="Accent6 - 40%" xfId="2174"/>
    <cellStyle name="Accent6 - 60%" xfId="2175"/>
    <cellStyle name="Bad" xfId="2176"/>
    <cellStyle name="Calculation" xfId="2177"/>
    <cellStyle name="Check Cell" xfId="2178"/>
    <cellStyle name="Comma [0]" xfId="2179"/>
    <cellStyle name="Currency [0]" xfId="2180"/>
    <cellStyle name="Currency0" xfId="2181"/>
    <cellStyle name="Emphasis 1" xfId="2182"/>
    <cellStyle name="Emphasis 2" xfId="2183"/>
    <cellStyle name="Emphasis 3" xfId="2184"/>
    <cellStyle name="Euro" xfId="2185"/>
    <cellStyle name="Good" xfId="2186"/>
    <cellStyle name="Heading 1" xfId="2187"/>
    <cellStyle name="Heading 2" xfId="5"/>
    <cellStyle name="Heading 3" xfId="2188"/>
    <cellStyle name="Heading 4" xfId="2189"/>
    <cellStyle name="Input" xfId="2190"/>
    <cellStyle name="Linked Cell" xfId="2191"/>
    <cellStyle name="Neutral" xfId="2192"/>
    <cellStyle name="Normal 2" xfId="2193"/>
    <cellStyle name="Normal_Solver Example" xfId="2194"/>
    <cellStyle name="Normal1" xfId="2195"/>
    <cellStyle name="Note" xfId="2196"/>
    <cellStyle name="Output" xfId="2197"/>
    <cellStyle name="Sheet Title" xfId="2198"/>
    <cellStyle name="Total" xfId="2199"/>
    <cellStyle name="Warning Text" xfId="2200"/>
    <cellStyle name="Денежный" xfId="2207" builtinId="4"/>
    <cellStyle name="Денежный [0] 2" xfId="2201"/>
    <cellStyle name="Денежный 2" xfId="4"/>
    <cellStyle name="Денежный 2 2" xfId="2213"/>
    <cellStyle name="Название" xfId="1" builtinId="15"/>
    <cellStyle name="Обычный" xfId="0" builtinId="0"/>
    <cellStyle name="Обычный 2" xfId="2"/>
    <cellStyle name="Обычный 2 2" xfId="2210"/>
    <cellStyle name="Обычный 2 2 2" xfId="2211"/>
    <cellStyle name="Обычный 3" xfId="2206"/>
    <cellStyle name="Обычный 3 2" xfId="2212"/>
    <cellStyle name="Обычный_DHL" xfId="2209"/>
    <cellStyle name="Процентный" xfId="2208" builtinId="5"/>
    <cellStyle name="Процентный 2" xfId="6"/>
    <cellStyle name="Стиль 1" xfId="2202"/>
    <cellStyle name="Стиль_названий" xfId="2203"/>
    <cellStyle name="Тысячи [0]_Лист1" xfId="2204"/>
    <cellStyle name="Тысячи_Лист1" xfId="2205"/>
    <cellStyle name="Финансовый 2" xfId="3"/>
    <cellStyle name="Финансовый 3" xfId="2214"/>
  </cellStyles>
  <dxfs count="18"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</dxfs>
  <tableStyles count="0" defaultTableStyle="TableStyleMedium2" defaultPivotStyle="PivotStyleMedium9"/>
  <colors>
    <mruColors>
      <color rgb="FFFF3333"/>
      <color rgb="FFFFCCCC"/>
      <color rgb="FFEAC1FF"/>
      <color rgb="FFDF9FFF"/>
      <color rgb="FF75DBFF"/>
      <color rgb="FFCCFFCC"/>
      <color rgb="FFFF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752474</xdr:colOff>
      <xdr:row>2</xdr:row>
      <xdr:rowOff>47625</xdr:rowOff>
    </xdr:from>
    <xdr:to>
      <xdr:col>6</xdr:col>
      <xdr:colOff>809624</xdr:colOff>
      <xdr:row>7</xdr:row>
      <xdr:rowOff>142875</xdr:rowOff>
    </xdr:to>
    <xdr:sp macro="" textlink="">
      <xdr:nvSpPr>
        <xdr:cNvPr id="9" name="Загнутый угол 8"/>
        <xdr:cNvSpPr/>
      </xdr:nvSpPr>
      <xdr:spPr>
        <a:xfrm>
          <a:off x="4152899" y="390525"/>
          <a:ext cx="3457575" cy="11430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олучить таблицу с данными для планирования выплат суммы кредита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5</xdr:row>
      <xdr:rowOff>123824</xdr:rowOff>
    </xdr:from>
    <xdr:to>
      <xdr:col>2</xdr:col>
      <xdr:colOff>438149</xdr:colOff>
      <xdr:row>15</xdr:row>
      <xdr:rowOff>57149</xdr:rowOff>
    </xdr:to>
    <xdr:sp macro="" textlink="">
      <xdr:nvSpPr>
        <xdr:cNvPr id="3" name="Загнутый угол 2"/>
        <xdr:cNvSpPr/>
      </xdr:nvSpPr>
      <xdr:spPr>
        <a:xfrm>
          <a:off x="95249" y="1066799"/>
          <a:ext cx="2276475" cy="17430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оличить таблицу с данными для выбора класса авто в зависимости от количества дней и стоимости аренды и специальной действующей скидки.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</xdr:row>
      <xdr:rowOff>95251</xdr:rowOff>
    </xdr:from>
    <xdr:to>
      <xdr:col>10</xdr:col>
      <xdr:colOff>457200</xdr:colOff>
      <xdr:row>9</xdr:row>
      <xdr:rowOff>180975</xdr:rowOff>
    </xdr:to>
    <xdr:sp macro="" textlink="">
      <xdr:nvSpPr>
        <xdr:cNvPr id="2" name="Загнутый угол 1"/>
        <xdr:cNvSpPr/>
      </xdr:nvSpPr>
      <xdr:spPr>
        <a:xfrm>
          <a:off x="4800600" y="285751"/>
          <a:ext cx="4667250" cy="1609724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какой должна быть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Сумма, €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(ячейка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В1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), чтобы количество литров составило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66,3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размер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Ежемесячной выплаты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(ячейка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В9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 при условии, что кредит будет выплачиваться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 года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71437</xdr:colOff>
      <xdr:row>10</xdr:row>
      <xdr:rowOff>128588</xdr:rowOff>
    </xdr:from>
    <xdr:to>
      <xdr:col>18</xdr:col>
      <xdr:colOff>33339</xdr:colOff>
      <xdr:row>26</xdr:row>
      <xdr:rowOff>7145</xdr:rowOff>
    </xdr:to>
    <xdr:sp macro="" textlink="">
      <xdr:nvSpPr>
        <xdr:cNvPr id="3" name="Загнутый угол 2"/>
        <xdr:cNvSpPr/>
      </xdr:nvSpPr>
      <xdr:spPr>
        <a:xfrm>
          <a:off x="11477625" y="2128838"/>
          <a:ext cx="4974433" cy="2736057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Тарифную ставку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для сотрудника №1 при условии, что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 выдаче, руб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должно составить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16100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р.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(Ответ: 167,71)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для сотрудника №2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Отработано часов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чтобы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 выдаче, руб.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составило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22450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р.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(Ответ: 105,9)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какой процент премии должен быть у сотрудников, чтобы итоговая сумма была равна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800 тыс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руб, при условии, что процент премии сотрудников, отработавших свыше 10 лет должна быть в 2 раза больше, чем у тех, кто отработал не более 10 лет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(Ответ: 56,24% и 28,12%)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1</xdr:row>
      <xdr:rowOff>76201</xdr:rowOff>
    </xdr:from>
    <xdr:to>
      <xdr:col>17</xdr:col>
      <xdr:colOff>409575</xdr:colOff>
      <xdr:row>19</xdr:row>
      <xdr:rowOff>180975</xdr:rowOff>
    </xdr:to>
    <xdr:grpSp>
      <xdr:nvGrpSpPr>
        <xdr:cNvPr id="2" name="Группа 1"/>
        <xdr:cNvGrpSpPr/>
      </xdr:nvGrpSpPr>
      <xdr:grpSpPr>
        <a:xfrm>
          <a:off x="7715250" y="409576"/>
          <a:ext cx="2600325" cy="3619499"/>
          <a:chOff x="7191375" y="466726"/>
          <a:chExt cx="2600325" cy="3619499"/>
        </a:xfrm>
      </xdr:grpSpPr>
      <xdr:pic>
        <xdr:nvPicPr>
          <xdr:cNvPr id="3" name="Рисунок 2" descr="map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7191375" y="666750"/>
            <a:ext cx="2600325" cy="3419475"/>
          </a:xfrm>
          <a:prstGeom prst="rect">
            <a:avLst/>
          </a:prstGeom>
        </xdr:spPr>
      </xdr:pic>
      <xdr:sp macro="" textlink="">
        <xdr:nvSpPr>
          <xdr:cNvPr id="4" name="Скругленная прямоугольная выноска 3"/>
          <xdr:cNvSpPr/>
        </xdr:nvSpPr>
        <xdr:spPr>
          <a:xfrm>
            <a:off x="8982075" y="1390650"/>
            <a:ext cx="676275" cy="266700"/>
          </a:xfrm>
          <a:prstGeom prst="wedgeRoundRectCallout">
            <a:avLst>
              <a:gd name="adj1" fmla="val -37500"/>
              <a:gd name="adj2" fmla="val 78629"/>
              <a:gd name="adj3" fmla="val 16667"/>
            </a:avLst>
          </a:prstGeom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ru-RU" sz="1100"/>
              <a:t>Склад 1</a:t>
            </a:r>
          </a:p>
        </xdr:txBody>
      </xdr:sp>
      <xdr:sp macro="" textlink="">
        <xdr:nvSpPr>
          <xdr:cNvPr id="5" name="Скругленная прямоугольная выноска 4"/>
          <xdr:cNvSpPr/>
        </xdr:nvSpPr>
        <xdr:spPr>
          <a:xfrm>
            <a:off x="7981949" y="466726"/>
            <a:ext cx="714376" cy="276224"/>
          </a:xfrm>
          <a:prstGeom prst="wedgeRoundRectCallout">
            <a:avLst>
              <a:gd name="adj1" fmla="val -37500"/>
              <a:gd name="adj2" fmla="val 78629"/>
              <a:gd name="adj3" fmla="val 16667"/>
            </a:avLst>
          </a:prstGeom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ru-RU" sz="1100"/>
              <a:t>Склад 2</a:t>
            </a:r>
          </a:p>
        </xdr:txBody>
      </xdr:sp>
      <xdr:sp macro="" textlink="">
        <xdr:nvSpPr>
          <xdr:cNvPr id="6" name="Овальная выноска 5"/>
          <xdr:cNvSpPr/>
        </xdr:nvSpPr>
        <xdr:spPr>
          <a:xfrm>
            <a:off x="7591426" y="2352675"/>
            <a:ext cx="304800" cy="285750"/>
          </a:xfrm>
          <a:prstGeom prst="wedgeEllipseCallout">
            <a:avLst>
              <a:gd name="adj1" fmla="val -44089"/>
              <a:gd name="adj2" fmla="val 102500"/>
            </a:avLst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ru-RU" sz="1100"/>
              <a:t>1</a:t>
            </a:r>
          </a:p>
        </xdr:txBody>
      </xdr:sp>
      <xdr:sp macro="" textlink="">
        <xdr:nvSpPr>
          <xdr:cNvPr id="7" name="Овальная выноска 6"/>
          <xdr:cNvSpPr/>
        </xdr:nvSpPr>
        <xdr:spPr>
          <a:xfrm>
            <a:off x="8429626" y="2047875"/>
            <a:ext cx="304800" cy="285750"/>
          </a:xfrm>
          <a:prstGeom prst="wedgeEllipseCallout">
            <a:avLst>
              <a:gd name="adj1" fmla="val -44089"/>
              <a:gd name="adj2" fmla="val 102500"/>
            </a:avLst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ru-RU" sz="1100"/>
              <a:t>2</a:t>
            </a:r>
          </a:p>
        </xdr:txBody>
      </xdr:sp>
      <xdr:sp macro="" textlink="">
        <xdr:nvSpPr>
          <xdr:cNvPr id="8" name="Овальная выноска 7"/>
          <xdr:cNvSpPr/>
        </xdr:nvSpPr>
        <xdr:spPr>
          <a:xfrm>
            <a:off x="7334251" y="1076325"/>
            <a:ext cx="304800" cy="285750"/>
          </a:xfrm>
          <a:prstGeom prst="wedgeEllipseCallout">
            <a:avLst>
              <a:gd name="adj1" fmla="val -44089"/>
              <a:gd name="adj2" fmla="val 102500"/>
            </a:avLst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ru-RU" sz="1100"/>
              <a:t>3</a:t>
            </a:r>
          </a:p>
        </xdr:txBody>
      </xdr:sp>
      <xdr:sp macro="" textlink="">
        <xdr:nvSpPr>
          <xdr:cNvPr id="9" name="Овальная выноска 8"/>
          <xdr:cNvSpPr/>
        </xdr:nvSpPr>
        <xdr:spPr>
          <a:xfrm>
            <a:off x="9144001" y="1790699"/>
            <a:ext cx="304800" cy="257176"/>
          </a:xfrm>
          <a:prstGeom prst="wedgeEllipseCallout">
            <a:avLst>
              <a:gd name="adj1" fmla="val -44089"/>
              <a:gd name="adj2" fmla="val 102500"/>
            </a:avLst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ru-RU" sz="1100"/>
              <a:t>4</a:t>
            </a:r>
          </a:p>
        </xdr:txBody>
      </xdr:sp>
      <xdr:sp macro="" textlink="">
        <xdr:nvSpPr>
          <xdr:cNvPr id="10" name="Овальная выноска 9"/>
          <xdr:cNvSpPr/>
        </xdr:nvSpPr>
        <xdr:spPr>
          <a:xfrm>
            <a:off x="9144001" y="2409825"/>
            <a:ext cx="304800" cy="285750"/>
          </a:xfrm>
          <a:prstGeom prst="wedgeEllipseCallout">
            <a:avLst>
              <a:gd name="adj1" fmla="val -44089"/>
              <a:gd name="adj2" fmla="val 102500"/>
            </a:avLst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ru-RU" sz="1100"/>
              <a:t>5</a:t>
            </a:r>
          </a:p>
        </xdr:txBody>
      </xdr:sp>
    </xdr:grpSp>
    <xdr:clientData/>
  </xdr:twoCellAnchor>
  <xdr:twoCellAnchor>
    <xdr:from>
      <xdr:col>22</xdr:col>
      <xdr:colOff>195243</xdr:colOff>
      <xdr:row>20</xdr:row>
      <xdr:rowOff>114300</xdr:rowOff>
    </xdr:from>
    <xdr:to>
      <xdr:col>27</xdr:col>
      <xdr:colOff>507187</xdr:colOff>
      <xdr:row>27</xdr:row>
      <xdr:rowOff>133351</xdr:rowOff>
    </xdr:to>
    <xdr:sp macro="" textlink="">
      <xdr:nvSpPr>
        <xdr:cNvPr id="14" name="Загнутый угол 13"/>
        <xdr:cNvSpPr/>
      </xdr:nvSpPr>
      <xdr:spPr>
        <a:xfrm>
          <a:off x="14244618" y="4269581"/>
          <a:ext cx="3348038" cy="1352551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инимизировать расходы на доставку товара в магазины. Учесть, что количество товаров, хранящихся на каждом складе ограничено и в каждый магазин требуется определенное количество товара.</a:t>
          </a:r>
        </a:p>
      </xdr:txBody>
    </xdr:sp>
    <xdr:clientData/>
  </xdr:twoCellAnchor>
  <xdr:twoCellAnchor editAs="oneCell">
    <xdr:from>
      <xdr:col>22</xdr:col>
      <xdr:colOff>107156</xdr:colOff>
      <xdr:row>0</xdr:row>
      <xdr:rowOff>285750</xdr:rowOff>
    </xdr:from>
    <xdr:to>
      <xdr:col>31</xdr:col>
      <xdr:colOff>204092</xdr:colOff>
      <xdr:row>29</xdr:row>
      <xdr:rowOff>173126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56531" y="285750"/>
          <a:ext cx="5561905" cy="5638095"/>
        </a:xfrm>
        <a:prstGeom prst="rect">
          <a:avLst/>
        </a:prstGeom>
      </xdr:spPr>
    </xdr:pic>
    <xdr:clientData/>
  </xdr:twoCellAnchor>
  <xdr:twoCellAnchor>
    <xdr:from>
      <xdr:col>7</xdr:col>
      <xdr:colOff>209551</xdr:colOff>
      <xdr:row>0</xdr:row>
      <xdr:rowOff>133350</xdr:rowOff>
    </xdr:from>
    <xdr:to>
      <xdr:col>12</xdr:col>
      <xdr:colOff>542926</xdr:colOff>
      <xdr:row>8</xdr:row>
      <xdr:rowOff>95250</xdr:rowOff>
    </xdr:to>
    <xdr:sp macro="" textlink="">
      <xdr:nvSpPr>
        <xdr:cNvPr id="15" name="Загнутый угол 6"/>
        <xdr:cNvSpPr/>
      </xdr:nvSpPr>
      <xdr:spPr>
        <a:xfrm>
          <a:off x="4429126" y="133350"/>
          <a:ext cx="2971800" cy="16764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аспределить доставкутовара в магазины с 2-х складов таким образом, чтобы затраты на доставку были минимальны.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честь требуемое количество единиц товара в каждый из магазинов и емкость каждого склада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3</xdr:row>
      <xdr:rowOff>133349</xdr:rowOff>
    </xdr:from>
    <xdr:to>
      <xdr:col>13</xdr:col>
      <xdr:colOff>57150</xdr:colOff>
      <xdr:row>10</xdr:row>
      <xdr:rowOff>152400</xdr:rowOff>
    </xdr:to>
    <xdr:sp macro="" textlink="">
      <xdr:nvSpPr>
        <xdr:cNvPr id="7" name="Загнутый угол 6"/>
        <xdr:cNvSpPr/>
      </xdr:nvSpPr>
      <xdr:spPr>
        <a:xfrm>
          <a:off x="6115050" y="942974"/>
          <a:ext cx="3362325" cy="1352551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птимизируйте расходы на рекламу так, чтобы достичь максимальной прибыли за год, но не выйти при этом за рамки рекламного годового бюджета = 20000€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Автор" refreshedDate="41809.790922453707" createdVersion="5" refreshedVersion="5" minRefreshableVersion="3" recordCount="5">
  <cacheSource type="scenario"/>
  <cacheFields count="5">
    <cacheField name="$C$4:$C$7" numFmtId="0">
      <sharedItems containsNonDate="0" count="5">
        <s v="КБ Перспектива"/>
        <s v="КБ Рапсодия"/>
        <s v="КБ Нирвана"/>
        <s v="КБ Оптимальный"/>
        <s v="Банк Фаворит"/>
      </sharedItems>
    </cacheField>
    <cacheField name="$C$4:$C$7 на" numFmtId="0">
      <sharedItems containsNonDate="0" count="2">
        <s v="student"/>
        <s v="Автор"/>
      </sharedItems>
    </cacheField>
    <cacheField name="рез Выгода__р" numFmtId="0">
      <sharedItems containsSemiMixedTypes="0" containsNonDate="0" containsString="0" containsNumber="1" minValue="61260.082672473975" maxValue="190128.41010441398" count="5">
        <n v="70336.878887167084"/>
        <n v="61260.082672473975"/>
        <n v="74139.202323890524"/>
        <n v="190128.41010441398"/>
        <n v="163042.75035080942"/>
      </sharedItems>
    </cacheField>
    <cacheField name="рез Вложенные_средства__р" numFmtId="0">
      <sharedItems containsSemiMixedTypes="0" containsNonDate="0" containsString="0" containsNumber="1" containsInteger="1" minValue="-1100000" maxValue="-740000" count="5">
        <n v="-740000"/>
        <n v="-750000"/>
        <n v="-840000"/>
        <n v="-1100000"/>
        <n v="-860000"/>
      </sharedItems>
    </cacheField>
    <cacheField name="рез Сумма_накоплений__р" numFmtId="0">
      <sharedItems containsSemiMixedTypes="0" containsNonDate="0" containsString="0" containsNumber="1" minValue="810336.87888716708" maxValue="1290128.410104414" count="5">
        <n v="810336.87888716708"/>
        <n v="811260.08267247397"/>
        <n v="914139.20232389052"/>
        <n v="1290128.410104414"/>
        <n v="1023042.750350809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Ячейки результата" updatedVersion="5" minRefreshableVersion="3" useAutoFormatting="1" rowGrandTotals="0" colGrandTotals="0" itemPrintTitles="1" createdVersion="5" indent="0" outline="1" outlineData="1" multipleFieldFilters="0" fieldListSortAscending="1">
  <location ref="A3:D8" firstHeaderRow="0" firstDataRow="1" firstDataCol="1" rowPageCount="1" colPageCount="1"/>
  <pivotFields count="5">
    <pivotField axis="axisRow" showAll="0" defaultSubtotal="0">
      <items count="5">
        <item x="4"/>
        <item x="2"/>
        <item x="3"/>
        <item x="0"/>
        <item x="1"/>
      </items>
    </pivotField>
    <pivotField axis="axisPage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Выгода__р" fld="2" baseField="0" baseItem="0"/>
    <dataField name="Вложенные_средства__р" fld="3" baseField="0" baseItem="0"/>
    <dataField name="Сумма_накоплений__р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G16"/>
  <sheetViews>
    <sheetView showGridLines="0" workbookViewId="0"/>
  </sheetViews>
  <sheetFormatPr defaultRowHeight="14.25" x14ac:dyDescent="0.2"/>
  <cols>
    <col min="1" max="1" width="4.28515625" style="58" customWidth="1"/>
    <col min="2" max="2" width="29.85546875" style="58" customWidth="1"/>
    <col min="3" max="3" width="16.85546875" style="58" customWidth="1"/>
    <col min="4" max="7" width="17" style="58" bestFit="1" customWidth="1"/>
    <col min="8" max="15" width="8.140625" style="58" customWidth="1"/>
    <col min="16" max="16384" width="9.140625" style="58"/>
  </cols>
  <sheetData>
    <row r="1" spans="2:7" s="106" customFormat="1" ht="18" x14ac:dyDescent="0.25">
      <c r="B1" s="105" t="s">
        <v>106</v>
      </c>
    </row>
    <row r="2" spans="2:7" ht="9" customHeight="1" x14ac:dyDescent="0.2"/>
    <row r="3" spans="2:7" x14ac:dyDescent="0.2">
      <c r="B3" s="1" t="s">
        <v>104</v>
      </c>
      <c r="C3" s="57">
        <v>600000</v>
      </c>
    </row>
    <row r="4" spans="2:7" ht="15" x14ac:dyDescent="0.25">
      <c r="B4" s="1" t="s">
        <v>105</v>
      </c>
      <c r="C4" s="62">
        <v>12</v>
      </c>
      <c r="F4" s="92"/>
    </row>
    <row r="5" spans="2:7" x14ac:dyDescent="0.2">
      <c r="B5" s="60" t="s">
        <v>97</v>
      </c>
      <c r="C5" s="63">
        <v>0.12</v>
      </c>
    </row>
    <row r="6" spans="2:7" ht="24.75" customHeight="1" x14ac:dyDescent="0.2"/>
    <row r="7" spans="2:7" x14ac:dyDescent="0.2">
      <c r="B7" s="61"/>
      <c r="C7" s="61"/>
      <c r="D7" s="61"/>
      <c r="E7" s="61"/>
      <c r="F7" s="61"/>
      <c r="G7" s="61"/>
    </row>
    <row r="8" spans="2:7" x14ac:dyDescent="0.2">
      <c r="B8" s="61"/>
      <c r="C8" s="61"/>
      <c r="D8" s="61"/>
      <c r="E8" s="61"/>
      <c r="F8" s="61"/>
      <c r="G8" s="61"/>
    </row>
    <row r="9" spans="2:7" ht="15.75" customHeight="1" thickBot="1" x14ac:dyDescent="0.25">
      <c r="B9" s="61"/>
      <c r="C9" s="61"/>
      <c r="D9" s="61"/>
      <c r="E9" s="61"/>
      <c r="F9" s="61"/>
      <c r="G9" s="61"/>
    </row>
    <row r="10" spans="2:7" ht="15.75" thickTop="1" thickBot="1" x14ac:dyDescent="0.25">
      <c r="B10" s="64"/>
      <c r="C10" s="65">
        <v>12</v>
      </c>
      <c r="D10" s="66">
        <v>24</v>
      </c>
      <c r="E10" s="66">
        <v>36</v>
      </c>
      <c r="F10" s="66">
        <v>48</v>
      </c>
      <c r="G10" s="67">
        <v>60</v>
      </c>
    </row>
    <row r="11" spans="2:7" ht="15" thickTop="1" x14ac:dyDescent="0.2">
      <c r="B11" s="68">
        <v>0.15</v>
      </c>
      <c r="C11" s="69"/>
      <c r="D11" s="70"/>
      <c r="E11" s="70"/>
      <c r="F11" s="70"/>
      <c r="G11" s="71"/>
    </row>
    <row r="12" spans="2:7" x14ac:dyDescent="0.2">
      <c r="B12" s="72">
        <v>0.155</v>
      </c>
      <c r="C12" s="73"/>
      <c r="D12" s="74"/>
      <c r="E12" s="74"/>
      <c r="F12" s="74"/>
      <c r="G12" s="75"/>
    </row>
    <row r="13" spans="2:7" x14ac:dyDescent="0.2">
      <c r="B13" s="72">
        <v>0.16</v>
      </c>
      <c r="C13" s="73"/>
      <c r="D13" s="74"/>
      <c r="E13" s="74"/>
      <c r="F13" s="74"/>
      <c r="G13" s="75"/>
    </row>
    <row r="14" spans="2:7" ht="15.75" customHeight="1" x14ac:dyDescent="0.2">
      <c r="B14" s="72">
        <v>0.16500000000000001</v>
      </c>
      <c r="C14" s="73"/>
      <c r="D14" s="74"/>
      <c r="E14" s="74"/>
      <c r="F14" s="74"/>
      <c r="G14" s="75"/>
    </row>
    <row r="15" spans="2:7" ht="15" thickBot="1" x14ac:dyDescent="0.25">
      <c r="B15" s="76">
        <v>0.17</v>
      </c>
      <c r="C15" s="77"/>
      <c r="D15" s="78"/>
      <c r="E15" s="78"/>
      <c r="F15" s="78"/>
      <c r="G15" s="79"/>
    </row>
    <row r="16" spans="2:7" ht="15" thickTop="1" x14ac:dyDescent="0.2"/>
  </sheetData>
  <conditionalFormatting sqref="C3:C5 B10:G15">
    <cfRule type="expression" dxfId="17" priority="8">
      <formula>AND($E3=$B$2,#REF!=$B$3)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J18"/>
  <sheetViews>
    <sheetView zoomScaleNormal="100" workbookViewId="0">
      <selection activeCell="E18" sqref="E18"/>
    </sheetView>
  </sheetViews>
  <sheetFormatPr defaultColWidth="9.140625" defaultRowHeight="15" x14ac:dyDescent="0.25"/>
  <cols>
    <col min="1" max="1" width="3.140625" style="21" customWidth="1"/>
    <col min="2" max="2" width="11.5703125" style="21" customWidth="1"/>
    <col min="3" max="7" width="9.7109375" style="21" bestFit="1" customWidth="1"/>
    <col min="8" max="8" width="7.7109375" style="21" customWidth="1"/>
    <col min="9" max="9" width="5.140625" style="21" customWidth="1"/>
    <col min="10" max="10" width="8.42578125" style="21" bestFit="1" customWidth="1"/>
    <col min="11" max="17" width="9.140625" style="21" customWidth="1"/>
    <col min="18" max="16384" width="9.140625" style="21"/>
  </cols>
  <sheetData>
    <row r="1" spans="2:10" ht="26.25" customHeight="1" x14ac:dyDescent="0.35">
      <c r="B1" s="20" t="s">
        <v>59</v>
      </c>
    </row>
    <row r="3" spans="2:10" ht="17.25" x14ac:dyDescent="0.3">
      <c r="B3" s="22" t="s">
        <v>60</v>
      </c>
    </row>
    <row r="4" spans="2:10" ht="15.75" thickBot="1" x14ac:dyDescent="0.3">
      <c r="B4" s="23"/>
      <c r="C4" s="23" t="s">
        <v>61</v>
      </c>
      <c r="D4" s="23" t="s">
        <v>62</v>
      </c>
      <c r="E4" s="23" t="s">
        <v>63</v>
      </c>
      <c r="F4" s="23" t="s">
        <v>64</v>
      </c>
      <c r="G4" s="23" t="s">
        <v>65</v>
      </c>
    </row>
    <row r="5" spans="2:10" ht="15.75" thickTop="1" x14ac:dyDescent="0.25">
      <c r="B5" s="24" t="s">
        <v>66</v>
      </c>
      <c r="C5" s="25">
        <v>50</v>
      </c>
      <c r="D5" s="25">
        <v>40</v>
      </c>
      <c r="E5" s="25">
        <v>30</v>
      </c>
      <c r="F5" s="25">
        <v>10</v>
      </c>
      <c r="G5" s="26">
        <v>15</v>
      </c>
    </row>
    <row r="6" spans="2:10" x14ac:dyDescent="0.25">
      <c r="B6" s="27" t="s">
        <v>67</v>
      </c>
      <c r="C6" s="28">
        <v>40</v>
      </c>
      <c r="D6" s="28">
        <v>50</v>
      </c>
      <c r="E6" s="28">
        <v>8</v>
      </c>
      <c r="F6" s="28">
        <v>32</v>
      </c>
      <c r="G6" s="29">
        <v>30</v>
      </c>
    </row>
    <row r="9" spans="2:10" ht="17.25" x14ac:dyDescent="0.3">
      <c r="B9" s="30" t="s">
        <v>68</v>
      </c>
    </row>
    <row r="10" spans="2:10" x14ac:dyDescent="0.25">
      <c r="B10" s="31"/>
      <c r="C10" s="32" t="s">
        <v>61</v>
      </c>
      <c r="D10" s="32" t="s">
        <v>62</v>
      </c>
      <c r="E10" s="32" t="s">
        <v>63</v>
      </c>
      <c r="F10" s="32" t="s">
        <v>64</v>
      </c>
      <c r="G10" s="32" t="s">
        <v>65</v>
      </c>
      <c r="H10" s="33" t="s">
        <v>69</v>
      </c>
      <c r="J10" s="34" t="s">
        <v>70</v>
      </c>
    </row>
    <row r="11" spans="2:10" x14ac:dyDescent="0.25">
      <c r="B11" s="35" t="s">
        <v>66</v>
      </c>
      <c r="C11" s="36">
        <v>0</v>
      </c>
      <c r="D11" s="36">
        <v>80</v>
      </c>
      <c r="E11" s="36">
        <v>0</v>
      </c>
      <c r="F11" s="36">
        <v>320</v>
      </c>
      <c r="G11" s="37">
        <v>400</v>
      </c>
      <c r="H11" s="80">
        <f>SUM(C11:G11)</f>
        <v>800</v>
      </c>
      <c r="I11" s="38"/>
      <c r="J11" s="82">
        <v>800</v>
      </c>
    </row>
    <row r="12" spans="2:10" x14ac:dyDescent="0.25">
      <c r="B12" s="35" t="s">
        <v>67</v>
      </c>
      <c r="C12" s="39">
        <v>300</v>
      </c>
      <c r="D12" s="39">
        <v>150</v>
      </c>
      <c r="E12" s="39">
        <v>150</v>
      </c>
      <c r="F12" s="39">
        <v>0</v>
      </c>
      <c r="G12" s="40">
        <v>0</v>
      </c>
      <c r="H12" s="81">
        <f>SUM(C12:G12)</f>
        <v>600</v>
      </c>
      <c r="I12" s="38"/>
      <c r="J12" s="83">
        <v>700</v>
      </c>
    </row>
    <row r="13" spans="2:10" x14ac:dyDescent="0.25">
      <c r="B13" s="41" t="s">
        <v>71</v>
      </c>
      <c r="C13" s="42">
        <f>SUM(C11:C12)</f>
        <v>300</v>
      </c>
      <c r="D13" s="42">
        <f>SUM(D11:D12)</f>
        <v>230</v>
      </c>
      <c r="E13" s="42">
        <f>SUM(E11:E12)</f>
        <v>150</v>
      </c>
      <c r="F13" s="42">
        <f>SUM(F11:F12)</f>
        <v>320</v>
      </c>
      <c r="G13" s="43">
        <f>SUM(G11:G12)</f>
        <v>400</v>
      </c>
      <c r="H13" s="44"/>
      <c r="I13" s="38"/>
      <c r="J13" s="44"/>
    </row>
    <row r="15" spans="2:10" x14ac:dyDescent="0.25">
      <c r="B15" s="45" t="s">
        <v>72</v>
      </c>
      <c r="C15" s="84">
        <v>300</v>
      </c>
      <c r="D15" s="84">
        <v>230</v>
      </c>
      <c r="E15" s="84">
        <v>150</v>
      </c>
      <c r="F15" s="84">
        <v>320</v>
      </c>
      <c r="G15" s="84">
        <v>400</v>
      </c>
      <c r="H15" s="46"/>
      <c r="J15" s="46"/>
    </row>
    <row r="18" spans="2:6" ht="15.75" x14ac:dyDescent="0.25">
      <c r="B18" s="47" t="s">
        <v>73</v>
      </c>
      <c r="E18" s="85">
        <f>SUMPRODUCT(C5:G6,C11:G12)</f>
        <v>33100</v>
      </c>
      <c r="F18" s="48"/>
    </row>
  </sheetData>
  <conditionalFormatting sqref="C11:G11">
    <cfRule type="expression" dxfId="5" priority="2">
      <formula>SUM($C$11:$G$11)&gt;$J$11</formula>
    </cfRule>
  </conditionalFormatting>
  <conditionalFormatting sqref="C12:G12">
    <cfRule type="expression" dxfId="4" priority="1">
      <formula>SUM($C$12:$G$12)&gt;$J$12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G20"/>
  <sheetViews>
    <sheetView showGridLines="0" tabSelected="1" workbookViewId="0">
      <selection activeCell="E11" sqref="E11"/>
    </sheetView>
  </sheetViews>
  <sheetFormatPr defaultRowHeight="14.25" x14ac:dyDescent="0.2"/>
  <cols>
    <col min="1" max="1" width="4.28515625" style="99" customWidth="1"/>
    <col min="2" max="2" width="26" style="99" customWidth="1"/>
    <col min="3" max="6" width="11.28515625" style="99" bestFit="1" customWidth="1"/>
    <col min="7" max="7" width="11" style="99" bestFit="1" customWidth="1"/>
    <col min="8" max="16384" width="9.140625" style="99"/>
  </cols>
  <sheetData>
    <row r="1" spans="2:7" ht="23.25" customHeight="1" x14ac:dyDescent="0.25">
      <c r="B1" s="104" t="s">
        <v>74</v>
      </c>
    </row>
    <row r="3" spans="2:7" ht="15" x14ac:dyDescent="0.2">
      <c r="B3" s="49" t="s">
        <v>75</v>
      </c>
      <c r="C3" s="49" t="s">
        <v>76</v>
      </c>
      <c r="D3" s="49" t="s">
        <v>77</v>
      </c>
      <c r="E3" s="49" t="s">
        <v>78</v>
      </c>
      <c r="F3" s="49" t="s">
        <v>79</v>
      </c>
      <c r="G3" s="49" t="s">
        <v>80</v>
      </c>
    </row>
    <row r="4" spans="2:7" x14ac:dyDescent="0.2">
      <c r="B4" s="1" t="s">
        <v>81</v>
      </c>
      <c r="C4" s="3">
        <v>0.9</v>
      </c>
      <c r="D4" s="3">
        <v>1.1000000000000001</v>
      </c>
      <c r="E4" s="3">
        <v>0.8</v>
      </c>
      <c r="F4" s="3">
        <v>1.2</v>
      </c>
      <c r="G4" s="3"/>
    </row>
    <row r="5" spans="2:7" x14ac:dyDescent="0.2">
      <c r="B5" s="52"/>
      <c r="C5" s="53"/>
      <c r="D5" s="53"/>
      <c r="E5" s="53"/>
      <c r="F5" s="53"/>
      <c r="G5" s="54"/>
    </row>
    <row r="6" spans="2:7" x14ac:dyDescent="0.2">
      <c r="B6" s="1" t="s">
        <v>82</v>
      </c>
      <c r="C6" s="3">
        <f>35*C4*(C12+3000)^0.5</f>
        <v>2504.5871218283792</v>
      </c>
      <c r="D6" s="3">
        <f>35*D4*(D12+3000)^0.5</f>
        <v>3741.4203105639399</v>
      </c>
      <c r="E6" s="3">
        <f>35*E4*(E12+3000)^0.5</f>
        <v>1978.9328194362795</v>
      </c>
      <c r="F6" s="3">
        <f>35*F4*(F12+3000)^0.5</f>
        <v>4452.5989415637696</v>
      </c>
      <c r="G6" s="3">
        <f>SUM(C6:F6)</f>
        <v>12677.539193392367</v>
      </c>
    </row>
    <row r="7" spans="2:7" x14ac:dyDescent="0.2">
      <c r="B7" s="1" t="s">
        <v>83</v>
      </c>
      <c r="C7" s="3">
        <f>C6*$C$19</f>
        <v>100183.48487313517</v>
      </c>
      <c r="D7" s="3">
        <f>D6*$C$19</f>
        <v>149656.81242255759</v>
      </c>
      <c r="E7" s="3">
        <f>E6*$C$19</f>
        <v>79157.312777451181</v>
      </c>
      <c r="F7" s="3">
        <f>F6*$C$19</f>
        <v>178103.95766255079</v>
      </c>
      <c r="G7" s="3">
        <f>SUM(C7:F7)</f>
        <v>507101.56773569476</v>
      </c>
    </row>
    <row r="8" spans="2:7" x14ac:dyDescent="0.2">
      <c r="B8" s="1" t="s">
        <v>84</v>
      </c>
      <c r="C8" s="3">
        <f>C6*$C$20</f>
        <v>62614.678045709479</v>
      </c>
      <c r="D8" s="3">
        <f>D6*$C$20</f>
        <v>93535.507764098496</v>
      </c>
      <c r="E8" s="3">
        <f>E6*$C$20</f>
        <v>49473.320485906988</v>
      </c>
      <c r="F8" s="3">
        <f>F6*$C$20</f>
        <v>111314.97353909424</v>
      </c>
      <c r="G8" s="3">
        <f>SUM(C8:F8)</f>
        <v>316938.4798348092</v>
      </c>
    </row>
    <row r="9" spans="2:7" x14ac:dyDescent="0.2">
      <c r="B9" s="1" t="s">
        <v>85</v>
      </c>
      <c r="C9" s="3">
        <f>C7-C8</f>
        <v>37568.806827425688</v>
      </c>
      <c r="D9" s="3">
        <f>D7-D8</f>
        <v>56121.304658459092</v>
      </c>
      <c r="E9" s="3">
        <f>E7-E8</f>
        <v>29683.992291544193</v>
      </c>
      <c r="F9" s="3">
        <f>F7-F8</f>
        <v>66788.984123456554</v>
      </c>
      <c r="G9" s="3">
        <f>SUM(C9:F9)</f>
        <v>190163.08790088553</v>
      </c>
    </row>
    <row r="10" spans="2:7" x14ac:dyDescent="0.2">
      <c r="B10" s="52"/>
      <c r="C10" s="53"/>
      <c r="D10" s="53"/>
      <c r="E10" s="53"/>
      <c r="F10" s="53"/>
      <c r="G10" s="54"/>
    </row>
    <row r="11" spans="2:7" x14ac:dyDescent="0.2">
      <c r="B11" s="1" t="s">
        <v>86</v>
      </c>
      <c r="C11" s="3">
        <v>8000</v>
      </c>
      <c r="D11" s="3">
        <v>8000</v>
      </c>
      <c r="E11" s="3">
        <v>9000</v>
      </c>
      <c r="F11" s="3">
        <v>9000</v>
      </c>
      <c r="G11" s="3">
        <f>SUM(C11:F11)</f>
        <v>34000</v>
      </c>
    </row>
    <row r="12" spans="2:7" x14ac:dyDescent="0.2">
      <c r="B12" s="1" t="s">
        <v>87</v>
      </c>
      <c r="C12" s="56">
        <v>3321.9517771010969</v>
      </c>
      <c r="D12" s="56">
        <v>6443.9034847700223</v>
      </c>
      <c r="E12" s="56">
        <v>1995.1213059209465</v>
      </c>
      <c r="F12" s="56">
        <v>8239.0234322079377</v>
      </c>
      <c r="G12" s="51">
        <f>SUM(C12:F12)</f>
        <v>20000</v>
      </c>
    </row>
    <row r="13" spans="2:7" x14ac:dyDescent="0.2">
      <c r="B13" s="1" t="s">
        <v>88</v>
      </c>
      <c r="C13" s="3">
        <f>0.15*C7</f>
        <v>15027.522730970275</v>
      </c>
      <c r="D13" s="3">
        <f>0.15*D7</f>
        <v>22448.521863383638</v>
      </c>
      <c r="E13" s="3">
        <f>0.15*E7</f>
        <v>11873.596916617676</v>
      </c>
      <c r="F13" s="3">
        <f>0.15*F7</f>
        <v>26715.593649382619</v>
      </c>
      <c r="G13" s="3">
        <f>SUM(C13:F13)</f>
        <v>76065.235160354205</v>
      </c>
    </row>
    <row r="14" spans="2:7" x14ac:dyDescent="0.2">
      <c r="B14" s="1" t="s">
        <v>89</v>
      </c>
      <c r="C14" s="3">
        <f>SUM(C11:C13)</f>
        <v>26349.474508071373</v>
      </c>
      <c r="D14" s="3">
        <f>SUM(D11:D13)</f>
        <v>36892.425348153658</v>
      </c>
      <c r="E14" s="3">
        <f>SUM(E11:E13)</f>
        <v>22868.71822253862</v>
      </c>
      <c r="F14" s="3">
        <f>SUM(F11:F13)</f>
        <v>43954.617081590557</v>
      </c>
      <c r="G14" s="3">
        <f>SUM(C14:F14)</f>
        <v>130065.2351603542</v>
      </c>
    </row>
    <row r="15" spans="2:7" x14ac:dyDescent="0.2">
      <c r="B15" s="52"/>
      <c r="C15" s="53"/>
      <c r="D15" s="53"/>
      <c r="E15" s="53"/>
      <c r="F15" s="53"/>
      <c r="G15" s="54"/>
    </row>
    <row r="16" spans="2:7" x14ac:dyDescent="0.2">
      <c r="B16" s="1" t="s">
        <v>109</v>
      </c>
      <c r="C16" s="3">
        <f>C9-C14</f>
        <v>11219.332319354315</v>
      </c>
      <c r="D16" s="3">
        <f>D9-D14</f>
        <v>19228.879310305434</v>
      </c>
      <c r="E16" s="3">
        <f>E9-E14</f>
        <v>6815.2740690055725</v>
      </c>
      <c r="F16" s="3">
        <f>F9-F14</f>
        <v>22834.367041865997</v>
      </c>
      <c r="G16" s="50">
        <f>SUM(C16:F16)</f>
        <v>60097.852740531314</v>
      </c>
    </row>
    <row r="17" spans="2:7" x14ac:dyDescent="0.2">
      <c r="B17" s="1" t="s">
        <v>90</v>
      </c>
      <c r="C17" s="3">
        <f>C16/C7</f>
        <v>0.11198784244290996</v>
      </c>
      <c r="D17" s="3">
        <f>D16/D7</f>
        <v>0.12848649519550431</v>
      </c>
      <c r="E17" s="3">
        <f>E16/E7</f>
        <v>8.6097845288994918E-2</v>
      </c>
      <c r="F17" s="3">
        <f>F16/F7</f>
        <v>0.12820808331014022</v>
      </c>
      <c r="G17" s="3">
        <f>G16/G7</f>
        <v>0.11851245699925499</v>
      </c>
    </row>
    <row r="18" spans="2:7" x14ac:dyDescent="0.2">
      <c r="B18" s="100"/>
      <c r="C18" s="101"/>
      <c r="D18" s="101"/>
      <c r="E18" s="101"/>
      <c r="F18" s="101"/>
      <c r="G18" s="101"/>
    </row>
    <row r="19" spans="2:7" x14ac:dyDescent="0.2">
      <c r="B19" s="1" t="s">
        <v>91</v>
      </c>
      <c r="C19" s="55">
        <v>40</v>
      </c>
      <c r="D19" s="101"/>
      <c r="E19" s="101"/>
      <c r="F19" s="101"/>
      <c r="G19" s="101"/>
    </row>
    <row r="20" spans="2:7" x14ac:dyDescent="0.2">
      <c r="B20" s="1" t="s">
        <v>92</v>
      </c>
      <c r="C20" s="55">
        <v>25</v>
      </c>
      <c r="D20" s="101"/>
      <c r="E20" s="101"/>
      <c r="F20" s="101"/>
      <c r="G20" s="101"/>
    </row>
  </sheetData>
  <conditionalFormatting sqref="C4:G9 C11:G14 C16:G17">
    <cfRule type="expression" dxfId="3" priority="4">
      <formula>AND($E4=$B$3,C$1=$B$4)</formula>
    </cfRule>
  </conditionalFormatting>
  <conditionalFormatting sqref="C10:G10">
    <cfRule type="expression" dxfId="2" priority="3">
      <formula>AND($E10=$B$3,C$1=$B$4)</formula>
    </cfRule>
  </conditionalFormatting>
  <conditionalFormatting sqref="C15:G15">
    <cfRule type="expression" dxfId="1" priority="2">
      <formula>AND($E15=$B$3,C$1=$B$4)</formula>
    </cfRule>
  </conditionalFormatting>
  <conditionalFormatting sqref="C19:C20">
    <cfRule type="expression" dxfId="0" priority="1">
      <formula>AND($E19=$B$3,C$1=$B$4)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26"/>
  <sheetViews>
    <sheetView showGridLines="0" workbookViewId="0">
      <selection activeCell="D4" sqref="D4"/>
    </sheetView>
  </sheetViews>
  <sheetFormatPr defaultRowHeight="14.25" x14ac:dyDescent="0.2"/>
  <cols>
    <col min="1" max="1" width="22" style="95" customWidth="1"/>
    <col min="2" max="2" width="7" style="95" bestFit="1" customWidth="1"/>
    <col min="3" max="254" width="9.140625" style="95"/>
    <col min="255" max="255" width="18.42578125" style="95" bestFit="1" customWidth="1"/>
    <col min="256" max="256" width="7" style="95" bestFit="1" customWidth="1"/>
    <col min="257" max="267" width="9.140625" style="95"/>
    <col min="268" max="268" width="24.42578125" style="95" bestFit="1" customWidth="1"/>
    <col min="269" max="510" width="9.140625" style="95"/>
    <col min="511" max="511" width="18.42578125" style="95" bestFit="1" customWidth="1"/>
    <col min="512" max="512" width="7" style="95" bestFit="1" customWidth="1"/>
    <col min="513" max="523" width="9.140625" style="95"/>
    <col min="524" max="524" width="24.42578125" style="95" bestFit="1" customWidth="1"/>
    <col min="525" max="766" width="9.140625" style="95"/>
    <col min="767" max="767" width="18.42578125" style="95" bestFit="1" customWidth="1"/>
    <col min="768" max="768" width="7" style="95" bestFit="1" customWidth="1"/>
    <col min="769" max="779" width="9.140625" style="95"/>
    <col min="780" max="780" width="24.42578125" style="95" bestFit="1" customWidth="1"/>
    <col min="781" max="1022" width="9.140625" style="95"/>
    <col min="1023" max="1023" width="18.42578125" style="95" bestFit="1" customWidth="1"/>
    <col min="1024" max="1024" width="7" style="95" bestFit="1" customWidth="1"/>
    <col min="1025" max="1035" width="9.140625" style="95"/>
    <col min="1036" max="1036" width="24.42578125" style="95" bestFit="1" customWidth="1"/>
    <col min="1037" max="1278" width="9.140625" style="95"/>
    <col min="1279" max="1279" width="18.42578125" style="95" bestFit="1" customWidth="1"/>
    <col min="1280" max="1280" width="7" style="95" bestFit="1" customWidth="1"/>
    <col min="1281" max="1291" width="9.140625" style="95"/>
    <col min="1292" max="1292" width="24.42578125" style="95" bestFit="1" customWidth="1"/>
    <col min="1293" max="1534" width="9.140625" style="95"/>
    <col min="1535" max="1535" width="18.42578125" style="95" bestFit="1" customWidth="1"/>
    <col min="1536" max="1536" width="7" style="95" bestFit="1" customWidth="1"/>
    <col min="1537" max="1547" width="9.140625" style="95"/>
    <col min="1548" max="1548" width="24.42578125" style="95" bestFit="1" customWidth="1"/>
    <col min="1549" max="1790" width="9.140625" style="95"/>
    <col min="1791" max="1791" width="18.42578125" style="95" bestFit="1" customWidth="1"/>
    <col min="1792" max="1792" width="7" style="95" bestFit="1" customWidth="1"/>
    <col min="1793" max="1803" width="9.140625" style="95"/>
    <col min="1804" max="1804" width="24.42578125" style="95" bestFit="1" customWidth="1"/>
    <col min="1805" max="2046" width="9.140625" style="95"/>
    <col min="2047" max="2047" width="18.42578125" style="95" bestFit="1" customWidth="1"/>
    <col min="2048" max="2048" width="7" style="95" bestFit="1" customWidth="1"/>
    <col min="2049" max="2059" width="9.140625" style="95"/>
    <col min="2060" max="2060" width="24.42578125" style="95" bestFit="1" customWidth="1"/>
    <col min="2061" max="2302" width="9.140625" style="95"/>
    <col min="2303" max="2303" width="18.42578125" style="95" bestFit="1" customWidth="1"/>
    <col min="2304" max="2304" width="7" style="95" bestFit="1" customWidth="1"/>
    <col min="2305" max="2315" width="9.140625" style="95"/>
    <col min="2316" max="2316" width="24.42578125" style="95" bestFit="1" customWidth="1"/>
    <col min="2317" max="2558" width="9.140625" style="95"/>
    <col min="2559" max="2559" width="18.42578125" style="95" bestFit="1" customWidth="1"/>
    <col min="2560" max="2560" width="7" style="95" bestFit="1" customWidth="1"/>
    <col min="2561" max="2571" width="9.140625" style="95"/>
    <col min="2572" max="2572" width="24.42578125" style="95" bestFit="1" customWidth="1"/>
    <col min="2573" max="2814" width="9.140625" style="95"/>
    <col min="2815" max="2815" width="18.42578125" style="95" bestFit="1" customWidth="1"/>
    <col min="2816" max="2816" width="7" style="95" bestFit="1" customWidth="1"/>
    <col min="2817" max="2827" width="9.140625" style="95"/>
    <col min="2828" max="2828" width="24.42578125" style="95" bestFit="1" customWidth="1"/>
    <col min="2829" max="3070" width="9.140625" style="95"/>
    <col min="3071" max="3071" width="18.42578125" style="95" bestFit="1" customWidth="1"/>
    <col min="3072" max="3072" width="7" style="95" bestFit="1" customWidth="1"/>
    <col min="3073" max="3083" width="9.140625" style="95"/>
    <col min="3084" max="3084" width="24.42578125" style="95" bestFit="1" customWidth="1"/>
    <col min="3085" max="3326" width="9.140625" style="95"/>
    <col min="3327" max="3327" width="18.42578125" style="95" bestFit="1" customWidth="1"/>
    <col min="3328" max="3328" width="7" style="95" bestFit="1" customWidth="1"/>
    <col min="3329" max="3339" width="9.140625" style="95"/>
    <col min="3340" max="3340" width="24.42578125" style="95" bestFit="1" customWidth="1"/>
    <col min="3341" max="3582" width="9.140625" style="95"/>
    <col min="3583" max="3583" width="18.42578125" style="95" bestFit="1" customWidth="1"/>
    <col min="3584" max="3584" width="7" style="95" bestFit="1" customWidth="1"/>
    <col min="3585" max="3595" width="9.140625" style="95"/>
    <col min="3596" max="3596" width="24.42578125" style="95" bestFit="1" customWidth="1"/>
    <col min="3597" max="3838" width="9.140625" style="95"/>
    <col min="3839" max="3839" width="18.42578125" style="95" bestFit="1" customWidth="1"/>
    <col min="3840" max="3840" width="7" style="95" bestFit="1" customWidth="1"/>
    <col min="3841" max="3851" width="9.140625" style="95"/>
    <col min="3852" max="3852" width="24.42578125" style="95" bestFit="1" customWidth="1"/>
    <col min="3853" max="4094" width="9.140625" style="95"/>
    <col min="4095" max="4095" width="18.42578125" style="95" bestFit="1" customWidth="1"/>
    <col min="4096" max="4096" width="7" style="95" bestFit="1" customWidth="1"/>
    <col min="4097" max="4107" width="9.140625" style="95"/>
    <col min="4108" max="4108" width="24.42578125" style="95" bestFit="1" customWidth="1"/>
    <col min="4109" max="4350" width="9.140625" style="95"/>
    <col min="4351" max="4351" width="18.42578125" style="95" bestFit="1" customWidth="1"/>
    <col min="4352" max="4352" width="7" style="95" bestFit="1" customWidth="1"/>
    <col min="4353" max="4363" width="9.140625" style="95"/>
    <col min="4364" max="4364" width="24.42578125" style="95" bestFit="1" customWidth="1"/>
    <col min="4365" max="4606" width="9.140625" style="95"/>
    <col min="4607" max="4607" width="18.42578125" style="95" bestFit="1" customWidth="1"/>
    <col min="4608" max="4608" width="7" style="95" bestFit="1" customWidth="1"/>
    <col min="4609" max="4619" width="9.140625" style="95"/>
    <col min="4620" max="4620" width="24.42578125" style="95" bestFit="1" customWidth="1"/>
    <col min="4621" max="4862" width="9.140625" style="95"/>
    <col min="4863" max="4863" width="18.42578125" style="95" bestFit="1" customWidth="1"/>
    <col min="4864" max="4864" width="7" style="95" bestFit="1" customWidth="1"/>
    <col min="4865" max="4875" width="9.140625" style="95"/>
    <col min="4876" max="4876" width="24.42578125" style="95" bestFit="1" customWidth="1"/>
    <col min="4877" max="5118" width="9.140625" style="95"/>
    <col min="5119" max="5119" width="18.42578125" style="95" bestFit="1" customWidth="1"/>
    <col min="5120" max="5120" width="7" style="95" bestFit="1" customWidth="1"/>
    <col min="5121" max="5131" width="9.140625" style="95"/>
    <col min="5132" max="5132" width="24.42578125" style="95" bestFit="1" customWidth="1"/>
    <col min="5133" max="5374" width="9.140625" style="95"/>
    <col min="5375" max="5375" width="18.42578125" style="95" bestFit="1" customWidth="1"/>
    <col min="5376" max="5376" width="7" style="95" bestFit="1" customWidth="1"/>
    <col min="5377" max="5387" width="9.140625" style="95"/>
    <col min="5388" max="5388" width="24.42578125" style="95" bestFit="1" customWidth="1"/>
    <col min="5389" max="5630" width="9.140625" style="95"/>
    <col min="5631" max="5631" width="18.42578125" style="95" bestFit="1" customWidth="1"/>
    <col min="5632" max="5632" width="7" style="95" bestFit="1" customWidth="1"/>
    <col min="5633" max="5643" width="9.140625" style="95"/>
    <col min="5644" max="5644" width="24.42578125" style="95" bestFit="1" customWidth="1"/>
    <col min="5645" max="5886" width="9.140625" style="95"/>
    <col min="5887" max="5887" width="18.42578125" style="95" bestFit="1" customWidth="1"/>
    <col min="5888" max="5888" width="7" style="95" bestFit="1" customWidth="1"/>
    <col min="5889" max="5899" width="9.140625" style="95"/>
    <col min="5900" max="5900" width="24.42578125" style="95" bestFit="1" customWidth="1"/>
    <col min="5901" max="6142" width="9.140625" style="95"/>
    <col min="6143" max="6143" width="18.42578125" style="95" bestFit="1" customWidth="1"/>
    <col min="6144" max="6144" width="7" style="95" bestFit="1" customWidth="1"/>
    <col min="6145" max="6155" width="9.140625" style="95"/>
    <col min="6156" max="6156" width="24.42578125" style="95" bestFit="1" customWidth="1"/>
    <col min="6157" max="6398" width="9.140625" style="95"/>
    <col min="6399" max="6399" width="18.42578125" style="95" bestFit="1" customWidth="1"/>
    <col min="6400" max="6400" width="7" style="95" bestFit="1" customWidth="1"/>
    <col min="6401" max="6411" width="9.140625" style="95"/>
    <col min="6412" max="6412" width="24.42578125" style="95" bestFit="1" customWidth="1"/>
    <col min="6413" max="6654" width="9.140625" style="95"/>
    <col min="6655" max="6655" width="18.42578125" style="95" bestFit="1" customWidth="1"/>
    <col min="6656" max="6656" width="7" style="95" bestFit="1" customWidth="1"/>
    <col min="6657" max="6667" width="9.140625" style="95"/>
    <col min="6668" max="6668" width="24.42578125" style="95" bestFit="1" customWidth="1"/>
    <col min="6669" max="6910" width="9.140625" style="95"/>
    <col min="6911" max="6911" width="18.42578125" style="95" bestFit="1" customWidth="1"/>
    <col min="6912" max="6912" width="7" style="95" bestFit="1" customWidth="1"/>
    <col min="6913" max="6923" width="9.140625" style="95"/>
    <col min="6924" max="6924" width="24.42578125" style="95" bestFit="1" customWidth="1"/>
    <col min="6925" max="7166" width="9.140625" style="95"/>
    <col min="7167" max="7167" width="18.42578125" style="95" bestFit="1" customWidth="1"/>
    <col min="7168" max="7168" width="7" style="95" bestFit="1" customWidth="1"/>
    <col min="7169" max="7179" width="9.140625" style="95"/>
    <col min="7180" max="7180" width="24.42578125" style="95" bestFit="1" customWidth="1"/>
    <col min="7181" max="7422" width="9.140625" style="95"/>
    <col min="7423" max="7423" width="18.42578125" style="95" bestFit="1" customWidth="1"/>
    <col min="7424" max="7424" width="7" style="95" bestFit="1" customWidth="1"/>
    <col min="7425" max="7435" width="9.140625" style="95"/>
    <col min="7436" max="7436" width="24.42578125" style="95" bestFit="1" customWidth="1"/>
    <col min="7437" max="7678" width="9.140625" style="95"/>
    <col min="7679" max="7679" width="18.42578125" style="95" bestFit="1" customWidth="1"/>
    <col min="7680" max="7680" width="7" style="95" bestFit="1" customWidth="1"/>
    <col min="7681" max="7691" width="9.140625" style="95"/>
    <col min="7692" max="7692" width="24.42578125" style="95" bestFit="1" customWidth="1"/>
    <col min="7693" max="7934" width="9.140625" style="95"/>
    <col min="7935" max="7935" width="18.42578125" style="95" bestFit="1" customWidth="1"/>
    <col min="7936" max="7936" width="7" style="95" bestFit="1" customWidth="1"/>
    <col min="7937" max="7947" width="9.140625" style="95"/>
    <col min="7948" max="7948" width="24.42578125" style="95" bestFit="1" customWidth="1"/>
    <col min="7949" max="8190" width="9.140625" style="95"/>
    <col min="8191" max="8191" width="18.42578125" style="95" bestFit="1" customWidth="1"/>
    <col min="8192" max="8192" width="7" style="95" bestFit="1" customWidth="1"/>
    <col min="8193" max="8203" width="9.140625" style="95"/>
    <col min="8204" max="8204" width="24.42578125" style="95" bestFit="1" customWidth="1"/>
    <col min="8205" max="8446" width="9.140625" style="95"/>
    <col min="8447" max="8447" width="18.42578125" style="95" bestFit="1" customWidth="1"/>
    <col min="8448" max="8448" width="7" style="95" bestFit="1" customWidth="1"/>
    <col min="8449" max="8459" width="9.140625" style="95"/>
    <col min="8460" max="8460" width="24.42578125" style="95" bestFit="1" customWidth="1"/>
    <col min="8461" max="8702" width="9.140625" style="95"/>
    <col min="8703" max="8703" width="18.42578125" style="95" bestFit="1" customWidth="1"/>
    <col min="8704" max="8704" width="7" style="95" bestFit="1" customWidth="1"/>
    <col min="8705" max="8715" width="9.140625" style="95"/>
    <col min="8716" max="8716" width="24.42578125" style="95" bestFit="1" customWidth="1"/>
    <col min="8717" max="8958" width="9.140625" style="95"/>
    <col min="8959" max="8959" width="18.42578125" style="95" bestFit="1" customWidth="1"/>
    <col min="8960" max="8960" width="7" style="95" bestFit="1" customWidth="1"/>
    <col min="8961" max="8971" width="9.140625" style="95"/>
    <col min="8972" max="8972" width="24.42578125" style="95" bestFit="1" customWidth="1"/>
    <col min="8973" max="9214" width="9.140625" style="95"/>
    <col min="9215" max="9215" width="18.42578125" style="95" bestFit="1" customWidth="1"/>
    <col min="9216" max="9216" width="7" style="95" bestFit="1" customWidth="1"/>
    <col min="9217" max="9227" width="9.140625" style="95"/>
    <col min="9228" max="9228" width="24.42578125" style="95" bestFit="1" customWidth="1"/>
    <col min="9229" max="9470" width="9.140625" style="95"/>
    <col min="9471" max="9471" width="18.42578125" style="95" bestFit="1" customWidth="1"/>
    <col min="9472" max="9472" width="7" style="95" bestFit="1" customWidth="1"/>
    <col min="9473" max="9483" width="9.140625" style="95"/>
    <col min="9484" max="9484" width="24.42578125" style="95" bestFit="1" customWidth="1"/>
    <col min="9485" max="9726" width="9.140625" style="95"/>
    <col min="9727" max="9727" width="18.42578125" style="95" bestFit="1" customWidth="1"/>
    <col min="9728" max="9728" width="7" style="95" bestFit="1" customWidth="1"/>
    <col min="9729" max="9739" width="9.140625" style="95"/>
    <col min="9740" max="9740" width="24.42578125" style="95" bestFit="1" customWidth="1"/>
    <col min="9741" max="9982" width="9.140625" style="95"/>
    <col min="9983" max="9983" width="18.42578125" style="95" bestFit="1" customWidth="1"/>
    <col min="9984" max="9984" width="7" style="95" bestFit="1" customWidth="1"/>
    <col min="9985" max="9995" width="9.140625" style="95"/>
    <col min="9996" max="9996" width="24.42578125" style="95" bestFit="1" customWidth="1"/>
    <col min="9997" max="10238" width="9.140625" style="95"/>
    <col min="10239" max="10239" width="18.42578125" style="95" bestFit="1" customWidth="1"/>
    <col min="10240" max="10240" width="7" style="95" bestFit="1" customWidth="1"/>
    <col min="10241" max="10251" width="9.140625" style="95"/>
    <col min="10252" max="10252" width="24.42578125" style="95" bestFit="1" customWidth="1"/>
    <col min="10253" max="10494" width="9.140625" style="95"/>
    <col min="10495" max="10495" width="18.42578125" style="95" bestFit="1" customWidth="1"/>
    <col min="10496" max="10496" width="7" style="95" bestFit="1" customWidth="1"/>
    <col min="10497" max="10507" width="9.140625" style="95"/>
    <col min="10508" max="10508" width="24.42578125" style="95" bestFit="1" customWidth="1"/>
    <col min="10509" max="10750" width="9.140625" style="95"/>
    <col min="10751" max="10751" width="18.42578125" style="95" bestFit="1" customWidth="1"/>
    <col min="10752" max="10752" width="7" style="95" bestFit="1" customWidth="1"/>
    <col min="10753" max="10763" width="9.140625" style="95"/>
    <col min="10764" max="10764" width="24.42578125" style="95" bestFit="1" customWidth="1"/>
    <col min="10765" max="11006" width="9.140625" style="95"/>
    <col min="11007" max="11007" width="18.42578125" style="95" bestFit="1" customWidth="1"/>
    <col min="11008" max="11008" width="7" style="95" bestFit="1" customWidth="1"/>
    <col min="11009" max="11019" width="9.140625" style="95"/>
    <col min="11020" max="11020" width="24.42578125" style="95" bestFit="1" customWidth="1"/>
    <col min="11021" max="11262" width="9.140625" style="95"/>
    <col min="11263" max="11263" width="18.42578125" style="95" bestFit="1" customWidth="1"/>
    <col min="11264" max="11264" width="7" style="95" bestFit="1" customWidth="1"/>
    <col min="11265" max="11275" width="9.140625" style="95"/>
    <col min="11276" max="11276" width="24.42578125" style="95" bestFit="1" customWidth="1"/>
    <col min="11277" max="11518" width="9.140625" style="95"/>
    <col min="11519" max="11519" width="18.42578125" style="95" bestFit="1" customWidth="1"/>
    <col min="11520" max="11520" width="7" style="95" bestFit="1" customWidth="1"/>
    <col min="11521" max="11531" width="9.140625" style="95"/>
    <col min="11532" max="11532" width="24.42578125" style="95" bestFit="1" customWidth="1"/>
    <col min="11533" max="11774" width="9.140625" style="95"/>
    <col min="11775" max="11775" width="18.42578125" style="95" bestFit="1" customWidth="1"/>
    <col min="11776" max="11776" width="7" style="95" bestFit="1" customWidth="1"/>
    <col min="11777" max="11787" width="9.140625" style="95"/>
    <col min="11788" max="11788" width="24.42578125" style="95" bestFit="1" customWidth="1"/>
    <col min="11789" max="12030" width="9.140625" style="95"/>
    <col min="12031" max="12031" width="18.42578125" style="95" bestFit="1" customWidth="1"/>
    <col min="12032" max="12032" width="7" style="95" bestFit="1" customWidth="1"/>
    <col min="12033" max="12043" width="9.140625" style="95"/>
    <col min="12044" max="12044" width="24.42578125" style="95" bestFit="1" customWidth="1"/>
    <col min="12045" max="12286" width="9.140625" style="95"/>
    <col min="12287" max="12287" width="18.42578125" style="95" bestFit="1" customWidth="1"/>
    <col min="12288" max="12288" width="7" style="95" bestFit="1" customWidth="1"/>
    <col min="12289" max="12299" width="9.140625" style="95"/>
    <col min="12300" max="12300" width="24.42578125" style="95" bestFit="1" customWidth="1"/>
    <col min="12301" max="12542" width="9.140625" style="95"/>
    <col min="12543" max="12543" width="18.42578125" style="95" bestFit="1" customWidth="1"/>
    <col min="12544" max="12544" width="7" style="95" bestFit="1" customWidth="1"/>
    <col min="12545" max="12555" width="9.140625" style="95"/>
    <col min="12556" max="12556" width="24.42578125" style="95" bestFit="1" customWidth="1"/>
    <col min="12557" max="12798" width="9.140625" style="95"/>
    <col min="12799" max="12799" width="18.42578125" style="95" bestFit="1" customWidth="1"/>
    <col min="12800" max="12800" width="7" style="95" bestFit="1" customWidth="1"/>
    <col min="12801" max="12811" width="9.140625" style="95"/>
    <col min="12812" max="12812" width="24.42578125" style="95" bestFit="1" customWidth="1"/>
    <col min="12813" max="13054" width="9.140625" style="95"/>
    <col min="13055" max="13055" width="18.42578125" style="95" bestFit="1" customWidth="1"/>
    <col min="13056" max="13056" width="7" style="95" bestFit="1" customWidth="1"/>
    <col min="13057" max="13067" width="9.140625" style="95"/>
    <col min="13068" max="13068" width="24.42578125" style="95" bestFit="1" customWidth="1"/>
    <col min="13069" max="13310" width="9.140625" style="95"/>
    <col min="13311" max="13311" width="18.42578125" style="95" bestFit="1" customWidth="1"/>
    <col min="13312" max="13312" width="7" style="95" bestFit="1" customWidth="1"/>
    <col min="13313" max="13323" width="9.140625" style="95"/>
    <col min="13324" max="13324" width="24.42578125" style="95" bestFit="1" customWidth="1"/>
    <col min="13325" max="13566" width="9.140625" style="95"/>
    <col min="13567" max="13567" width="18.42578125" style="95" bestFit="1" customWidth="1"/>
    <col min="13568" max="13568" width="7" style="95" bestFit="1" customWidth="1"/>
    <col min="13569" max="13579" width="9.140625" style="95"/>
    <col min="13580" max="13580" width="24.42578125" style="95" bestFit="1" customWidth="1"/>
    <col min="13581" max="13822" width="9.140625" style="95"/>
    <col min="13823" max="13823" width="18.42578125" style="95" bestFit="1" customWidth="1"/>
    <col min="13824" max="13824" width="7" style="95" bestFit="1" customWidth="1"/>
    <col min="13825" max="13835" width="9.140625" style="95"/>
    <col min="13836" max="13836" width="24.42578125" style="95" bestFit="1" customWidth="1"/>
    <col min="13837" max="14078" width="9.140625" style="95"/>
    <col min="14079" max="14079" width="18.42578125" style="95" bestFit="1" customWidth="1"/>
    <col min="14080" max="14080" width="7" style="95" bestFit="1" customWidth="1"/>
    <col min="14081" max="14091" width="9.140625" style="95"/>
    <col min="14092" max="14092" width="24.42578125" style="95" bestFit="1" customWidth="1"/>
    <col min="14093" max="14334" width="9.140625" style="95"/>
    <col min="14335" max="14335" width="18.42578125" style="95" bestFit="1" customWidth="1"/>
    <col min="14336" max="14336" width="7" style="95" bestFit="1" customWidth="1"/>
    <col min="14337" max="14347" width="9.140625" style="95"/>
    <col min="14348" max="14348" width="24.42578125" style="95" bestFit="1" customWidth="1"/>
    <col min="14349" max="14590" width="9.140625" style="95"/>
    <col min="14591" max="14591" width="18.42578125" style="95" bestFit="1" customWidth="1"/>
    <col min="14592" max="14592" width="7" style="95" bestFit="1" customWidth="1"/>
    <col min="14593" max="14603" width="9.140625" style="95"/>
    <col min="14604" max="14604" width="24.42578125" style="95" bestFit="1" customWidth="1"/>
    <col min="14605" max="14846" width="9.140625" style="95"/>
    <col min="14847" max="14847" width="18.42578125" style="95" bestFit="1" customWidth="1"/>
    <col min="14848" max="14848" width="7" style="95" bestFit="1" customWidth="1"/>
    <col min="14849" max="14859" width="9.140625" style="95"/>
    <col min="14860" max="14860" width="24.42578125" style="95" bestFit="1" customWidth="1"/>
    <col min="14861" max="15102" width="9.140625" style="95"/>
    <col min="15103" max="15103" width="18.42578125" style="95" bestFit="1" customWidth="1"/>
    <col min="15104" max="15104" width="7" style="95" bestFit="1" customWidth="1"/>
    <col min="15105" max="15115" width="9.140625" style="95"/>
    <col min="15116" max="15116" width="24.42578125" style="95" bestFit="1" customWidth="1"/>
    <col min="15117" max="15358" width="9.140625" style="95"/>
    <col min="15359" max="15359" width="18.42578125" style="95" bestFit="1" customWidth="1"/>
    <col min="15360" max="15360" width="7" style="95" bestFit="1" customWidth="1"/>
    <col min="15361" max="15371" width="9.140625" style="95"/>
    <col min="15372" max="15372" width="24.42578125" style="95" bestFit="1" customWidth="1"/>
    <col min="15373" max="15614" width="9.140625" style="95"/>
    <col min="15615" max="15615" width="18.42578125" style="95" bestFit="1" customWidth="1"/>
    <col min="15616" max="15616" width="7" style="95" bestFit="1" customWidth="1"/>
    <col min="15617" max="15627" width="9.140625" style="95"/>
    <col min="15628" max="15628" width="24.42578125" style="95" bestFit="1" customWidth="1"/>
    <col min="15629" max="15870" width="9.140625" style="95"/>
    <col min="15871" max="15871" width="18.42578125" style="95" bestFit="1" customWidth="1"/>
    <col min="15872" max="15872" width="7" style="95" bestFit="1" customWidth="1"/>
    <col min="15873" max="15883" width="9.140625" style="95"/>
    <col min="15884" max="15884" width="24.42578125" style="95" bestFit="1" customWidth="1"/>
    <col min="15885" max="16126" width="9.140625" style="95"/>
    <col min="16127" max="16127" width="18.42578125" style="95" bestFit="1" customWidth="1"/>
    <col min="16128" max="16128" width="7" style="95" bestFit="1" customWidth="1"/>
    <col min="16129" max="16139" width="9.140625" style="95"/>
    <col min="16140" max="16140" width="24.42578125" style="95" bestFit="1" customWidth="1"/>
    <col min="16141" max="16384" width="9.140625" style="95"/>
  </cols>
  <sheetData>
    <row r="1" spans="1:13" x14ac:dyDescent="0.2">
      <c r="A1" s="60" t="s">
        <v>14</v>
      </c>
      <c r="B1" s="57">
        <v>1</v>
      </c>
      <c r="C1" s="93"/>
      <c r="D1" s="108" t="s">
        <v>13</v>
      </c>
      <c r="E1" s="109"/>
      <c r="F1" s="109"/>
      <c r="G1" s="109"/>
      <c r="H1" s="109"/>
      <c r="I1" s="109"/>
      <c r="J1" s="109"/>
      <c r="K1" s="109"/>
      <c r="L1" s="110"/>
      <c r="M1" s="94"/>
    </row>
    <row r="2" spans="1:13" x14ac:dyDescent="0.2">
      <c r="A2" s="60" t="s">
        <v>12</v>
      </c>
      <c r="B2" s="7">
        <v>0.01</v>
      </c>
      <c r="C2" s="93"/>
      <c r="D2" s="88" t="s">
        <v>11</v>
      </c>
      <c r="E2" s="111" t="s">
        <v>10</v>
      </c>
      <c r="F2" s="112"/>
      <c r="G2" s="112"/>
      <c r="H2" s="112"/>
      <c r="I2" s="112"/>
      <c r="J2" s="112"/>
      <c r="K2" s="112"/>
      <c r="L2" s="113"/>
      <c r="M2" s="94"/>
    </row>
    <row r="3" spans="1:13" x14ac:dyDescent="0.2">
      <c r="A3" s="60" t="s">
        <v>9</v>
      </c>
      <c r="B3" s="89">
        <v>10</v>
      </c>
      <c r="C3" s="96"/>
      <c r="D3" s="90"/>
      <c r="E3" s="90" t="s">
        <v>8</v>
      </c>
      <c r="F3" s="90" t="s">
        <v>7</v>
      </c>
      <c r="G3" s="90" t="s">
        <v>6</v>
      </c>
      <c r="H3" s="90" t="s">
        <v>5</v>
      </c>
      <c r="I3" s="90" t="s">
        <v>4</v>
      </c>
      <c r="J3" s="90" t="s">
        <v>3</v>
      </c>
      <c r="K3" s="90" t="s">
        <v>2</v>
      </c>
      <c r="L3" s="90" t="s">
        <v>1</v>
      </c>
      <c r="M3" s="94"/>
    </row>
    <row r="4" spans="1:13" x14ac:dyDescent="0.2">
      <c r="A4" s="94"/>
      <c r="B4" s="94"/>
      <c r="C4" s="94"/>
      <c r="D4" s="103"/>
      <c r="E4" s="91">
        <v>0.03</v>
      </c>
      <c r="F4" s="91">
        <v>0.05</v>
      </c>
      <c r="G4" s="91">
        <v>0.04</v>
      </c>
      <c r="H4" s="91">
        <v>7.0000000000000007E-2</v>
      </c>
      <c r="I4" s="91">
        <v>0.08</v>
      </c>
      <c r="J4" s="91">
        <v>0.05</v>
      </c>
      <c r="K4" s="91">
        <v>0.08</v>
      </c>
      <c r="L4" s="91">
        <v>0.1</v>
      </c>
      <c r="M4" s="94"/>
    </row>
    <row r="5" spans="1:13" ht="15" x14ac:dyDescent="0.25">
      <c r="A5" s="97"/>
      <c r="B5" s="94"/>
      <c r="D5" s="88">
        <v>1</v>
      </c>
      <c r="E5" s="102"/>
      <c r="F5" s="102"/>
      <c r="G5" s="102"/>
      <c r="H5" s="102"/>
      <c r="I5" s="102"/>
      <c r="J5" s="102"/>
      <c r="K5" s="102"/>
      <c r="L5" s="102"/>
      <c r="M5" s="94"/>
    </row>
    <row r="6" spans="1:13" x14ac:dyDescent="0.2">
      <c r="A6" s="94"/>
      <c r="B6" s="94"/>
      <c r="C6" s="87"/>
      <c r="D6" s="88">
        <v>2</v>
      </c>
      <c r="E6" s="102"/>
      <c r="F6" s="102"/>
      <c r="G6" s="102"/>
      <c r="H6" s="102"/>
      <c r="I6" s="102"/>
      <c r="J6" s="102"/>
      <c r="K6" s="102"/>
      <c r="L6" s="102"/>
      <c r="M6" s="94"/>
    </row>
    <row r="7" spans="1:13" x14ac:dyDescent="0.2">
      <c r="A7" s="94"/>
      <c r="B7" s="94"/>
      <c r="C7" s="94"/>
      <c r="D7" s="88">
        <v>3</v>
      </c>
      <c r="E7" s="102"/>
      <c r="F7" s="102"/>
      <c r="G7" s="102"/>
      <c r="H7" s="102"/>
      <c r="I7" s="102"/>
      <c r="J7" s="102"/>
      <c r="K7" s="102"/>
      <c r="L7" s="102"/>
      <c r="M7" s="94"/>
    </row>
    <row r="8" spans="1:13" x14ac:dyDescent="0.2">
      <c r="A8" s="94"/>
      <c r="B8" s="94"/>
      <c r="C8" s="94"/>
      <c r="D8" s="88">
        <v>4</v>
      </c>
      <c r="E8" s="102"/>
      <c r="F8" s="102"/>
      <c r="G8" s="102"/>
      <c r="H8" s="102"/>
      <c r="I8" s="102"/>
      <c r="J8" s="102"/>
      <c r="K8" s="102"/>
      <c r="L8" s="102"/>
      <c r="M8" s="94"/>
    </row>
    <row r="9" spans="1:13" x14ac:dyDescent="0.2">
      <c r="A9" s="94"/>
      <c r="B9" s="94"/>
      <c r="C9" s="94"/>
      <c r="D9" s="88">
        <v>5</v>
      </c>
      <c r="E9" s="102"/>
      <c r="F9" s="102"/>
      <c r="G9" s="102"/>
      <c r="H9" s="102"/>
      <c r="I9" s="102"/>
      <c r="J9" s="102"/>
      <c r="K9" s="102"/>
      <c r="L9" s="102"/>
      <c r="M9" s="94"/>
    </row>
    <row r="10" spans="1:13" x14ac:dyDescent="0.2">
      <c r="A10" s="94"/>
      <c r="B10" s="94"/>
      <c r="C10" s="94"/>
      <c r="D10" s="88">
        <v>6</v>
      </c>
      <c r="E10" s="102"/>
      <c r="F10" s="102"/>
      <c r="G10" s="102"/>
      <c r="H10" s="102"/>
      <c r="I10" s="102"/>
      <c r="J10" s="102"/>
      <c r="K10" s="102"/>
      <c r="L10" s="102"/>
      <c r="M10" s="94"/>
    </row>
    <row r="11" spans="1:13" x14ac:dyDescent="0.2">
      <c r="A11" s="94"/>
      <c r="B11" s="94"/>
      <c r="C11" s="94"/>
      <c r="D11" s="88">
        <v>7</v>
      </c>
      <c r="E11" s="102"/>
      <c r="F11" s="102"/>
      <c r="G11" s="102"/>
      <c r="H11" s="102"/>
      <c r="I11" s="102"/>
      <c r="J11" s="102"/>
      <c r="K11" s="102"/>
      <c r="L11" s="102"/>
      <c r="M11" s="94"/>
    </row>
    <row r="12" spans="1:13" x14ac:dyDescent="0.2">
      <c r="A12" s="94"/>
      <c r="B12" s="94"/>
      <c r="C12" s="94"/>
      <c r="D12" s="88">
        <v>8</v>
      </c>
      <c r="E12" s="102"/>
      <c r="F12" s="102"/>
      <c r="G12" s="102"/>
      <c r="H12" s="102"/>
      <c r="I12" s="102"/>
      <c r="J12" s="102"/>
      <c r="K12" s="102"/>
      <c r="L12" s="102"/>
      <c r="M12" s="94"/>
    </row>
    <row r="13" spans="1:13" x14ac:dyDescent="0.2">
      <c r="A13" s="94"/>
      <c r="B13" s="94"/>
      <c r="C13" s="94"/>
      <c r="D13" s="88">
        <v>9</v>
      </c>
      <c r="E13" s="102"/>
      <c r="F13" s="102"/>
      <c r="G13" s="102"/>
      <c r="H13" s="102"/>
      <c r="I13" s="102"/>
      <c r="J13" s="102"/>
      <c r="K13" s="102"/>
      <c r="L13" s="102"/>
      <c r="M13" s="94"/>
    </row>
    <row r="14" spans="1:13" x14ac:dyDescent="0.2">
      <c r="A14" s="94"/>
      <c r="B14" s="94"/>
      <c r="C14" s="94"/>
      <c r="D14" s="88">
        <v>10</v>
      </c>
      <c r="E14" s="102"/>
      <c r="F14" s="102"/>
      <c r="G14" s="102"/>
      <c r="H14" s="102"/>
      <c r="I14" s="102"/>
      <c r="J14" s="102"/>
      <c r="K14" s="102"/>
      <c r="L14" s="102"/>
      <c r="M14" s="94"/>
    </row>
    <row r="15" spans="1:13" x14ac:dyDescent="0.2">
      <c r="A15" s="94"/>
      <c r="B15" s="94"/>
      <c r="C15" s="94"/>
      <c r="D15" s="88">
        <v>11</v>
      </c>
      <c r="E15" s="102"/>
      <c r="F15" s="102"/>
      <c r="G15" s="102"/>
      <c r="H15" s="102"/>
      <c r="I15" s="102"/>
      <c r="J15" s="102"/>
      <c r="K15" s="102"/>
      <c r="L15" s="102"/>
      <c r="M15" s="94"/>
    </row>
    <row r="16" spans="1:13" x14ac:dyDescent="0.2">
      <c r="A16" s="94"/>
      <c r="B16" s="94"/>
      <c r="C16" s="94"/>
      <c r="D16" s="88">
        <v>12</v>
      </c>
      <c r="E16" s="102"/>
      <c r="F16" s="102"/>
      <c r="G16" s="102"/>
      <c r="H16" s="102"/>
      <c r="I16" s="102"/>
      <c r="J16" s="102"/>
      <c r="K16" s="102"/>
      <c r="L16" s="102"/>
      <c r="M16" s="94"/>
    </row>
    <row r="17" spans="1:13" x14ac:dyDescent="0.2">
      <c r="A17" s="94"/>
      <c r="B17" s="94"/>
      <c r="C17" s="94"/>
      <c r="D17" s="88">
        <v>13</v>
      </c>
      <c r="E17" s="102"/>
      <c r="F17" s="102"/>
      <c r="G17" s="102"/>
      <c r="H17" s="102"/>
      <c r="I17" s="102"/>
      <c r="J17" s="102"/>
      <c r="K17" s="102"/>
      <c r="L17" s="102"/>
      <c r="M17" s="94"/>
    </row>
    <row r="18" spans="1:13" x14ac:dyDescent="0.2">
      <c r="A18" s="94"/>
      <c r="B18" s="94"/>
      <c r="C18" s="94"/>
      <c r="D18" s="88">
        <v>14</v>
      </c>
      <c r="E18" s="102"/>
      <c r="F18" s="102"/>
      <c r="G18" s="102"/>
      <c r="H18" s="102"/>
      <c r="I18" s="102"/>
      <c r="J18" s="102"/>
      <c r="K18" s="102"/>
      <c r="L18" s="102"/>
      <c r="M18" s="94"/>
    </row>
    <row r="19" spans="1:13" x14ac:dyDescent="0.2">
      <c r="A19" s="94"/>
      <c r="B19" s="94"/>
      <c r="C19" s="94"/>
      <c r="D19" s="88">
        <v>15</v>
      </c>
      <c r="E19" s="102"/>
      <c r="F19" s="102"/>
      <c r="G19" s="102"/>
      <c r="H19" s="102"/>
      <c r="I19" s="102"/>
      <c r="J19" s="102"/>
      <c r="K19" s="102"/>
      <c r="L19" s="102"/>
      <c r="M19" s="94"/>
    </row>
    <row r="20" spans="1:13" x14ac:dyDescent="0.2">
      <c r="A20" s="94"/>
      <c r="B20" s="94"/>
      <c r="C20" s="94"/>
      <c r="D20" s="88">
        <v>16</v>
      </c>
      <c r="E20" s="102"/>
      <c r="F20" s="102"/>
      <c r="G20" s="102"/>
      <c r="H20" s="102"/>
      <c r="I20" s="102"/>
      <c r="J20" s="102"/>
      <c r="K20" s="102"/>
      <c r="L20" s="102"/>
      <c r="M20" s="94"/>
    </row>
    <row r="21" spans="1:13" x14ac:dyDescent="0.2">
      <c r="A21" s="94"/>
      <c r="B21" s="94"/>
      <c r="C21" s="94"/>
      <c r="D21" s="88">
        <v>17</v>
      </c>
      <c r="E21" s="102"/>
      <c r="F21" s="102"/>
      <c r="G21" s="102"/>
      <c r="H21" s="102"/>
      <c r="I21" s="102"/>
      <c r="J21" s="102"/>
      <c r="K21" s="102"/>
      <c r="L21" s="102"/>
      <c r="M21" s="94"/>
    </row>
    <row r="22" spans="1:13" x14ac:dyDescent="0.2">
      <c r="A22" s="94"/>
      <c r="B22" s="94"/>
      <c r="C22" s="94"/>
      <c r="D22" s="88">
        <v>18</v>
      </c>
      <c r="E22" s="102"/>
      <c r="F22" s="102"/>
      <c r="G22" s="102"/>
      <c r="H22" s="102"/>
      <c r="I22" s="102"/>
      <c r="J22" s="102"/>
      <c r="K22" s="102"/>
      <c r="L22" s="102"/>
      <c r="M22" s="94"/>
    </row>
    <row r="23" spans="1:13" x14ac:dyDescent="0.2">
      <c r="A23" s="94"/>
      <c r="B23" s="94"/>
      <c r="C23" s="94"/>
      <c r="D23" s="88">
        <v>19</v>
      </c>
      <c r="E23" s="102"/>
      <c r="F23" s="102"/>
      <c r="G23" s="102"/>
      <c r="H23" s="102"/>
      <c r="I23" s="102"/>
      <c r="J23" s="102"/>
      <c r="K23" s="102"/>
      <c r="L23" s="102"/>
      <c r="M23" s="94"/>
    </row>
    <row r="24" spans="1:13" x14ac:dyDescent="0.2">
      <c r="A24" s="94"/>
      <c r="B24" s="94"/>
      <c r="C24" s="94"/>
      <c r="D24" s="88">
        <v>20</v>
      </c>
      <c r="E24" s="102"/>
      <c r="F24" s="102"/>
      <c r="G24" s="102"/>
      <c r="H24" s="102"/>
      <c r="I24" s="102"/>
      <c r="J24" s="102"/>
      <c r="K24" s="102"/>
      <c r="L24" s="102"/>
      <c r="M24" s="94"/>
    </row>
    <row r="25" spans="1:13" x14ac:dyDescent="0.2">
      <c r="A25" s="94"/>
      <c r="B25" s="94"/>
      <c r="C25" s="94"/>
      <c r="D25" s="88">
        <v>21</v>
      </c>
      <c r="E25" s="102"/>
      <c r="F25" s="102"/>
      <c r="G25" s="102"/>
      <c r="H25" s="102"/>
      <c r="I25" s="102"/>
      <c r="J25" s="102"/>
      <c r="K25" s="102"/>
      <c r="L25" s="102"/>
      <c r="M25" s="94"/>
    </row>
    <row r="26" spans="1:13" x14ac:dyDescent="0.2">
      <c r="A26" s="94"/>
      <c r="B26" s="94"/>
      <c r="C26" s="94"/>
      <c r="D26" s="88">
        <v>22</v>
      </c>
      <c r="E26" s="102"/>
      <c r="F26" s="102"/>
      <c r="G26" s="102"/>
      <c r="H26" s="102"/>
      <c r="I26" s="102"/>
      <c r="J26" s="102"/>
      <c r="K26" s="102"/>
      <c r="L26" s="102"/>
      <c r="M26" s="94"/>
    </row>
  </sheetData>
  <mergeCells count="2">
    <mergeCell ref="D1:L1"/>
    <mergeCell ref="E2:L2"/>
  </mergeCells>
  <conditionalFormatting sqref="E5:L26 B1:B3">
    <cfRule type="expression" dxfId="16" priority="2">
      <formula>AND($E1=$B$3,B$1=$B$5)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I16"/>
  <sheetViews>
    <sheetView showGridLines="0" workbookViewId="0">
      <selection activeCell="E6" sqref="E6"/>
    </sheetView>
  </sheetViews>
  <sheetFormatPr defaultRowHeight="15" outlineLevelRow="1" outlineLevelCol="1" x14ac:dyDescent="0.25"/>
  <cols>
    <col min="3" max="3" width="28.7109375" bestFit="1" customWidth="1"/>
    <col min="4" max="9" width="16.140625" bestFit="1" customWidth="1" outlineLevel="1"/>
  </cols>
  <sheetData>
    <row r="1" spans="2:9" ht="15.75" thickBot="1" x14ac:dyDescent="0.3"/>
    <row r="2" spans="2:9" ht="15.75" x14ac:dyDescent="0.25">
      <c r="B2" s="119" t="s">
        <v>123</v>
      </c>
      <c r="C2" s="119"/>
      <c r="D2" s="124"/>
      <c r="E2" s="124"/>
      <c r="F2" s="124"/>
      <c r="G2" s="124"/>
      <c r="H2" s="124"/>
      <c r="I2" s="124"/>
    </row>
    <row r="3" spans="2:9" ht="15.75" collapsed="1" x14ac:dyDescent="0.25">
      <c r="B3" s="118"/>
      <c r="C3" s="118"/>
      <c r="D3" s="125" t="s">
        <v>125</v>
      </c>
      <c r="E3" s="125" t="s">
        <v>102</v>
      </c>
      <c r="F3" s="125" t="s">
        <v>103</v>
      </c>
      <c r="G3" s="125" t="s">
        <v>119</v>
      </c>
      <c r="H3" s="125" t="s">
        <v>121</v>
      </c>
      <c r="I3" s="125" t="s">
        <v>122</v>
      </c>
    </row>
    <row r="4" spans="2:9" ht="45" hidden="1" outlineLevel="1" x14ac:dyDescent="0.25">
      <c r="B4" s="121"/>
      <c r="C4" s="121"/>
      <c r="D4" s="114"/>
      <c r="E4" s="128" t="s">
        <v>117</v>
      </c>
      <c r="F4" s="128" t="s">
        <v>118</v>
      </c>
      <c r="G4" s="128" t="s">
        <v>120</v>
      </c>
      <c r="H4" s="128" t="s">
        <v>120</v>
      </c>
      <c r="I4" s="128" t="s">
        <v>120</v>
      </c>
    </row>
    <row r="5" spans="2:9" x14ac:dyDescent="0.25">
      <c r="B5" s="122" t="s">
        <v>124</v>
      </c>
      <c r="C5" s="122"/>
      <c r="D5" s="120"/>
      <c r="E5" s="120"/>
      <c r="F5" s="120"/>
      <c r="G5" s="120"/>
      <c r="H5" s="120"/>
      <c r="I5" s="120"/>
    </row>
    <row r="6" spans="2:9" outlineLevel="1" x14ac:dyDescent="0.25">
      <c r="B6" s="121"/>
      <c r="C6" s="121" t="s">
        <v>110</v>
      </c>
      <c r="D6" s="115">
        <v>-500000</v>
      </c>
      <c r="E6" s="126">
        <v>-500000</v>
      </c>
      <c r="F6" s="126">
        <v>-450000</v>
      </c>
      <c r="G6" s="126">
        <v>-600000</v>
      </c>
      <c r="H6" s="126">
        <v>-500000</v>
      </c>
      <c r="I6" s="126">
        <v>-500000</v>
      </c>
    </row>
    <row r="7" spans="2:9" outlineLevel="1" x14ac:dyDescent="0.25">
      <c r="B7" s="121"/>
      <c r="C7" s="121" t="s">
        <v>111</v>
      </c>
      <c r="D7" s="115">
        <v>24</v>
      </c>
      <c r="E7" s="126">
        <v>12</v>
      </c>
      <c r="F7" s="126">
        <v>12</v>
      </c>
      <c r="G7" s="126">
        <v>12</v>
      </c>
      <c r="H7" s="126">
        <v>24</v>
      </c>
      <c r="I7" s="126">
        <v>24</v>
      </c>
    </row>
    <row r="8" spans="2:9" outlineLevel="1" x14ac:dyDescent="0.25">
      <c r="B8" s="121"/>
      <c r="C8" s="121" t="s">
        <v>112</v>
      </c>
      <c r="D8" s="115">
        <v>-15000</v>
      </c>
      <c r="E8" s="126">
        <v>-20000</v>
      </c>
      <c r="F8" s="126">
        <v>-25000</v>
      </c>
      <c r="G8" s="126">
        <v>-20000</v>
      </c>
      <c r="H8" s="126">
        <v>-25000</v>
      </c>
      <c r="I8" s="126">
        <v>-15000</v>
      </c>
    </row>
    <row r="9" spans="2:9" outlineLevel="1" x14ac:dyDescent="0.25">
      <c r="B9" s="121"/>
      <c r="C9" s="121" t="s">
        <v>113</v>
      </c>
      <c r="D9" s="116">
        <v>0.11</v>
      </c>
      <c r="E9" s="127">
        <v>0.11</v>
      </c>
      <c r="F9" s="127">
        <v>0.1</v>
      </c>
      <c r="G9" s="127">
        <v>0.1</v>
      </c>
      <c r="H9" s="127">
        <v>0.11</v>
      </c>
      <c r="I9" s="127">
        <v>0.11</v>
      </c>
    </row>
    <row r="10" spans="2:9" x14ac:dyDescent="0.25">
      <c r="B10" s="122" t="s">
        <v>126</v>
      </c>
      <c r="C10" s="122"/>
      <c r="D10" s="120"/>
      <c r="E10" s="120"/>
      <c r="F10" s="120"/>
      <c r="G10" s="120"/>
      <c r="H10" s="120"/>
      <c r="I10" s="120"/>
    </row>
    <row r="11" spans="2:9" outlineLevel="1" x14ac:dyDescent="0.25">
      <c r="B11" s="121"/>
      <c r="C11" s="121" t="s">
        <v>114</v>
      </c>
      <c r="D11" s="115">
        <v>163042.75035080899</v>
      </c>
      <c r="E11" s="115">
        <v>70336.878887167099</v>
      </c>
      <c r="F11" s="115">
        <v>61260.082672473902</v>
      </c>
      <c r="G11" s="115">
        <v>74139.202323890495</v>
      </c>
      <c r="H11" s="115">
        <v>190128.41010441401</v>
      </c>
      <c r="I11" s="115">
        <v>163042.75035080899</v>
      </c>
    </row>
    <row r="12" spans="2:9" outlineLevel="1" x14ac:dyDescent="0.25">
      <c r="B12" s="121"/>
      <c r="C12" s="121" t="s">
        <v>115</v>
      </c>
      <c r="D12" s="115">
        <v>-860000</v>
      </c>
      <c r="E12" s="115">
        <v>-740000</v>
      </c>
      <c r="F12" s="115">
        <v>-750000</v>
      </c>
      <c r="G12" s="115">
        <v>-840000</v>
      </c>
      <c r="H12" s="115">
        <v>-1100000</v>
      </c>
      <c r="I12" s="115">
        <v>-860000</v>
      </c>
    </row>
    <row r="13" spans="2:9" ht="15.75" outlineLevel="1" thickBot="1" x14ac:dyDescent="0.3">
      <c r="B13" s="123"/>
      <c r="C13" s="123" t="s">
        <v>116</v>
      </c>
      <c r="D13" s="117">
        <v>1023042.75035081</v>
      </c>
      <c r="E13" s="117">
        <v>810336.87888716697</v>
      </c>
      <c r="F13" s="117">
        <v>811260.08267247397</v>
      </c>
      <c r="G13" s="117">
        <v>914139.20232389099</v>
      </c>
      <c r="H13" s="117">
        <v>1290128.41010441</v>
      </c>
      <c r="I13" s="117">
        <v>1023042.75035081</v>
      </c>
    </row>
    <row r="14" spans="2:9" x14ac:dyDescent="0.25">
      <c r="B14" t="s">
        <v>127</v>
      </c>
    </row>
    <row r="15" spans="2:9" x14ac:dyDescent="0.25">
      <c r="B15" t="s">
        <v>128</v>
      </c>
    </row>
    <row r="16" spans="2:9" x14ac:dyDescent="0.25">
      <c r="B16" t="s">
        <v>129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B1" workbookViewId="0">
      <selection activeCell="C4" sqref="C4"/>
    </sheetView>
  </sheetViews>
  <sheetFormatPr defaultRowHeight="15" x14ac:dyDescent="0.25"/>
  <cols>
    <col min="1" max="1" width="17.28515625" bestFit="1" customWidth="1"/>
    <col min="2" max="2" width="12" bestFit="1" customWidth="1"/>
    <col min="3" max="3" width="24.85546875" bestFit="1" customWidth="1"/>
    <col min="4" max="4" width="23" bestFit="1" customWidth="1"/>
  </cols>
  <sheetData>
    <row r="1" spans="1:4" x14ac:dyDescent="0.25">
      <c r="A1" s="129" t="s">
        <v>131</v>
      </c>
      <c r="B1" t="s">
        <v>132</v>
      </c>
    </row>
    <row r="3" spans="1:4" x14ac:dyDescent="0.25">
      <c r="A3" s="129" t="s">
        <v>130</v>
      </c>
      <c r="B3" t="s">
        <v>114</v>
      </c>
      <c r="C3" t="s">
        <v>115</v>
      </c>
      <c r="D3" t="s">
        <v>116</v>
      </c>
    </row>
    <row r="4" spans="1:4" x14ac:dyDescent="0.25">
      <c r="A4" s="130" t="s">
        <v>122</v>
      </c>
      <c r="B4" s="131">
        <v>163042.75035080942</v>
      </c>
      <c r="C4" s="131">
        <v>-860000</v>
      </c>
      <c r="D4" s="131">
        <v>1023042.7503508094</v>
      </c>
    </row>
    <row r="5" spans="1:4" x14ac:dyDescent="0.25">
      <c r="A5" s="130" t="s">
        <v>119</v>
      </c>
      <c r="B5" s="131">
        <v>74139.202323890524</v>
      </c>
      <c r="C5" s="131">
        <v>-840000</v>
      </c>
      <c r="D5" s="131">
        <v>914139.20232389052</v>
      </c>
    </row>
    <row r="6" spans="1:4" x14ac:dyDescent="0.25">
      <c r="A6" s="130" t="s">
        <v>121</v>
      </c>
      <c r="B6" s="131">
        <v>190128.41010441398</v>
      </c>
      <c r="C6" s="131">
        <v>-1100000</v>
      </c>
      <c r="D6" s="131">
        <v>1290128.410104414</v>
      </c>
    </row>
    <row r="7" spans="1:4" x14ac:dyDescent="0.25">
      <c r="A7" s="130" t="s">
        <v>102</v>
      </c>
      <c r="B7" s="131">
        <v>70336.878887167084</v>
      </c>
      <c r="C7" s="131">
        <v>-740000</v>
      </c>
      <c r="D7" s="131">
        <v>810336.87888716708</v>
      </c>
    </row>
    <row r="8" spans="1:4" x14ac:dyDescent="0.25">
      <c r="A8" s="130" t="s">
        <v>103</v>
      </c>
      <c r="B8" s="131">
        <v>61260.082672473975</v>
      </c>
      <c r="C8" s="131">
        <v>-750000</v>
      </c>
      <c r="D8" s="131">
        <v>811260.08267247397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33"/>
  </sheetPr>
  <dimension ref="B1:C14"/>
  <sheetViews>
    <sheetView showGridLines="0" workbookViewId="0">
      <selection activeCell="C14" sqref="C14"/>
    </sheetView>
  </sheetViews>
  <sheetFormatPr defaultRowHeight="14.25" x14ac:dyDescent="0.2"/>
  <cols>
    <col min="1" max="1" width="9.140625" style="95"/>
    <col min="2" max="2" width="32.7109375" style="95" customWidth="1"/>
    <col min="3" max="3" width="12.140625" style="95" customWidth="1"/>
    <col min="4" max="235" width="9.140625" style="95"/>
    <col min="236" max="236" width="22.28515625" style="95" bestFit="1" customWidth="1"/>
    <col min="237" max="237" width="16.140625" style="95" customWidth="1"/>
    <col min="238" max="242" width="9.140625" style="95"/>
    <col min="243" max="243" width="7.42578125" style="95" bestFit="1" customWidth="1"/>
    <col min="244" max="245" width="7" style="95" bestFit="1" customWidth="1"/>
    <col min="246" max="491" width="9.140625" style="95"/>
    <col min="492" max="492" width="22.28515625" style="95" bestFit="1" customWidth="1"/>
    <col min="493" max="493" width="16.140625" style="95" customWidth="1"/>
    <col min="494" max="498" width="9.140625" style="95"/>
    <col min="499" max="499" width="7.42578125" style="95" bestFit="1" customWidth="1"/>
    <col min="500" max="501" width="7" style="95" bestFit="1" customWidth="1"/>
    <col min="502" max="747" width="9.140625" style="95"/>
    <col min="748" max="748" width="22.28515625" style="95" bestFit="1" customWidth="1"/>
    <col min="749" max="749" width="16.140625" style="95" customWidth="1"/>
    <col min="750" max="754" width="9.140625" style="95"/>
    <col min="755" max="755" width="7.42578125" style="95" bestFit="1" customWidth="1"/>
    <col min="756" max="757" width="7" style="95" bestFit="1" customWidth="1"/>
    <col min="758" max="1003" width="9.140625" style="95"/>
    <col min="1004" max="1004" width="22.28515625" style="95" bestFit="1" customWidth="1"/>
    <col min="1005" max="1005" width="16.140625" style="95" customWidth="1"/>
    <col min="1006" max="1010" width="9.140625" style="95"/>
    <col min="1011" max="1011" width="7.42578125" style="95" bestFit="1" customWidth="1"/>
    <col min="1012" max="1013" width="7" style="95" bestFit="1" customWidth="1"/>
    <col min="1014" max="1259" width="9.140625" style="95"/>
    <col min="1260" max="1260" width="22.28515625" style="95" bestFit="1" customWidth="1"/>
    <col min="1261" max="1261" width="16.140625" style="95" customWidth="1"/>
    <col min="1262" max="1266" width="9.140625" style="95"/>
    <col min="1267" max="1267" width="7.42578125" style="95" bestFit="1" customWidth="1"/>
    <col min="1268" max="1269" width="7" style="95" bestFit="1" customWidth="1"/>
    <col min="1270" max="1515" width="9.140625" style="95"/>
    <col min="1516" max="1516" width="22.28515625" style="95" bestFit="1" customWidth="1"/>
    <col min="1517" max="1517" width="16.140625" style="95" customWidth="1"/>
    <col min="1518" max="1522" width="9.140625" style="95"/>
    <col min="1523" max="1523" width="7.42578125" style="95" bestFit="1" customWidth="1"/>
    <col min="1524" max="1525" width="7" style="95" bestFit="1" customWidth="1"/>
    <col min="1526" max="1771" width="9.140625" style="95"/>
    <col min="1772" max="1772" width="22.28515625" style="95" bestFit="1" customWidth="1"/>
    <col min="1773" max="1773" width="16.140625" style="95" customWidth="1"/>
    <col min="1774" max="1778" width="9.140625" style="95"/>
    <col min="1779" max="1779" width="7.42578125" style="95" bestFit="1" customWidth="1"/>
    <col min="1780" max="1781" width="7" style="95" bestFit="1" customWidth="1"/>
    <col min="1782" max="2027" width="9.140625" style="95"/>
    <col min="2028" max="2028" width="22.28515625" style="95" bestFit="1" customWidth="1"/>
    <col min="2029" max="2029" width="16.140625" style="95" customWidth="1"/>
    <col min="2030" max="2034" width="9.140625" style="95"/>
    <col min="2035" max="2035" width="7.42578125" style="95" bestFit="1" customWidth="1"/>
    <col min="2036" max="2037" width="7" style="95" bestFit="1" customWidth="1"/>
    <col min="2038" max="2283" width="9.140625" style="95"/>
    <col min="2284" max="2284" width="22.28515625" style="95" bestFit="1" customWidth="1"/>
    <col min="2285" max="2285" width="16.140625" style="95" customWidth="1"/>
    <col min="2286" max="2290" width="9.140625" style="95"/>
    <col min="2291" max="2291" width="7.42578125" style="95" bestFit="1" customWidth="1"/>
    <col min="2292" max="2293" width="7" style="95" bestFit="1" customWidth="1"/>
    <col min="2294" max="2539" width="9.140625" style="95"/>
    <col min="2540" max="2540" width="22.28515625" style="95" bestFit="1" customWidth="1"/>
    <col min="2541" max="2541" width="16.140625" style="95" customWidth="1"/>
    <col min="2542" max="2546" width="9.140625" style="95"/>
    <col min="2547" max="2547" width="7.42578125" style="95" bestFit="1" customWidth="1"/>
    <col min="2548" max="2549" width="7" style="95" bestFit="1" customWidth="1"/>
    <col min="2550" max="2795" width="9.140625" style="95"/>
    <col min="2796" max="2796" width="22.28515625" style="95" bestFit="1" customWidth="1"/>
    <col min="2797" max="2797" width="16.140625" style="95" customWidth="1"/>
    <col min="2798" max="2802" width="9.140625" style="95"/>
    <col min="2803" max="2803" width="7.42578125" style="95" bestFit="1" customWidth="1"/>
    <col min="2804" max="2805" width="7" style="95" bestFit="1" customWidth="1"/>
    <col min="2806" max="3051" width="9.140625" style="95"/>
    <col min="3052" max="3052" width="22.28515625" style="95" bestFit="1" customWidth="1"/>
    <col min="3053" max="3053" width="16.140625" style="95" customWidth="1"/>
    <col min="3054" max="3058" width="9.140625" style="95"/>
    <col min="3059" max="3059" width="7.42578125" style="95" bestFit="1" customWidth="1"/>
    <col min="3060" max="3061" width="7" style="95" bestFit="1" customWidth="1"/>
    <col min="3062" max="3307" width="9.140625" style="95"/>
    <col min="3308" max="3308" width="22.28515625" style="95" bestFit="1" customWidth="1"/>
    <col min="3309" max="3309" width="16.140625" style="95" customWidth="1"/>
    <col min="3310" max="3314" width="9.140625" style="95"/>
    <col min="3315" max="3315" width="7.42578125" style="95" bestFit="1" customWidth="1"/>
    <col min="3316" max="3317" width="7" style="95" bestFit="1" customWidth="1"/>
    <col min="3318" max="3563" width="9.140625" style="95"/>
    <col min="3564" max="3564" width="22.28515625" style="95" bestFit="1" customWidth="1"/>
    <col min="3565" max="3565" width="16.140625" style="95" customWidth="1"/>
    <col min="3566" max="3570" width="9.140625" style="95"/>
    <col min="3571" max="3571" width="7.42578125" style="95" bestFit="1" customWidth="1"/>
    <col min="3572" max="3573" width="7" style="95" bestFit="1" customWidth="1"/>
    <col min="3574" max="3819" width="9.140625" style="95"/>
    <col min="3820" max="3820" width="22.28515625" style="95" bestFit="1" customWidth="1"/>
    <col min="3821" max="3821" width="16.140625" style="95" customWidth="1"/>
    <col min="3822" max="3826" width="9.140625" style="95"/>
    <col min="3827" max="3827" width="7.42578125" style="95" bestFit="1" customWidth="1"/>
    <col min="3828" max="3829" width="7" style="95" bestFit="1" customWidth="1"/>
    <col min="3830" max="4075" width="9.140625" style="95"/>
    <col min="4076" max="4076" width="22.28515625" style="95" bestFit="1" customWidth="1"/>
    <col min="4077" max="4077" width="16.140625" style="95" customWidth="1"/>
    <col min="4078" max="4082" width="9.140625" style="95"/>
    <col min="4083" max="4083" width="7.42578125" style="95" bestFit="1" customWidth="1"/>
    <col min="4084" max="4085" width="7" style="95" bestFit="1" customWidth="1"/>
    <col min="4086" max="4331" width="9.140625" style="95"/>
    <col min="4332" max="4332" width="22.28515625" style="95" bestFit="1" customWidth="1"/>
    <col min="4333" max="4333" width="16.140625" style="95" customWidth="1"/>
    <col min="4334" max="4338" width="9.140625" style="95"/>
    <col min="4339" max="4339" width="7.42578125" style="95" bestFit="1" customWidth="1"/>
    <col min="4340" max="4341" width="7" style="95" bestFit="1" customWidth="1"/>
    <col min="4342" max="4587" width="9.140625" style="95"/>
    <col min="4588" max="4588" width="22.28515625" style="95" bestFit="1" customWidth="1"/>
    <col min="4589" max="4589" width="16.140625" style="95" customWidth="1"/>
    <col min="4590" max="4594" width="9.140625" style="95"/>
    <col min="4595" max="4595" width="7.42578125" style="95" bestFit="1" customWidth="1"/>
    <col min="4596" max="4597" width="7" style="95" bestFit="1" customWidth="1"/>
    <col min="4598" max="4843" width="9.140625" style="95"/>
    <col min="4844" max="4844" width="22.28515625" style="95" bestFit="1" customWidth="1"/>
    <col min="4845" max="4845" width="16.140625" style="95" customWidth="1"/>
    <col min="4846" max="4850" width="9.140625" style="95"/>
    <col min="4851" max="4851" width="7.42578125" style="95" bestFit="1" customWidth="1"/>
    <col min="4852" max="4853" width="7" style="95" bestFit="1" customWidth="1"/>
    <col min="4854" max="5099" width="9.140625" style="95"/>
    <col min="5100" max="5100" width="22.28515625" style="95" bestFit="1" customWidth="1"/>
    <col min="5101" max="5101" width="16.140625" style="95" customWidth="1"/>
    <col min="5102" max="5106" width="9.140625" style="95"/>
    <col min="5107" max="5107" width="7.42578125" style="95" bestFit="1" customWidth="1"/>
    <col min="5108" max="5109" width="7" style="95" bestFit="1" customWidth="1"/>
    <col min="5110" max="5355" width="9.140625" style="95"/>
    <col min="5356" max="5356" width="22.28515625" style="95" bestFit="1" customWidth="1"/>
    <col min="5357" max="5357" width="16.140625" style="95" customWidth="1"/>
    <col min="5358" max="5362" width="9.140625" style="95"/>
    <col min="5363" max="5363" width="7.42578125" style="95" bestFit="1" customWidth="1"/>
    <col min="5364" max="5365" width="7" style="95" bestFit="1" customWidth="1"/>
    <col min="5366" max="5611" width="9.140625" style="95"/>
    <col min="5612" max="5612" width="22.28515625" style="95" bestFit="1" customWidth="1"/>
    <col min="5613" max="5613" width="16.140625" style="95" customWidth="1"/>
    <col min="5614" max="5618" width="9.140625" style="95"/>
    <col min="5619" max="5619" width="7.42578125" style="95" bestFit="1" customWidth="1"/>
    <col min="5620" max="5621" width="7" style="95" bestFit="1" customWidth="1"/>
    <col min="5622" max="5867" width="9.140625" style="95"/>
    <col min="5868" max="5868" width="22.28515625" style="95" bestFit="1" customWidth="1"/>
    <col min="5869" max="5869" width="16.140625" style="95" customWidth="1"/>
    <col min="5870" max="5874" width="9.140625" style="95"/>
    <col min="5875" max="5875" width="7.42578125" style="95" bestFit="1" customWidth="1"/>
    <col min="5876" max="5877" width="7" style="95" bestFit="1" customWidth="1"/>
    <col min="5878" max="6123" width="9.140625" style="95"/>
    <col min="6124" max="6124" width="22.28515625" style="95" bestFit="1" customWidth="1"/>
    <col min="6125" max="6125" width="16.140625" style="95" customWidth="1"/>
    <col min="6126" max="6130" width="9.140625" style="95"/>
    <col min="6131" max="6131" width="7.42578125" style="95" bestFit="1" customWidth="1"/>
    <col min="6132" max="6133" width="7" style="95" bestFit="1" customWidth="1"/>
    <col min="6134" max="6379" width="9.140625" style="95"/>
    <col min="6380" max="6380" width="22.28515625" style="95" bestFit="1" customWidth="1"/>
    <col min="6381" max="6381" width="16.140625" style="95" customWidth="1"/>
    <col min="6382" max="6386" width="9.140625" style="95"/>
    <col min="6387" max="6387" width="7.42578125" style="95" bestFit="1" customWidth="1"/>
    <col min="6388" max="6389" width="7" style="95" bestFit="1" customWidth="1"/>
    <col min="6390" max="6635" width="9.140625" style="95"/>
    <col min="6636" max="6636" width="22.28515625" style="95" bestFit="1" customWidth="1"/>
    <col min="6637" max="6637" width="16.140625" style="95" customWidth="1"/>
    <col min="6638" max="6642" width="9.140625" style="95"/>
    <col min="6643" max="6643" width="7.42578125" style="95" bestFit="1" customWidth="1"/>
    <col min="6644" max="6645" width="7" style="95" bestFit="1" customWidth="1"/>
    <col min="6646" max="6891" width="9.140625" style="95"/>
    <col min="6892" max="6892" width="22.28515625" style="95" bestFit="1" customWidth="1"/>
    <col min="6893" max="6893" width="16.140625" style="95" customWidth="1"/>
    <col min="6894" max="6898" width="9.140625" style="95"/>
    <col min="6899" max="6899" width="7.42578125" style="95" bestFit="1" customWidth="1"/>
    <col min="6900" max="6901" width="7" style="95" bestFit="1" customWidth="1"/>
    <col min="6902" max="7147" width="9.140625" style="95"/>
    <col min="7148" max="7148" width="22.28515625" style="95" bestFit="1" customWidth="1"/>
    <col min="7149" max="7149" width="16.140625" style="95" customWidth="1"/>
    <col min="7150" max="7154" width="9.140625" style="95"/>
    <col min="7155" max="7155" width="7.42578125" style="95" bestFit="1" customWidth="1"/>
    <col min="7156" max="7157" width="7" style="95" bestFit="1" customWidth="1"/>
    <col min="7158" max="7403" width="9.140625" style="95"/>
    <col min="7404" max="7404" width="22.28515625" style="95" bestFit="1" customWidth="1"/>
    <col min="7405" max="7405" width="16.140625" style="95" customWidth="1"/>
    <col min="7406" max="7410" width="9.140625" style="95"/>
    <col min="7411" max="7411" width="7.42578125" style="95" bestFit="1" customWidth="1"/>
    <col min="7412" max="7413" width="7" style="95" bestFit="1" customWidth="1"/>
    <col min="7414" max="7659" width="9.140625" style="95"/>
    <col min="7660" max="7660" width="22.28515625" style="95" bestFit="1" customWidth="1"/>
    <col min="7661" max="7661" width="16.140625" style="95" customWidth="1"/>
    <col min="7662" max="7666" width="9.140625" style="95"/>
    <col min="7667" max="7667" width="7.42578125" style="95" bestFit="1" customWidth="1"/>
    <col min="7668" max="7669" width="7" style="95" bestFit="1" customWidth="1"/>
    <col min="7670" max="7915" width="9.140625" style="95"/>
    <col min="7916" max="7916" width="22.28515625" style="95" bestFit="1" customWidth="1"/>
    <col min="7917" max="7917" width="16.140625" style="95" customWidth="1"/>
    <col min="7918" max="7922" width="9.140625" style="95"/>
    <col min="7923" max="7923" width="7.42578125" style="95" bestFit="1" customWidth="1"/>
    <col min="7924" max="7925" width="7" style="95" bestFit="1" customWidth="1"/>
    <col min="7926" max="8171" width="9.140625" style="95"/>
    <col min="8172" max="8172" width="22.28515625" style="95" bestFit="1" customWidth="1"/>
    <col min="8173" max="8173" width="16.140625" style="95" customWidth="1"/>
    <col min="8174" max="8178" width="9.140625" style="95"/>
    <col min="8179" max="8179" width="7.42578125" style="95" bestFit="1" customWidth="1"/>
    <col min="8180" max="8181" width="7" style="95" bestFit="1" customWidth="1"/>
    <col min="8182" max="8427" width="9.140625" style="95"/>
    <col min="8428" max="8428" width="22.28515625" style="95" bestFit="1" customWidth="1"/>
    <col min="8429" max="8429" width="16.140625" style="95" customWidth="1"/>
    <col min="8430" max="8434" width="9.140625" style="95"/>
    <col min="8435" max="8435" width="7.42578125" style="95" bestFit="1" customWidth="1"/>
    <col min="8436" max="8437" width="7" style="95" bestFit="1" customWidth="1"/>
    <col min="8438" max="8683" width="9.140625" style="95"/>
    <col min="8684" max="8684" width="22.28515625" style="95" bestFit="1" customWidth="1"/>
    <col min="8685" max="8685" width="16.140625" style="95" customWidth="1"/>
    <col min="8686" max="8690" width="9.140625" style="95"/>
    <col min="8691" max="8691" width="7.42578125" style="95" bestFit="1" customWidth="1"/>
    <col min="8692" max="8693" width="7" style="95" bestFit="1" customWidth="1"/>
    <col min="8694" max="8939" width="9.140625" style="95"/>
    <col min="8940" max="8940" width="22.28515625" style="95" bestFit="1" customWidth="1"/>
    <col min="8941" max="8941" width="16.140625" style="95" customWidth="1"/>
    <col min="8942" max="8946" width="9.140625" style="95"/>
    <col min="8947" max="8947" width="7.42578125" style="95" bestFit="1" customWidth="1"/>
    <col min="8948" max="8949" width="7" style="95" bestFit="1" customWidth="1"/>
    <col min="8950" max="9195" width="9.140625" style="95"/>
    <col min="9196" max="9196" width="22.28515625" style="95" bestFit="1" customWidth="1"/>
    <col min="9197" max="9197" width="16.140625" style="95" customWidth="1"/>
    <col min="9198" max="9202" width="9.140625" style="95"/>
    <col min="9203" max="9203" width="7.42578125" style="95" bestFit="1" customWidth="1"/>
    <col min="9204" max="9205" width="7" style="95" bestFit="1" customWidth="1"/>
    <col min="9206" max="9451" width="9.140625" style="95"/>
    <col min="9452" max="9452" width="22.28515625" style="95" bestFit="1" customWidth="1"/>
    <col min="9453" max="9453" width="16.140625" style="95" customWidth="1"/>
    <col min="9454" max="9458" width="9.140625" style="95"/>
    <col min="9459" max="9459" width="7.42578125" style="95" bestFit="1" customWidth="1"/>
    <col min="9460" max="9461" width="7" style="95" bestFit="1" customWidth="1"/>
    <col min="9462" max="9707" width="9.140625" style="95"/>
    <col min="9708" max="9708" width="22.28515625" style="95" bestFit="1" customWidth="1"/>
    <col min="9709" max="9709" width="16.140625" style="95" customWidth="1"/>
    <col min="9710" max="9714" width="9.140625" style="95"/>
    <col min="9715" max="9715" width="7.42578125" style="95" bestFit="1" customWidth="1"/>
    <col min="9716" max="9717" width="7" style="95" bestFit="1" customWidth="1"/>
    <col min="9718" max="9963" width="9.140625" style="95"/>
    <col min="9964" max="9964" width="22.28515625" style="95" bestFit="1" customWidth="1"/>
    <col min="9965" max="9965" width="16.140625" style="95" customWidth="1"/>
    <col min="9966" max="9970" width="9.140625" style="95"/>
    <col min="9971" max="9971" width="7.42578125" style="95" bestFit="1" customWidth="1"/>
    <col min="9972" max="9973" width="7" style="95" bestFit="1" customWidth="1"/>
    <col min="9974" max="10219" width="9.140625" style="95"/>
    <col min="10220" max="10220" width="22.28515625" style="95" bestFit="1" customWidth="1"/>
    <col min="10221" max="10221" width="16.140625" style="95" customWidth="1"/>
    <col min="10222" max="10226" width="9.140625" style="95"/>
    <col min="10227" max="10227" width="7.42578125" style="95" bestFit="1" customWidth="1"/>
    <col min="10228" max="10229" width="7" style="95" bestFit="1" customWidth="1"/>
    <col min="10230" max="10475" width="9.140625" style="95"/>
    <col min="10476" max="10476" width="22.28515625" style="95" bestFit="1" customWidth="1"/>
    <col min="10477" max="10477" width="16.140625" style="95" customWidth="1"/>
    <col min="10478" max="10482" width="9.140625" style="95"/>
    <col min="10483" max="10483" width="7.42578125" style="95" bestFit="1" customWidth="1"/>
    <col min="10484" max="10485" width="7" style="95" bestFit="1" customWidth="1"/>
    <col min="10486" max="10731" width="9.140625" style="95"/>
    <col min="10732" max="10732" width="22.28515625" style="95" bestFit="1" customWidth="1"/>
    <col min="10733" max="10733" width="16.140625" style="95" customWidth="1"/>
    <col min="10734" max="10738" width="9.140625" style="95"/>
    <col min="10739" max="10739" width="7.42578125" style="95" bestFit="1" customWidth="1"/>
    <col min="10740" max="10741" width="7" style="95" bestFit="1" customWidth="1"/>
    <col min="10742" max="10987" width="9.140625" style="95"/>
    <col min="10988" max="10988" width="22.28515625" style="95" bestFit="1" customWidth="1"/>
    <col min="10989" max="10989" width="16.140625" style="95" customWidth="1"/>
    <col min="10990" max="10994" width="9.140625" style="95"/>
    <col min="10995" max="10995" width="7.42578125" style="95" bestFit="1" customWidth="1"/>
    <col min="10996" max="10997" width="7" style="95" bestFit="1" customWidth="1"/>
    <col min="10998" max="11243" width="9.140625" style="95"/>
    <col min="11244" max="11244" width="22.28515625" style="95" bestFit="1" customWidth="1"/>
    <col min="11245" max="11245" width="16.140625" style="95" customWidth="1"/>
    <col min="11246" max="11250" width="9.140625" style="95"/>
    <col min="11251" max="11251" width="7.42578125" style="95" bestFit="1" customWidth="1"/>
    <col min="11252" max="11253" width="7" style="95" bestFit="1" customWidth="1"/>
    <col min="11254" max="11499" width="9.140625" style="95"/>
    <col min="11500" max="11500" width="22.28515625" style="95" bestFit="1" customWidth="1"/>
    <col min="11501" max="11501" width="16.140625" style="95" customWidth="1"/>
    <col min="11502" max="11506" width="9.140625" style="95"/>
    <col min="11507" max="11507" width="7.42578125" style="95" bestFit="1" customWidth="1"/>
    <col min="11508" max="11509" width="7" style="95" bestFit="1" customWidth="1"/>
    <col min="11510" max="11755" width="9.140625" style="95"/>
    <col min="11756" max="11756" width="22.28515625" style="95" bestFit="1" customWidth="1"/>
    <col min="11757" max="11757" width="16.140625" style="95" customWidth="1"/>
    <col min="11758" max="11762" width="9.140625" style="95"/>
    <col min="11763" max="11763" width="7.42578125" style="95" bestFit="1" customWidth="1"/>
    <col min="11764" max="11765" width="7" style="95" bestFit="1" customWidth="1"/>
    <col min="11766" max="12011" width="9.140625" style="95"/>
    <col min="12012" max="12012" width="22.28515625" style="95" bestFit="1" customWidth="1"/>
    <col min="12013" max="12013" width="16.140625" style="95" customWidth="1"/>
    <col min="12014" max="12018" width="9.140625" style="95"/>
    <col min="12019" max="12019" width="7.42578125" style="95" bestFit="1" customWidth="1"/>
    <col min="12020" max="12021" width="7" style="95" bestFit="1" customWidth="1"/>
    <col min="12022" max="12267" width="9.140625" style="95"/>
    <col min="12268" max="12268" width="22.28515625" style="95" bestFit="1" customWidth="1"/>
    <col min="12269" max="12269" width="16.140625" style="95" customWidth="1"/>
    <col min="12270" max="12274" width="9.140625" style="95"/>
    <col min="12275" max="12275" width="7.42578125" style="95" bestFit="1" customWidth="1"/>
    <col min="12276" max="12277" width="7" style="95" bestFit="1" customWidth="1"/>
    <col min="12278" max="12523" width="9.140625" style="95"/>
    <col min="12524" max="12524" width="22.28515625" style="95" bestFit="1" customWidth="1"/>
    <col min="12525" max="12525" width="16.140625" style="95" customWidth="1"/>
    <col min="12526" max="12530" width="9.140625" style="95"/>
    <col min="12531" max="12531" width="7.42578125" style="95" bestFit="1" customWidth="1"/>
    <col min="12532" max="12533" width="7" style="95" bestFit="1" customWidth="1"/>
    <col min="12534" max="12779" width="9.140625" style="95"/>
    <col min="12780" max="12780" width="22.28515625" style="95" bestFit="1" customWidth="1"/>
    <col min="12781" max="12781" width="16.140625" style="95" customWidth="1"/>
    <col min="12782" max="12786" width="9.140625" style="95"/>
    <col min="12787" max="12787" width="7.42578125" style="95" bestFit="1" customWidth="1"/>
    <col min="12788" max="12789" width="7" style="95" bestFit="1" customWidth="1"/>
    <col min="12790" max="13035" width="9.140625" style="95"/>
    <col min="13036" max="13036" width="22.28515625" style="95" bestFit="1" customWidth="1"/>
    <col min="13037" max="13037" width="16.140625" style="95" customWidth="1"/>
    <col min="13038" max="13042" width="9.140625" style="95"/>
    <col min="13043" max="13043" width="7.42578125" style="95" bestFit="1" customWidth="1"/>
    <col min="13044" max="13045" width="7" style="95" bestFit="1" customWidth="1"/>
    <col min="13046" max="13291" width="9.140625" style="95"/>
    <col min="13292" max="13292" width="22.28515625" style="95" bestFit="1" customWidth="1"/>
    <col min="13293" max="13293" width="16.140625" style="95" customWidth="1"/>
    <col min="13294" max="13298" width="9.140625" style="95"/>
    <col min="13299" max="13299" width="7.42578125" style="95" bestFit="1" customWidth="1"/>
    <col min="13300" max="13301" width="7" style="95" bestFit="1" customWidth="1"/>
    <col min="13302" max="13547" width="9.140625" style="95"/>
    <col min="13548" max="13548" width="22.28515625" style="95" bestFit="1" customWidth="1"/>
    <col min="13549" max="13549" width="16.140625" style="95" customWidth="1"/>
    <col min="13550" max="13554" width="9.140625" style="95"/>
    <col min="13555" max="13555" width="7.42578125" style="95" bestFit="1" customWidth="1"/>
    <col min="13556" max="13557" width="7" style="95" bestFit="1" customWidth="1"/>
    <col min="13558" max="13803" width="9.140625" style="95"/>
    <col min="13804" max="13804" width="22.28515625" style="95" bestFit="1" customWidth="1"/>
    <col min="13805" max="13805" width="16.140625" style="95" customWidth="1"/>
    <col min="13806" max="13810" width="9.140625" style="95"/>
    <col min="13811" max="13811" width="7.42578125" style="95" bestFit="1" customWidth="1"/>
    <col min="13812" max="13813" width="7" style="95" bestFit="1" customWidth="1"/>
    <col min="13814" max="14059" width="9.140625" style="95"/>
    <col min="14060" max="14060" width="22.28515625" style="95" bestFit="1" customWidth="1"/>
    <col min="14061" max="14061" width="16.140625" style="95" customWidth="1"/>
    <col min="14062" max="14066" width="9.140625" style="95"/>
    <col min="14067" max="14067" width="7.42578125" style="95" bestFit="1" customWidth="1"/>
    <col min="14068" max="14069" width="7" style="95" bestFit="1" customWidth="1"/>
    <col min="14070" max="14315" width="9.140625" style="95"/>
    <col min="14316" max="14316" width="22.28515625" style="95" bestFit="1" customWidth="1"/>
    <col min="14317" max="14317" width="16.140625" style="95" customWidth="1"/>
    <col min="14318" max="14322" width="9.140625" style="95"/>
    <col min="14323" max="14323" width="7.42578125" style="95" bestFit="1" customWidth="1"/>
    <col min="14324" max="14325" width="7" style="95" bestFit="1" customWidth="1"/>
    <col min="14326" max="14571" width="9.140625" style="95"/>
    <col min="14572" max="14572" width="22.28515625" style="95" bestFit="1" customWidth="1"/>
    <col min="14573" max="14573" width="16.140625" style="95" customWidth="1"/>
    <col min="14574" max="14578" width="9.140625" style="95"/>
    <col min="14579" max="14579" width="7.42578125" style="95" bestFit="1" customWidth="1"/>
    <col min="14580" max="14581" width="7" style="95" bestFit="1" customWidth="1"/>
    <col min="14582" max="14827" width="9.140625" style="95"/>
    <col min="14828" max="14828" width="22.28515625" style="95" bestFit="1" customWidth="1"/>
    <col min="14829" max="14829" width="16.140625" style="95" customWidth="1"/>
    <col min="14830" max="14834" width="9.140625" style="95"/>
    <col min="14835" max="14835" width="7.42578125" style="95" bestFit="1" customWidth="1"/>
    <col min="14836" max="14837" width="7" style="95" bestFit="1" customWidth="1"/>
    <col min="14838" max="15083" width="9.140625" style="95"/>
    <col min="15084" max="15084" width="22.28515625" style="95" bestFit="1" customWidth="1"/>
    <col min="15085" max="15085" width="16.140625" style="95" customWidth="1"/>
    <col min="15086" max="15090" width="9.140625" style="95"/>
    <col min="15091" max="15091" width="7.42578125" style="95" bestFit="1" customWidth="1"/>
    <col min="15092" max="15093" width="7" style="95" bestFit="1" customWidth="1"/>
    <col min="15094" max="15339" width="9.140625" style="95"/>
    <col min="15340" max="15340" width="22.28515625" style="95" bestFit="1" customWidth="1"/>
    <col min="15341" max="15341" width="16.140625" style="95" customWidth="1"/>
    <col min="15342" max="15346" width="9.140625" style="95"/>
    <col min="15347" max="15347" width="7.42578125" style="95" bestFit="1" customWidth="1"/>
    <col min="15348" max="15349" width="7" style="95" bestFit="1" customWidth="1"/>
    <col min="15350" max="15595" width="9.140625" style="95"/>
    <col min="15596" max="15596" width="22.28515625" style="95" bestFit="1" customWidth="1"/>
    <col min="15597" max="15597" width="16.140625" style="95" customWidth="1"/>
    <col min="15598" max="15602" width="9.140625" style="95"/>
    <col min="15603" max="15603" width="7.42578125" style="95" bestFit="1" customWidth="1"/>
    <col min="15604" max="15605" width="7" style="95" bestFit="1" customWidth="1"/>
    <col min="15606" max="15851" width="9.140625" style="95"/>
    <col min="15852" max="15852" width="22.28515625" style="95" bestFit="1" customWidth="1"/>
    <col min="15853" max="15853" width="16.140625" style="95" customWidth="1"/>
    <col min="15854" max="15858" width="9.140625" style="95"/>
    <col min="15859" max="15859" width="7.42578125" style="95" bestFit="1" customWidth="1"/>
    <col min="15860" max="15861" width="7" style="95" bestFit="1" customWidth="1"/>
    <col min="15862" max="16107" width="9.140625" style="95"/>
    <col min="16108" max="16108" width="22.28515625" style="95" bestFit="1" customWidth="1"/>
    <col min="16109" max="16109" width="16.140625" style="95" customWidth="1"/>
    <col min="16110" max="16114" width="9.140625" style="95"/>
    <col min="16115" max="16115" width="7.42578125" style="95" bestFit="1" customWidth="1"/>
    <col min="16116" max="16117" width="7" style="95" bestFit="1" customWidth="1"/>
    <col min="16118" max="16384" width="9.140625" style="95"/>
  </cols>
  <sheetData>
    <row r="1" spans="2:3" s="107" customFormat="1" ht="18" x14ac:dyDescent="0.25">
      <c r="B1" s="105" t="s">
        <v>0</v>
      </c>
      <c r="C1" s="106"/>
    </row>
    <row r="2" spans="2:3" x14ac:dyDescent="0.2">
      <c r="B2" s="58"/>
      <c r="C2" s="58"/>
    </row>
    <row r="3" spans="2:3" ht="15" x14ac:dyDescent="0.25">
      <c r="B3" s="59" t="s">
        <v>93</v>
      </c>
      <c r="C3" s="58"/>
    </row>
    <row r="4" spans="2:3" x14ac:dyDescent="0.2">
      <c r="B4" s="1" t="s">
        <v>94</v>
      </c>
      <c r="C4" s="57">
        <v>-500000</v>
      </c>
    </row>
    <row r="5" spans="2:3" x14ac:dyDescent="0.2">
      <c r="B5" s="1" t="s">
        <v>95</v>
      </c>
      <c r="C5" s="57">
        <v>12</v>
      </c>
    </row>
    <row r="6" spans="2:3" x14ac:dyDescent="0.2">
      <c r="B6" s="1" t="s">
        <v>96</v>
      </c>
      <c r="C6" s="86">
        <v>-20000</v>
      </c>
    </row>
    <row r="7" spans="2:3" x14ac:dyDescent="0.2">
      <c r="B7" s="60" t="s">
        <v>97</v>
      </c>
      <c r="C7" s="7">
        <v>0.11</v>
      </c>
    </row>
    <row r="8" spans="2:3" x14ac:dyDescent="0.2">
      <c r="B8" s="58"/>
      <c r="C8" s="58"/>
    </row>
    <row r="9" spans="2:3" ht="15" x14ac:dyDescent="0.25">
      <c r="B9" s="59" t="s">
        <v>98</v>
      </c>
      <c r="C9" s="58"/>
    </row>
    <row r="10" spans="2:3" x14ac:dyDescent="0.2">
      <c r="B10" s="1" t="s">
        <v>99</v>
      </c>
      <c r="C10" s="57">
        <f>FV(C7/12,C5,C6,C4)</f>
        <v>810336.87888716708</v>
      </c>
    </row>
    <row r="11" spans="2:3" x14ac:dyDescent="0.2">
      <c r="B11" s="61"/>
      <c r="C11" s="61"/>
    </row>
    <row r="12" spans="2:3" x14ac:dyDescent="0.2">
      <c r="B12" s="1" t="s">
        <v>100</v>
      </c>
      <c r="C12" s="57">
        <f>C4+C6*C5</f>
        <v>-740000</v>
      </c>
    </row>
    <row r="13" spans="2:3" x14ac:dyDescent="0.2">
      <c r="B13" s="61"/>
      <c r="C13" s="61"/>
    </row>
    <row r="14" spans="2:3" x14ac:dyDescent="0.2">
      <c r="B14" s="1" t="s">
        <v>101</v>
      </c>
      <c r="C14" s="57">
        <f>C10+C12</f>
        <v>70336.878887167084</v>
      </c>
    </row>
  </sheetData>
  <scenarios current="4" show="0" sqref="C14 C12 C10">
    <scenario name="КБ Перспектива" locked="1" count="4" user="Автор" comment="Автор: Автор , 19.06.2014">
      <inputCells r="C4" val="-500000"/>
      <inputCells r="C5" val="12"/>
      <inputCells r="C6" val="-20000"/>
      <inputCells r="C7" val="0,11"/>
    </scenario>
    <scenario name="КБ Рапсодия" locked="1" count="4" user="Автор" comment="Автор: Автор , 19.06.2014_x000a_Автор изменений: Автор , 19.06.2014">
      <inputCells r="C4" val="-450000"/>
      <inputCells r="C5" val="12"/>
      <inputCells r="C6" val="-25000"/>
      <inputCells r="C7" val="0,1"/>
    </scenario>
    <scenario name="КБ Нирвана" locked="1" count="4" user="Автор" comment="Автор: Автор , 01.02.2013">
      <inputCells r="C4" val="-600000" numFmtId="3"/>
      <inputCells r="C5" val="12" numFmtId="3"/>
      <inputCells r="C6" val="-20000" numFmtId="3"/>
      <inputCells r="C7" val="0,1" numFmtId="9"/>
    </scenario>
    <scenario name="КБ Оптимальный" locked="1" count="4" user="Автор" comment="Автор: Автор , 01.02.2013">
      <inputCells r="C4" val="-500000" numFmtId="3"/>
      <inputCells r="C5" val="24" numFmtId="3"/>
      <inputCells r="C6" val="-25000" numFmtId="3"/>
      <inputCells r="C7" val="0,11" numFmtId="9"/>
    </scenario>
    <scenario name="Банк Фаворит" locked="1" count="4" user="Автор" comment="Автор: Автор , 01.02.2013">
      <inputCells r="C4" val="-500000" numFmtId="3"/>
      <inputCells r="C5" val="24" numFmtId="3"/>
      <inputCells r="C6" val="-15000" numFmtId="3"/>
      <inputCells r="C7" val="0,11" numFmtId="9"/>
    </scenario>
  </scenarios>
  <dataConsolidate/>
  <conditionalFormatting sqref="C4:C7 C10 C12 C14">
    <cfRule type="expression" dxfId="15" priority="12">
      <formula>AND(#REF!=$B$3,C$1=$B$5)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33"/>
  </sheetPr>
  <dimension ref="B1:C14"/>
  <sheetViews>
    <sheetView showGridLines="0" workbookViewId="0">
      <selection activeCell="C5" sqref="C5"/>
    </sheetView>
  </sheetViews>
  <sheetFormatPr defaultRowHeight="14.25" x14ac:dyDescent="0.2"/>
  <cols>
    <col min="1" max="1" width="9.140625" style="95"/>
    <col min="2" max="2" width="32.7109375" style="95" customWidth="1"/>
    <col min="3" max="3" width="12.140625" style="95" customWidth="1"/>
    <col min="4" max="238" width="9.140625" style="95"/>
    <col min="239" max="239" width="22.28515625" style="95" bestFit="1" customWidth="1"/>
    <col min="240" max="240" width="16.140625" style="95" customWidth="1"/>
    <col min="241" max="245" width="9.140625" style="95"/>
    <col min="246" max="246" width="7.42578125" style="95" bestFit="1" customWidth="1"/>
    <col min="247" max="248" width="7" style="95" bestFit="1" customWidth="1"/>
    <col min="249" max="494" width="9.140625" style="95"/>
    <col min="495" max="495" width="22.28515625" style="95" bestFit="1" customWidth="1"/>
    <col min="496" max="496" width="16.140625" style="95" customWidth="1"/>
    <col min="497" max="501" width="9.140625" style="95"/>
    <col min="502" max="502" width="7.42578125" style="95" bestFit="1" customWidth="1"/>
    <col min="503" max="504" width="7" style="95" bestFit="1" customWidth="1"/>
    <col min="505" max="750" width="9.140625" style="95"/>
    <col min="751" max="751" width="22.28515625" style="95" bestFit="1" customWidth="1"/>
    <col min="752" max="752" width="16.140625" style="95" customWidth="1"/>
    <col min="753" max="757" width="9.140625" style="95"/>
    <col min="758" max="758" width="7.42578125" style="95" bestFit="1" customWidth="1"/>
    <col min="759" max="760" width="7" style="95" bestFit="1" customWidth="1"/>
    <col min="761" max="1006" width="9.140625" style="95"/>
    <col min="1007" max="1007" width="22.28515625" style="95" bestFit="1" customWidth="1"/>
    <col min="1008" max="1008" width="16.140625" style="95" customWidth="1"/>
    <col min="1009" max="1013" width="9.140625" style="95"/>
    <col min="1014" max="1014" width="7.42578125" style="95" bestFit="1" customWidth="1"/>
    <col min="1015" max="1016" width="7" style="95" bestFit="1" customWidth="1"/>
    <col min="1017" max="1262" width="9.140625" style="95"/>
    <col min="1263" max="1263" width="22.28515625" style="95" bestFit="1" customWidth="1"/>
    <col min="1264" max="1264" width="16.140625" style="95" customWidth="1"/>
    <col min="1265" max="1269" width="9.140625" style="95"/>
    <col min="1270" max="1270" width="7.42578125" style="95" bestFit="1" customWidth="1"/>
    <col min="1271" max="1272" width="7" style="95" bestFit="1" customWidth="1"/>
    <col min="1273" max="1518" width="9.140625" style="95"/>
    <col min="1519" max="1519" width="22.28515625" style="95" bestFit="1" customWidth="1"/>
    <col min="1520" max="1520" width="16.140625" style="95" customWidth="1"/>
    <col min="1521" max="1525" width="9.140625" style="95"/>
    <col min="1526" max="1526" width="7.42578125" style="95" bestFit="1" customWidth="1"/>
    <col min="1527" max="1528" width="7" style="95" bestFit="1" customWidth="1"/>
    <col min="1529" max="1774" width="9.140625" style="95"/>
    <col min="1775" max="1775" width="22.28515625" style="95" bestFit="1" customWidth="1"/>
    <col min="1776" max="1776" width="16.140625" style="95" customWidth="1"/>
    <col min="1777" max="1781" width="9.140625" style="95"/>
    <col min="1782" max="1782" width="7.42578125" style="95" bestFit="1" customWidth="1"/>
    <col min="1783" max="1784" width="7" style="95" bestFit="1" customWidth="1"/>
    <col min="1785" max="2030" width="9.140625" style="95"/>
    <col min="2031" max="2031" width="22.28515625" style="95" bestFit="1" customWidth="1"/>
    <col min="2032" max="2032" width="16.140625" style="95" customWidth="1"/>
    <col min="2033" max="2037" width="9.140625" style="95"/>
    <col min="2038" max="2038" width="7.42578125" style="95" bestFit="1" customWidth="1"/>
    <col min="2039" max="2040" width="7" style="95" bestFit="1" customWidth="1"/>
    <col min="2041" max="2286" width="9.140625" style="95"/>
    <col min="2287" max="2287" width="22.28515625" style="95" bestFit="1" customWidth="1"/>
    <col min="2288" max="2288" width="16.140625" style="95" customWidth="1"/>
    <col min="2289" max="2293" width="9.140625" style="95"/>
    <col min="2294" max="2294" width="7.42578125" style="95" bestFit="1" customWidth="1"/>
    <col min="2295" max="2296" width="7" style="95" bestFit="1" customWidth="1"/>
    <col min="2297" max="2542" width="9.140625" style="95"/>
    <col min="2543" max="2543" width="22.28515625" style="95" bestFit="1" customWidth="1"/>
    <col min="2544" max="2544" width="16.140625" style="95" customWidth="1"/>
    <col min="2545" max="2549" width="9.140625" style="95"/>
    <col min="2550" max="2550" width="7.42578125" style="95" bestFit="1" customWidth="1"/>
    <col min="2551" max="2552" width="7" style="95" bestFit="1" customWidth="1"/>
    <col min="2553" max="2798" width="9.140625" style="95"/>
    <col min="2799" max="2799" width="22.28515625" style="95" bestFit="1" customWidth="1"/>
    <col min="2800" max="2800" width="16.140625" style="95" customWidth="1"/>
    <col min="2801" max="2805" width="9.140625" style="95"/>
    <col min="2806" max="2806" width="7.42578125" style="95" bestFit="1" customWidth="1"/>
    <col min="2807" max="2808" width="7" style="95" bestFit="1" customWidth="1"/>
    <col min="2809" max="3054" width="9.140625" style="95"/>
    <col min="3055" max="3055" width="22.28515625" style="95" bestFit="1" customWidth="1"/>
    <col min="3056" max="3056" width="16.140625" style="95" customWidth="1"/>
    <col min="3057" max="3061" width="9.140625" style="95"/>
    <col min="3062" max="3062" width="7.42578125" style="95" bestFit="1" customWidth="1"/>
    <col min="3063" max="3064" width="7" style="95" bestFit="1" customWidth="1"/>
    <col min="3065" max="3310" width="9.140625" style="95"/>
    <col min="3311" max="3311" width="22.28515625" style="95" bestFit="1" customWidth="1"/>
    <col min="3312" max="3312" width="16.140625" style="95" customWidth="1"/>
    <col min="3313" max="3317" width="9.140625" style="95"/>
    <col min="3318" max="3318" width="7.42578125" style="95" bestFit="1" customWidth="1"/>
    <col min="3319" max="3320" width="7" style="95" bestFit="1" customWidth="1"/>
    <col min="3321" max="3566" width="9.140625" style="95"/>
    <col min="3567" max="3567" width="22.28515625" style="95" bestFit="1" customWidth="1"/>
    <col min="3568" max="3568" width="16.140625" style="95" customWidth="1"/>
    <col min="3569" max="3573" width="9.140625" style="95"/>
    <col min="3574" max="3574" width="7.42578125" style="95" bestFit="1" customWidth="1"/>
    <col min="3575" max="3576" width="7" style="95" bestFit="1" customWidth="1"/>
    <col min="3577" max="3822" width="9.140625" style="95"/>
    <col min="3823" max="3823" width="22.28515625" style="95" bestFit="1" customWidth="1"/>
    <col min="3824" max="3824" width="16.140625" style="95" customWidth="1"/>
    <col min="3825" max="3829" width="9.140625" style="95"/>
    <col min="3830" max="3830" width="7.42578125" style="95" bestFit="1" customWidth="1"/>
    <col min="3831" max="3832" width="7" style="95" bestFit="1" customWidth="1"/>
    <col min="3833" max="4078" width="9.140625" style="95"/>
    <col min="4079" max="4079" width="22.28515625" style="95" bestFit="1" customWidth="1"/>
    <col min="4080" max="4080" width="16.140625" style="95" customWidth="1"/>
    <col min="4081" max="4085" width="9.140625" style="95"/>
    <col min="4086" max="4086" width="7.42578125" style="95" bestFit="1" customWidth="1"/>
    <col min="4087" max="4088" width="7" style="95" bestFit="1" customWidth="1"/>
    <col min="4089" max="4334" width="9.140625" style="95"/>
    <col min="4335" max="4335" width="22.28515625" style="95" bestFit="1" customWidth="1"/>
    <col min="4336" max="4336" width="16.140625" style="95" customWidth="1"/>
    <col min="4337" max="4341" width="9.140625" style="95"/>
    <col min="4342" max="4342" width="7.42578125" style="95" bestFit="1" customWidth="1"/>
    <col min="4343" max="4344" width="7" style="95" bestFit="1" customWidth="1"/>
    <col min="4345" max="4590" width="9.140625" style="95"/>
    <col min="4591" max="4591" width="22.28515625" style="95" bestFit="1" customWidth="1"/>
    <col min="4592" max="4592" width="16.140625" style="95" customWidth="1"/>
    <col min="4593" max="4597" width="9.140625" style="95"/>
    <col min="4598" max="4598" width="7.42578125" style="95" bestFit="1" customWidth="1"/>
    <col min="4599" max="4600" width="7" style="95" bestFit="1" customWidth="1"/>
    <col min="4601" max="4846" width="9.140625" style="95"/>
    <col min="4847" max="4847" width="22.28515625" style="95" bestFit="1" customWidth="1"/>
    <col min="4848" max="4848" width="16.140625" style="95" customWidth="1"/>
    <col min="4849" max="4853" width="9.140625" style="95"/>
    <col min="4854" max="4854" width="7.42578125" style="95" bestFit="1" customWidth="1"/>
    <col min="4855" max="4856" width="7" style="95" bestFit="1" customWidth="1"/>
    <col min="4857" max="5102" width="9.140625" style="95"/>
    <col min="5103" max="5103" width="22.28515625" style="95" bestFit="1" customWidth="1"/>
    <col min="5104" max="5104" width="16.140625" style="95" customWidth="1"/>
    <col min="5105" max="5109" width="9.140625" style="95"/>
    <col min="5110" max="5110" width="7.42578125" style="95" bestFit="1" customWidth="1"/>
    <col min="5111" max="5112" width="7" style="95" bestFit="1" customWidth="1"/>
    <col min="5113" max="5358" width="9.140625" style="95"/>
    <col min="5359" max="5359" width="22.28515625" style="95" bestFit="1" customWidth="1"/>
    <col min="5360" max="5360" width="16.140625" style="95" customWidth="1"/>
    <col min="5361" max="5365" width="9.140625" style="95"/>
    <col min="5366" max="5366" width="7.42578125" style="95" bestFit="1" customWidth="1"/>
    <col min="5367" max="5368" width="7" style="95" bestFit="1" customWidth="1"/>
    <col min="5369" max="5614" width="9.140625" style="95"/>
    <col min="5615" max="5615" width="22.28515625" style="95" bestFit="1" customWidth="1"/>
    <col min="5616" max="5616" width="16.140625" style="95" customWidth="1"/>
    <col min="5617" max="5621" width="9.140625" style="95"/>
    <col min="5622" max="5622" width="7.42578125" style="95" bestFit="1" customWidth="1"/>
    <col min="5623" max="5624" width="7" style="95" bestFit="1" customWidth="1"/>
    <col min="5625" max="5870" width="9.140625" style="95"/>
    <col min="5871" max="5871" width="22.28515625" style="95" bestFit="1" customWidth="1"/>
    <col min="5872" max="5872" width="16.140625" style="95" customWidth="1"/>
    <col min="5873" max="5877" width="9.140625" style="95"/>
    <col min="5878" max="5878" width="7.42578125" style="95" bestFit="1" customWidth="1"/>
    <col min="5879" max="5880" width="7" style="95" bestFit="1" customWidth="1"/>
    <col min="5881" max="6126" width="9.140625" style="95"/>
    <col min="6127" max="6127" width="22.28515625" style="95" bestFit="1" customWidth="1"/>
    <col min="6128" max="6128" width="16.140625" style="95" customWidth="1"/>
    <col min="6129" max="6133" width="9.140625" style="95"/>
    <col min="6134" max="6134" width="7.42578125" style="95" bestFit="1" customWidth="1"/>
    <col min="6135" max="6136" width="7" style="95" bestFit="1" customWidth="1"/>
    <col min="6137" max="6382" width="9.140625" style="95"/>
    <col min="6383" max="6383" width="22.28515625" style="95" bestFit="1" customWidth="1"/>
    <col min="6384" max="6384" width="16.140625" style="95" customWidth="1"/>
    <col min="6385" max="6389" width="9.140625" style="95"/>
    <col min="6390" max="6390" width="7.42578125" style="95" bestFit="1" customWidth="1"/>
    <col min="6391" max="6392" width="7" style="95" bestFit="1" customWidth="1"/>
    <col min="6393" max="6638" width="9.140625" style="95"/>
    <col min="6639" max="6639" width="22.28515625" style="95" bestFit="1" customWidth="1"/>
    <col min="6640" max="6640" width="16.140625" style="95" customWidth="1"/>
    <col min="6641" max="6645" width="9.140625" style="95"/>
    <col min="6646" max="6646" width="7.42578125" style="95" bestFit="1" customWidth="1"/>
    <col min="6647" max="6648" width="7" style="95" bestFit="1" customWidth="1"/>
    <col min="6649" max="6894" width="9.140625" style="95"/>
    <col min="6895" max="6895" width="22.28515625" style="95" bestFit="1" customWidth="1"/>
    <col min="6896" max="6896" width="16.140625" style="95" customWidth="1"/>
    <col min="6897" max="6901" width="9.140625" style="95"/>
    <col min="6902" max="6902" width="7.42578125" style="95" bestFit="1" customWidth="1"/>
    <col min="6903" max="6904" width="7" style="95" bestFit="1" customWidth="1"/>
    <col min="6905" max="7150" width="9.140625" style="95"/>
    <col min="7151" max="7151" width="22.28515625" style="95" bestFit="1" customWidth="1"/>
    <col min="7152" max="7152" width="16.140625" style="95" customWidth="1"/>
    <col min="7153" max="7157" width="9.140625" style="95"/>
    <col min="7158" max="7158" width="7.42578125" style="95" bestFit="1" customWidth="1"/>
    <col min="7159" max="7160" width="7" style="95" bestFit="1" customWidth="1"/>
    <col min="7161" max="7406" width="9.140625" style="95"/>
    <col min="7407" max="7407" width="22.28515625" style="95" bestFit="1" customWidth="1"/>
    <col min="7408" max="7408" width="16.140625" style="95" customWidth="1"/>
    <col min="7409" max="7413" width="9.140625" style="95"/>
    <col min="7414" max="7414" width="7.42578125" style="95" bestFit="1" customWidth="1"/>
    <col min="7415" max="7416" width="7" style="95" bestFit="1" customWidth="1"/>
    <col min="7417" max="7662" width="9.140625" style="95"/>
    <col min="7663" max="7663" width="22.28515625" style="95" bestFit="1" customWidth="1"/>
    <col min="7664" max="7664" width="16.140625" style="95" customWidth="1"/>
    <col min="7665" max="7669" width="9.140625" style="95"/>
    <col min="7670" max="7670" width="7.42578125" style="95" bestFit="1" customWidth="1"/>
    <col min="7671" max="7672" width="7" style="95" bestFit="1" customWidth="1"/>
    <col min="7673" max="7918" width="9.140625" style="95"/>
    <col min="7919" max="7919" width="22.28515625" style="95" bestFit="1" customWidth="1"/>
    <col min="7920" max="7920" width="16.140625" style="95" customWidth="1"/>
    <col min="7921" max="7925" width="9.140625" style="95"/>
    <col min="7926" max="7926" width="7.42578125" style="95" bestFit="1" customWidth="1"/>
    <col min="7927" max="7928" width="7" style="95" bestFit="1" customWidth="1"/>
    <col min="7929" max="8174" width="9.140625" style="95"/>
    <col min="8175" max="8175" width="22.28515625" style="95" bestFit="1" customWidth="1"/>
    <col min="8176" max="8176" width="16.140625" style="95" customWidth="1"/>
    <col min="8177" max="8181" width="9.140625" style="95"/>
    <col min="8182" max="8182" width="7.42578125" style="95" bestFit="1" customWidth="1"/>
    <col min="8183" max="8184" width="7" style="95" bestFit="1" customWidth="1"/>
    <col min="8185" max="8430" width="9.140625" style="95"/>
    <col min="8431" max="8431" width="22.28515625" style="95" bestFit="1" customWidth="1"/>
    <col min="8432" max="8432" width="16.140625" style="95" customWidth="1"/>
    <col min="8433" max="8437" width="9.140625" style="95"/>
    <col min="8438" max="8438" width="7.42578125" style="95" bestFit="1" customWidth="1"/>
    <col min="8439" max="8440" width="7" style="95" bestFit="1" customWidth="1"/>
    <col min="8441" max="8686" width="9.140625" style="95"/>
    <col min="8687" max="8687" width="22.28515625" style="95" bestFit="1" customWidth="1"/>
    <col min="8688" max="8688" width="16.140625" style="95" customWidth="1"/>
    <col min="8689" max="8693" width="9.140625" style="95"/>
    <col min="8694" max="8694" width="7.42578125" style="95" bestFit="1" customWidth="1"/>
    <col min="8695" max="8696" width="7" style="95" bestFit="1" customWidth="1"/>
    <col min="8697" max="8942" width="9.140625" style="95"/>
    <col min="8943" max="8943" width="22.28515625" style="95" bestFit="1" customWidth="1"/>
    <col min="8944" max="8944" width="16.140625" style="95" customWidth="1"/>
    <col min="8945" max="8949" width="9.140625" style="95"/>
    <col min="8950" max="8950" width="7.42578125" style="95" bestFit="1" customWidth="1"/>
    <col min="8951" max="8952" width="7" style="95" bestFit="1" customWidth="1"/>
    <col min="8953" max="9198" width="9.140625" style="95"/>
    <col min="9199" max="9199" width="22.28515625" style="95" bestFit="1" customWidth="1"/>
    <col min="9200" max="9200" width="16.140625" style="95" customWidth="1"/>
    <col min="9201" max="9205" width="9.140625" style="95"/>
    <col min="9206" max="9206" width="7.42578125" style="95" bestFit="1" customWidth="1"/>
    <col min="9207" max="9208" width="7" style="95" bestFit="1" customWidth="1"/>
    <col min="9209" max="9454" width="9.140625" style="95"/>
    <col min="9455" max="9455" width="22.28515625" style="95" bestFit="1" customWidth="1"/>
    <col min="9456" max="9456" width="16.140625" style="95" customWidth="1"/>
    <col min="9457" max="9461" width="9.140625" style="95"/>
    <col min="9462" max="9462" width="7.42578125" style="95" bestFit="1" customWidth="1"/>
    <col min="9463" max="9464" width="7" style="95" bestFit="1" customWidth="1"/>
    <col min="9465" max="9710" width="9.140625" style="95"/>
    <col min="9711" max="9711" width="22.28515625" style="95" bestFit="1" customWidth="1"/>
    <col min="9712" max="9712" width="16.140625" style="95" customWidth="1"/>
    <col min="9713" max="9717" width="9.140625" style="95"/>
    <col min="9718" max="9718" width="7.42578125" style="95" bestFit="1" customWidth="1"/>
    <col min="9719" max="9720" width="7" style="95" bestFit="1" customWidth="1"/>
    <col min="9721" max="9966" width="9.140625" style="95"/>
    <col min="9967" max="9967" width="22.28515625" style="95" bestFit="1" customWidth="1"/>
    <col min="9968" max="9968" width="16.140625" style="95" customWidth="1"/>
    <col min="9969" max="9973" width="9.140625" style="95"/>
    <col min="9974" max="9974" width="7.42578125" style="95" bestFit="1" customWidth="1"/>
    <col min="9975" max="9976" width="7" style="95" bestFit="1" customWidth="1"/>
    <col min="9977" max="10222" width="9.140625" style="95"/>
    <col min="10223" max="10223" width="22.28515625" style="95" bestFit="1" customWidth="1"/>
    <col min="10224" max="10224" width="16.140625" style="95" customWidth="1"/>
    <col min="10225" max="10229" width="9.140625" style="95"/>
    <col min="10230" max="10230" width="7.42578125" style="95" bestFit="1" customWidth="1"/>
    <col min="10231" max="10232" width="7" style="95" bestFit="1" customWidth="1"/>
    <col min="10233" max="10478" width="9.140625" style="95"/>
    <col min="10479" max="10479" width="22.28515625" style="95" bestFit="1" customWidth="1"/>
    <col min="10480" max="10480" width="16.140625" style="95" customWidth="1"/>
    <col min="10481" max="10485" width="9.140625" style="95"/>
    <col min="10486" max="10486" width="7.42578125" style="95" bestFit="1" customWidth="1"/>
    <col min="10487" max="10488" width="7" style="95" bestFit="1" customWidth="1"/>
    <col min="10489" max="10734" width="9.140625" style="95"/>
    <col min="10735" max="10735" width="22.28515625" style="95" bestFit="1" customWidth="1"/>
    <col min="10736" max="10736" width="16.140625" style="95" customWidth="1"/>
    <col min="10737" max="10741" width="9.140625" style="95"/>
    <col min="10742" max="10742" width="7.42578125" style="95" bestFit="1" customWidth="1"/>
    <col min="10743" max="10744" width="7" style="95" bestFit="1" customWidth="1"/>
    <col min="10745" max="10990" width="9.140625" style="95"/>
    <col min="10991" max="10991" width="22.28515625" style="95" bestFit="1" customWidth="1"/>
    <col min="10992" max="10992" width="16.140625" style="95" customWidth="1"/>
    <col min="10993" max="10997" width="9.140625" style="95"/>
    <col min="10998" max="10998" width="7.42578125" style="95" bestFit="1" customWidth="1"/>
    <col min="10999" max="11000" width="7" style="95" bestFit="1" customWidth="1"/>
    <col min="11001" max="11246" width="9.140625" style="95"/>
    <col min="11247" max="11247" width="22.28515625" style="95" bestFit="1" customWidth="1"/>
    <col min="11248" max="11248" width="16.140625" style="95" customWidth="1"/>
    <col min="11249" max="11253" width="9.140625" style="95"/>
    <col min="11254" max="11254" width="7.42578125" style="95" bestFit="1" customWidth="1"/>
    <col min="11255" max="11256" width="7" style="95" bestFit="1" customWidth="1"/>
    <col min="11257" max="11502" width="9.140625" style="95"/>
    <col min="11503" max="11503" width="22.28515625" style="95" bestFit="1" customWidth="1"/>
    <col min="11504" max="11504" width="16.140625" style="95" customWidth="1"/>
    <col min="11505" max="11509" width="9.140625" style="95"/>
    <col min="11510" max="11510" width="7.42578125" style="95" bestFit="1" customWidth="1"/>
    <col min="11511" max="11512" width="7" style="95" bestFit="1" customWidth="1"/>
    <col min="11513" max="11758" width="9.140625" style="95"/>
    <col min="11759" max="11759" width="22.28515625" style="95" bestFit="1" customWidth="1"/>
    <col min="11760" max="11760" width="16.140625" style="95" customWidth="1"/>
    <col min="11761" max="11765" width="9.140625" style="95"/>
    <col min="11766" max="11766" width="7.42578125" style="95" bestFit="1" customWidth="1"/>
    <col min="11767" max="11768" width="7" style="95" bestFit="1" customWidth="1"/>
    <col min="11769" max="12014" width="9.140625" style="95"/>
    <col min="12015" max="12015" width="22.28515625" style="95" bestFit="1" customWidth="1"/>
    <col min="12016" max="12016" width="16.140625" style="95" customWidth="1"/>
    <col min="12017" max="12021" width="9.140625" style="95"/>
    <col min="12022" max="12022" width="7.42578125" style="95" bestFit="1" customWidth="1"/>
    <col min="12023" max="12024" width="7" style="95" bestFit="1" customWidth="1"/>
    <col min="12025" max="12270" width="9.140625" style="95"/>
    <col min="12271" max="12271" width="22.28515625" style="95" bestFit="1" customWidth="1"/>
    <col min="12272" max="12272" width="16.140625" style="95" customWidth="1"/>
    <col min="12273" max="12277" width="9.140625" style="95"/>
    <col min="12278" max="12278" width="7.42578125" style="95" bestFit="1" customWidth="1"/>
    <col min="12279" max="12280" width="7" style="95" bestFit="1" customWidth="1"/>
    <col min="12281" max="12526" width="9.140625" style="95"/>
    <col min="12527" max="12527" width="22.28515625" style="95" bestFit="1" customWidth="1"/>
    <col min="12528" max="12528" width="16.140625" style="95" customWidth="1"/>
    <col min="12529" max="12533" width="9.140625" style="95"/>
    <col min="12534" max="12534" width="7.42578125" style="95" bestFit="1" customWidth="1"/>
    <col min="12535" max="12536" width="7" style="95" bestFit="1" customWidth="1"/>
    <col min="12537" max="12782" width="9.140625" style="95"/>
    <col min="12783" max="12783" width="22.28515625" style="95" bestFit="1" customWidth="1"/>
    <col min="12784" max="12784" width="16.140625" style="95" customWidth="1"/>
    <col min="12785" max="12789" width="9.140625" style="95"/>
    <col min="12790" max="12790" width="7.42578125" style="95" bestFit="1" customWidth="1"/>
    <col min="12791" max="12792" width="7" style="95" bestFit="1" customWidth="1"/>
    <col min="12793" max="13038" width="9.140625" style="95"/>
    <col min="13039" max="13039" width="22.28515625" style="95" bestFit="1" customWidth="1"/>
    <col min="13040" max="13040" width="16.140625" style="95" customWidth="1"/>
    <col min="13041" max="13045" width="9.140625" style="95"/>
    <col min="13046" max="13046" width="7.42578125" style="95" bestFit="1" customWidth="1"/>
    <col min="13047" max="13048" width="7" style="95" bestFit="1" customWidth="1"/>
    <col min="13049" max="13294" width="9.140625" style="95"/>
    <col min="13295" max="13295" width="22.28515625" style="95" bestFit="1" customWidth="1"/>
    <col min="13296" max="13296" width="16.140625" style="95" customWidth="1"/>
    <col min="13297" max="13301" width="9.140625" style="95"/>
    <col min="13302" max="13302" width="7.42578125" style="95" bestFit="1" customWidth="1"/>
    <col min="13303" max="13304" width="7" style="95" bestFit="1" customWidth="1"/>
    <col min="13305" max="13550" width="9.140625" style="95"/>
    <col min="13551" max="13551" width="22.28515625" style="95" bestFit="1" customWidth="1"/>
    <col min="13552" max="13552" width="16.140625" style="95" customWidth="1"/>
    <col min="13553" max="13557" width="9.140625" style="95"/>
    <col min="13558" max="13558" width="7.42578125" style="95" bestFit="1" customWidth="1"/>
    <col min="13559" max="13560" width="7" style="95" bestFit="1" customWidth="1"/>
    <col min="13561" max="13806" width="9.140625" style="95"/>
    <col min="13807" max="13807" width="22.28515625" style="95" bestFit="1" customWidth="1"/>
    <col min="13808" max="13808" width="16.140625" style="95" customWidth="1"/>
    <col min="13809" max="13813" width="9.140625" style="95"/>
    <col min="13814" max="13814" width="7.42578125" style="95" bestFit="1" customWidth="1"/>
    <col min="13815" max="13816" width="7" style="95" bestFit="1" customWidth="1"/>
    <col min="13817" max="14062" width="9.140625" style="95"/>
    <col min="14063" max="14063" width="22.28515625" style="95" bestFit="1" customWidth="1"/>
    <col min="14064" max="14064" width="16.140625" style="95" customWidth="1"/>
    <col min="14065" max="14069" width="9.140625" style="95"/>
    <col min="14070" max="14070" width="7.42578125" style="95" bestFit="1" customWidth="1"/>
    <col min="14071" max="14072" width="7" style="95" bestFit="1" customWidth="1"/>
    <col min="14073" max="14318" width="9.140625" style="95"/>
    <col min="14319" max="14319" width="22.28515625" style="95" bestFit="1" customWidth="1"/>
    <col min="14320" max="14320" width="16.140625" style="95" customWidth="1"/>
    <col min="14321" max="14325" width="9.140625" style="95"/>
    <col min="14326" max="14326" width="7.42578125" style="95" bestFit="1" customWidth="1"/>
    <col min="14327" max="14328" width="7" style="95" bestFit="1" customWidth="1"/>
    <col min="14329" max="14574" width="9.140625" style="95"/>
    <col min="14575" max="14575" width="22.28515625" style="95" bestFit="1" customWidth="1"/>
    <col min="14576" max="14576" width="16.140625" style="95" customWidth="1"/>
    <col min="14577" max="14581" width="9.140625" style="95"/>
    <col min="14582" max="14582" width="7.42578125" style="95" bestFit="1" customWidth="1"/>
    <col min="14583" max="14584" width="7" style="95" bestFit="1" customWidth="1"/>
    <col min="14585" max="14830" width="9.140625" style="95"/>
    <col min="14831" max="14831" width="22.28515625" style="95" bestFit="1" customWidth="1"/>
    <col min="14832" max="14832" width="16.140625" style="95" customWidth="1"/>
    <col min="14833" max="14837" width="9.140625" style="95"/>
    <col min="14838" max="14838" width="7.42578125" style="95" bestFit="1" customWidth="1"/>
    <col min="14839" max="14840" width="7" style="95" bestFit="1" customWidth="1"/>
    <col min="14841" max="15086" width="9.140625" style="95"/>
    <col min="15087" max="15087" width="22.28515625" style="95" bestFit="1" customWidth="1"/>
    <col min="15088" max="15088" width="16.140625" style="95" customWidth="1"/>
    <col min="15089" max="15093" width="9.140625" style="95"/>
    <col min="15094" max="15094" width="7.42578125" style="95" bestFit="1" customWidth="1"/>
    <col min="15095" max="15096" width="7" style="95" bestFit="1" customWidth="1"/>
    <col min="15097" max="15342" width="9.140625" style="95"/>
    <col min="15343" max="15343" width="22.28515625" style="95" bestFit="1" customWidth="1"/>
    <col min="15344" max="15344" width="16.140625" style="95" customWidth="1"/>
    <col min="15345" max="15349" width="9.140625" style="95"/>
    <col min="15350" max="15350" width="7.42578125" style="95" bestFit="1" customWidth="1"/>
    <col min="15351" max="15352" width="7" style="95" bestFit="1" customWidth="1"/>
    <col min="15353" max="15598" width="9.140625" style="95"/>
    <col min="15599" max="15599" width="22.28515625" style="95" bestFit="1" customWidth="1"/>
    <col min="15600" max="15600" width="16.140625" style="95" customWidth="1"/>
    <col min="15601" max="15605" width="9.140625" style="95"/>
    <col min="15606" max="15606" width="7.42578125" style="95" bestFit="1" customWidth="1"/>
    <col min="15607" max="15608" width="7" style="95" bestFit="1" customWidth="1"/>
    <col min="15609" max="15854" width="9.140625" style="95"/>
    <col min="15855" max="15855" width="22.28515625" style="95" bestFit="1" customWidth="1"/>
    <col min="15856" max="15856" width="16.140625" style="95" customWidth="1"/>
    <col min="15857" max="15861" width="9.140625" style="95"/>
    <col min="15862" max="15862" width="7.42578125" style="95" bestFit="1" customWidth="1"/>
    <col min="15863" max="15864" width="7" style="95" bestFit="1" customWidth="1"/>
    <col min="15865" max="16110" width="9.140625" style="95"/>
    <col min="16111" max="16111" width="22.28515625" style="95" bestFit="1" customWidth="1"/>
    <col min="16112" max="16112" width="16.140625" style="95" customWidth="1"/>
    <col min="16113" max="16117" width="9.140625" style="95"/>
    <col min="16118" max="16118" width="7.42578125" style="95" bestFit="1" customWidth="1"/>
    <col min="16119" max="16120" width="7" style="95" bestFit="1" customWidth="1"/>
    <col min="16121" max="16384" width="9.140625" style="95"/>
  </cols>
  <sheetData>
    <row r="1" spans="2:3" ht="18" x14ac:dyDescent="0.25">
      <c r="B1" s="105" t="s">
        <v>0</v>
      </c>
      <c r="C1" s="58"/>
    </row>
    <row r="2" spans="2:3" x14ac:dyDescent="0.2">
      <c r="B2" s="58"/>
      <c r="C2" s="58"/>
    </row>
    <row r="3" spans="2:3" ht="15" x14ac:dyDescent="0.25">
      <c r="B3" s="59" t="s">
        <v>93</v>
      </c>
      <c r="C3" s="58"/>
    </row>
    <row r="4" spans="2:3" x14ac:dyDescent="0.2">
      <c r="B4" s="1" t="s">
        <v>94</v>
      </c>
      <c r="C4" s="57">
        <v>-600000</v>
      </c>
    </row>
    <row r="5" spans="2:3" x14ac:dyDescent="0.2">
      <c r="B5" s="1" t="s">
        <v>95</v>
      </c>
      <c r="C5" s="57">
        <v>12</v>
      </c>
    </row>
    <row r="6" spans="2:3" x14ac:dyDescent="0.2">
      <c r="B6" s="1" t="s">
        <v>96</v>
      </c>
      <c r="C6" s="86">
        <v>-20000</v>
      </c>
    </row>
    <row r="7" spans="2:3" x14ac:dyDescent="0.2">
      <c r="B7" s="60" t="s">
        <v>97</v>
      </c>
      <c r="C7" s="7">
        <v>0.1</v>
      </c>
    </row>
    <row r="8" spans="2:3" x14ac:dyDescent="0.2">
      <c r="B8" s="58"/>
      <c r="C8" s="58"/>
    </row>
    <row r="9" spans="2:3" ht="15" x14ac:dyDescent="0.25">
      <c r="B9" s="59" t="s">
        <v>98</v>
      </c>
      <c r="C9" s="58"/>
    </row>
    <row r="10" spans="2:3" x14ac:dyDescent="0.2">
      <c r="B10" s="1" t="s">
        <v>99</v>
      </c>
      <c r="C10" s="57">
        <f>FV(C7/12,C5,C6,C4)</f>
        <v>914139.20232389052</v>
      </c>
    </row>
    <row r="11" spans="2:3" x14ac:dyDescent="0.2">
      <c r="B11" s="61"/>
      <c r="C11" s="61"/>
    </row>
    <row r="12" spans="2:3" x14ac:dyDescent="0.2">
      <c r="B12" s="1" t="s">
        <v>100</v>
      </c>
      <c r="C12" s="57">
        <f>C4+C6*C5</f>
        <v>-840000</v>
      </c>
    </row>
    <row r="13" spans="2:3" x14ac:dyDescent="0.2">
      <c r="B13" s="61"/>
      <c r="C13" s="61"/>
    </row>
    <row r="14" spans="2:3" x14ac:dyDescent="0.2">
      <c r="B14" s="1" t="s">
        <v>101</v>
      </c>
      <c r="C14" s="57">
        <f>C10+C12</f>
        <v>74139.202323890524</v>
      </c>
    </row>
  </sheetData>
  <scenarios current="0" show="0" sqref="C10 C12 C14">
    <scenario name="КБ Нирвана" locked="1" count="4" user="Автор" comment="Автор: Автор , 01.02.2013">
      <inputCells r="C4" val="-600000" numFmtId="3"/>
      <inputCells r="C5" val="12" numFmtId="3"/>
      <inputCells r="C6" val="-20000" numFmtId="3"/>
      <inputCells r="C7" val="0,1" numFmtId="9"/>
    </scenario>
    <scenario name="КБ Оптимальный" locked="1" count="4" user="Автор" comment="Автор: Автор , 01.02.2013">
      <inputCells r="C4" val="-500000" numFmtId="3"/>
      <inputCells r="C5" val="24" numFmtId="3"/>
      <inputCells r="C6" val="-25000" numFmtId="3"/>
      <inputCells r="C7" val="0,11" numFmtId="9"/>
    </scenario>
    <scenario name="Банк Фаворит" locked="1" count="4" user="Автор" comment="Автор: Автор , 01.02.2013">
      <inputCells r="C4" val="-500000" numFmtId="3"/>
      <inputCells r="C5" val="24" numFmtId="3"/>
      <inputCells r="C6" val="-15000" numFmtId="3"/>
      <inputCells r="C7" val="0,11" numFmtId="9"/>
    </scenario>
  </scenarios>
  <conditionalFormatting sqref="C4:C7 C10 C12 C14">
    <cfRule type="expression" dxfId="14" priority="1">
      <formula>AND(#REF!=$B$3,C$1=$B$5)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10"/>
  <sheetViews>
    <sheetView showGridLines="0" workbookViewId="0"/>
  </sheetViews>
  <sheetFormatPr defaultRowHeight="14.25" x14ac:dyDescent="0.2"/>
  <cols>
    <col min="1" max="1" width="39" style="98" customWidth="1"/>
    <col min="2" max="2" width="14.5703125" style="98" customWidth="1"/>
    <col min="3" max="3" width="17.140625" style="98" customWidth="1"/>
    <col min="4" max="4" width="9.5703125" style="98" bestFit="1" customWidth="1"/>
    <col min="5" max="256" width="9.140625" style="98"/>
    <col min="257" max="257" width="33.85546875" style="98" customWidth="1"/>
    <col min="258" max="258" width="10.42578125" style="98" bestFit="1" customWidth="1"/>
    <col min="259" max="512" width="9.140625" style="98"/>
    <col min="513" max="513" width="33.85546875" style="98" customWidth="1"/>
    <col min="514" max="514" width="10.42578125" style="98" bestFit="1" customWidth="1"/>
    <col min="515" max="768" width="9.140625" style="98"/>
    <col min="769" max="769" width="33.85546875" style="98" customWidth="1"/>
    <col min="770" max="770" width="10.42578125" style="98" bestFit="1" customWidth="1"/>
    <col min="771" max="1024" width="9.140625" style="98"/>
    <col min="1025" max="1025" width="33.85546875" style="98" customWidth="1"/>
    <col min="1026" max="1026" width="10.42578125" style="98" bestFit="1" customWidth="1"/>
    <col min="1027" max="1280" width="9.140625" style="98"/>
    <col min="1281" max="1281" width="33.85546875" style="98" customWidth="1"/>
    <col min="1282" max="1282" width="10.42578125" style="98" bestFit="1" customWidth="1"/>
    <col min="1283" max="1536" width="9.140625" style="98"/>
    <col min="1537" max="1537" width="33.85546875" style="98" customWidth="1"/>
    <col min="1538" max="1538" width="10.42578125" style="98" bestFit="1" customWidth="1"/>
    <col min="1539" max="1792" width="9.140625" style="98"/>
    <col min="1793" max="1793" width="33.85546875" style="98" customWidth="1"/>
    <col min="1794" max="1794" width="10.42578125" style="98" bestFit="1" customWidth="1"/>
    <col min="1795" max="2048" width="9.140625" style="98"/>
    <col min="2049" max="2049" width="33.85546875" style="98" customWidth="1"/>
    <col min="2050" max="2050" width="10.42578125" style="98" bestFit="1" customWidth="1"/>
    <col min="2051" max="2304" width="9.140625" style="98"/>
    <col min="2305" max="2305" width="33.85546875" style="98" customWidth="1"/>
    <col min="2306" max="2306" width="10.42578125" style="98" bestFit="1" customWidth="1"/>
    <col min="2307" max="2560" width="9.140625" style="98"/>
    <col min="2561" max="2561" width="33.85546875" style="98" customWidth="1"/>
    <col min="2562" max="2562" width="10.42578125" style="98" bestFit="1" customWidth="1"/>
    <col min="2563" max="2816" width="9.140625" style="98"/>
    <col min="2817" max="2817" width="33.85546875" style="98" customWidth="1"/>
    <col min="2818" max="2818" width="10.42578125" style="98" bestFit="1" customWidth="1"/>
    <col min="2819" max="3072" width="9.140625" style="98"/>
    <col min="3073" max="3073" width="33.85546875" style="98" customWidth="1"/>
    <col min="3074" max="3074" width="10.42578125" style="98" bestFit="1" customWidth="1"/>
    <col min="3075" max="3328" width="9.140625" style="98"/>
    <col min="3329" max="3329" width="33.85546875" style="98" customWidth="1"/>
    <col min="3330" max="3330" width="10.42578125" style="98" bestFit="1" customWidth="1"/>
    <col min="3331" max="3584" width="9.140625" style="98"/>
    <col min="3585" max="3585" width="33.85546875" style="98" customWidth="1"/>
    <col min="3586" max="3586" width="10.42578125" style="98" bestFit="1" customWidth="1"/>
    <col min="3587" max="3840" width="9.140625" style="98"/>
    <col min="3841" max="3841" width="33.85546875" style="98" customWidth="1"/>
    <col min="3842" max="3842" width="10.42578125" style="98" bestFit="1" customWidth="1"/>
    <col min="3843" max="4096" width="9.140625" style="98"/>
    <col min="4097" max="4097" width="33.85546875" style="98" customWidth="1"/>
    <col min="4098" max="4098" width="10.42578125" style="98" bestFit="1" customWidth="1"/>
    <col min="4099" max="4352" width="9.140625" style="98"/>
    <col min="4353" max="4353" width="33.85546875" style="98" customWidth="1"/>
    <col min="4354" max="4354" width="10.42578125" style="98" bestFit="1" customWidth="1"/>
    <col min="4355" max="4608" width="9.140625" style="98"/>
    <col min="4609" max="4609" width="33.85546875" style="98" customWidth="1"/>
    <col min="4610" max="4610" width="10.42578125" style="98" bestFit="1" customWidth="1"/>
    <col min="4611" max="4864" width="9.140625" style="98"/>
    <col min="4865" max="4865" width="33.85546875" style="98" customWidth="1"/>
    <col min="4866" max="4866" width="10.42578125" style="98" bestFit="1" customWidth="1"/>
    <col min="4867" max="5120" width="9.140625" style="98"/>
    <col min="5121" max="5121" width="33.85546875" style="98" customWidth="1"/>
    <col min="5122" max="5122" width="10.42578125" style="98" bestFit="1" customWidth="1"/>
    <col min="5123" max="5376" width="9.140625" style="98"/>
    <col min="5377" max="5377" width="33.85546875" style="98" customWidth="1"/>
    <col min="5378" max="5378" width="10.42578125" style="98" bestFit="1" customWidth="1"/>
    <col min="5379" max="5632" width="9.140625" style="98"/>
    <col min="5633" max="5633" width="33.85546875" style="98" customWidth="1"/>
    <col min="5634" max="5634" width="10.42578125" style="98" bestFit="1" customWidth="1"/>
    <col min="5635" max="5888" width="9.140625" style="98"/>
    <col min="5889" max="5889" width="33.85546875" style="98" customWidth="1"/>
    <col min="5890" max="5890" width="10.42578125" style="98" bestFit="1" customWidth="1"/>
    <col min="5891" max="6144" width="9.140625" style="98"/>
    <col min="6145" max="6145" width="33.85546875" style="98" customWidth="1"/>
    <col min="6146" max="6146" width="10.42578125" style="98" bestFit="1" customWidth="1"/>
    <col min="6147" max="6400" width="9.140625" style="98"/>
    <col min="6401" max="6401" width="33.85546875" style="98" customWidth="1"/>
    <col min="6402" max="6402" width="10.42578125" style="98" bestFit="1" customWidth="1"/>
    <col min="6403" max="6656" width="9.140625" style="98"/>
    <col min="6657" max="6657" width="33.85546875" style="98" customWidth="1"/>
    <col min="6658" max="6658" width="10.42578125" style="98" bestFit="1" customWidth="1"/>
    <col min="6659" max="6912" width="9.140625" style="98"/>
    <col min="6913" max="6913" width="33.85546875" style="98" customWidth="1"/>
    <col min="6914" max="6914" width="10.42578125" style="98" bestFit="1" customWidth="1"/>
    <col min="6915" max="7168" width="9.140625" style="98"/>
    <col min="7169" max="7169" width="33.85546875" style="98" customWidth="1"/>
    <col min="7170" max="7170" width="10.42578125" style="98" bestFit="1" customWidth="1"/>
    <col min="7171" max="7424" width="9.140625" style="98"/>
    <col min="7425" max="7425" width="33.85546875" style="98" customWidth="1"/>
    <col min="7426" max="7426" width="10.42578125" style="98" bestFit="1" customWidth="1"/>
    <col min="7427" max="7680" width="9.140625" style="98"/>
    <col min="7681" max="7681" width="33.85546875" style="98" customWidth="1"/>
    <col min="7682" max="7682" width="10.42578125" style="98" bestFit="1" customWidth="1"/>
    <col min="7683" max="7936" width="9.140625" style="98"/>
    <col min="7937" max="7937" width="33.85546875" style="98" customWidth="1"/>
    <col min="7938" max="7938" width="10.42578125" style="98" bestFit="1" customWidth="1"/>
    <col min="7939" max="8192" width="9.140625" style="98"/>
    <col min="8193" max="8193" width="33.85546875" style="98" customWidth="1"/>
    <col min="8194" max="8194" width="10.42578125" style="98" bestFit="1" customWidth="1"/>
    <col min="8195" max="8448" width="9.140625" style="98"/>
    <col min="8449" max="8449" width="33.85546875" style="98" customWidth="1"/>
    <col min="8450" max="8450" width="10.42578125" style="98" bestFit="1" customWidth="1"/>
    <col min="8451" max="8704" width="9.140625" style="98"/>
    <col min="8705" max="8705" width="33.85546875" style="98" customWidth="1"/>
    <col min="8706" max="8706" width="10.42578125" style="98" bestFit="1" customWidth="1"/>
    <col min="8707" max="8960" width="9.140625" style="98"/>
    <col min="8961" max="8961" width="33.85546875" style="98" customWidth="1"/>
    <col min="8962" max="8962" width="10.42578125" style="98" bestFit="1" customWidth="1"/>
    <col min="8963" max="9216" width="9.140625" style="98"/>
    <col min="9217" max="9217" width="33.85546875" style="98" customWidth="1"/>
    <col min="9218" max="9218" width="10.42578125" style="98" bestFit="1" customWidth="1"/>
    <col min="9219" max="9472" width="9.140625" style="98"/>
    <col min="9473" max="9473" width="33.85546875" style="98" customWidth="1"/>
    <col min="9474" max="9474" width="10.42578125" style="98" bestFit="1" customWidth="1"/>
    <col min="9475" max="9728" width="9.140625" style="98"/>
    <col min="9729" max="9729" width="33.85546875" style="98" customWidth="1"/>
    <col min="9730" max="9730" width="10.42578125" style="98" bestFit="1" customWidth="1"/>
    <col min="9731" max="9984" width="9.140625" style="98"/>
    <col min="9985" max="9985" width="33.85546875" style="98" customWidth="1"/>
    <col min="9986" max="9986" width="10.42578125" style="98" bestFit="1" customWidth="1"/>
    <col min="9987" max="10240" width="9.140625" style="98"/>
    <col min="10241" max="10241" width="33.85546875" style="98" customWidth="1"/>
    <col min="10242" max="10242" width="10.42578125" style="98" bestFit="1" customWidth="1"/>
    <col min="10243" max="10496" width="9.140625" style="98"/>
    <col min="10497" max="10497" width="33.85546875" style="98" customWidth="1"/>
    <col min="10498" max="10498" width="10.42578125" style="98" bestFit="1" customWidth="1"/>
    <col min="10499" max="10752" width="9.140625" style="98"/>
    <col min="10753" max="10753" width="33.85546875" style="98" customWidth="1"/>
    <col min="10754" max="10754" width="10.42578125" style="98" bestFit="1" customWidth="1"/>
    <col min="10755" max="11008" width="9.140625" style="98"/>
    <col min="11009" max="11009" width="33.85546875" style="98" customWidth="1"/>
    <col min="11010" max="11010" width="10.42578125" style="98" bestFit="1" customWidth="1"/>
    <col min="11011" max="11264" width="9.140625" style="98"/>
    <col min="11265" max="11265" width="33.85546875" style="98" customWidth="1"/>
    <col min="11266" max="11266" width="10.42578125" style="98" bestFit="1" customWidth="1"/>
    <col min="11267" max="11520" width="9.140625" style="98"/>
    <col min="11521" max="11521" width="33.85546875" style="98" customWidth="1"/>
    <col min="11522" max="11522" width="10.42578125" style="98" bestFit="1" customWidth="1"/>
    <col min="11523" max="11776" width="9.140625" style="98"/>
    <col min="11777" max="11777" width="33.85546875" style="98" customWidth="1"/>
    <col min="11778" max="11778" width="10.42578125" style="98" bestFit="1" customWidth="1"/>
    <col min="11779" max="12032" width="9.140625" style="98"/>
    <col min="12033" max="12033" width="33.85546875" style="98" customWidth="1"/>
    <col min="12034" max="12034" width="10.42578125" style="98" bestFit="1" customWidth="1"/>
    <col min="12035" max="12288" width="9.140625" style="98"/>
    <col min="12289" max="12289" width="33.85546875" style="98" customWidth="1"/>
    <col min="12290" max="12290" width="10.42578125" style="98" bestFit="1" customWidth="1"/>
    <col min="12291" max="12544" width="9.140625" style="98"/>
    <col min="12545" max="12545" width="33.85546875" style="98" customWidth="1"/>
    <col min="12546" max="12546" width="10.42578125" style="98" bestFit="1" customWidth="1"/>
    <col min="12547" max="12800" width="9.140625" style="98"/>
    <col min="12801" max="12801" width="33.85546875" style="98" customWidth="1"/>
    <col min="12802" max="12802" width="10.42578125" style="98" bestFit="1" customWidth="1"/>
    <col min="12803" max="13056" width="9.140625" style="98"/>
    <col min="13057" max="13057" width="33.85546875" style="98" customWidth="1"/>
    <col min="13058" max="13058" width="10.42578125" style="98" bestFit="1" customWidth="1"/>
    <col min="13059" max="13312" width="9.140625" style="98"/>
    <col min="13313" max="13313" width="33.85546875" style="98" customWidth="1"/>
    <col min="13314" max="13314" width="10.42578125" style="98" bestFit="1" customWidth="1"/>
    <col min="13315" max="13568" width="9.140625" style="98"/>
    <col min="13569" max="13569" width="33.85546875" style="98" customWidth="1"/>
    <col min="13570" max="13570" width="10.42578125" style="98" bestFit="1" customWidth="1"/>
    <col min="13571" max="13824" width="9.140625" style="98"/>
    <col min="13825" max="13825" width="33.85546875" style="98" customWidth="1"/>
    <col min="13826" max="13826" width="10.42578125" style="98" bestFit="1" customWidth="1"/>
    <col min="13827" max="14080" width="9.140625" style="98"/>
    <col min="14081" max="14081" width="33.85546875" style="98" customWidth="1"/>
    <col min="14082" max="14082" width="10.42578125" style="98" bestFit="1" customWidth="1"/>
    <col min="14083" max="14336" width="9.140625" style="98"/>
    <col min="14337" max="14337" width="33.85546875" style="98" customWidth="1"/>
    <col min="14338" max="14338" width="10.42578125" style="98" bestFit="1" customWidth="1"/>
    <col min="14339" max="14592" width="9.140625" style="98"/>
    <col min="14593" max="14593" width="33.85546875" style="98" customWidth="1"/>
    <col min="14594" max="14594" width="10.42578125" style="98" bestFit="1" customWidth="1"/>
    <col min="14595" max="14848" width="9.140625" style="98"/>
    <col min="14849" max="14849" width="33.85546875" style="98" customWidth="1"/>
    <col min="14850" max="14850" width="10.42578125" style="98" bestFit="1" customWidth="1"/>
    <col min="14851" max="15104" width="9.140625" style="98"/>
    <col min="15105" max="15105" width="33.85546875" style="98" customWidth="1"/>
    <col min="15106" max="15106" width="10.42578125" style="98" bestFit="1" customWidth="1"/>
    <col min="15107" max="15360" width="9.140625" style="98"/>
    <col min="15361" max="15361" width="33.85546875" style="98" customWidth="1"/>
    <col min="15362" max="15362" width="10.42578125" style="98" bestFit="1" customWidth="1"/>
    <col min="15363" max="15616" width="9.140625" style="98"/>
    <col min="15617" max="15617" width="33.85546875" style="98" customWidth="1"/>
    <col min="15618" max="15618" width="10.42578125" style="98" bestFit="1" customWidth="1"/>
    <col min="15619" max="15872" width="9.140625" style="98"/>
    <col min="15873" max="15873" width="33.85546875" style="98" customWidth="1"/>
    <col min="15874" max="15874" width="10.42578125" style="98" bestFit="1" customWidth="1"/>
    <col min="15875" max="16128" width="9.140625" style="98"/>
    <col min="16129" max="16129" width="33.85546875" style="98" customWidth="1"/>
    <col min="16130" max="16130" width="10.42578125" style="98" bestFit="1" customWidth="1"/>
    <col min="16131" max="16384" width="9.140625" style="98"/>
  </cols>
  <sheetData>
    <row r="1" spans="1:3" x14ac:dyDescent="0.2">
      <c r="A1" s="1" t="s">
        <v>107</v>
      </c>
      <c r="B1" s="2">
        <v>100</v>
      </c>
    </row>
    <row r="2" spans="1:3" x14ac:dyDescent="0.2">
      <c r="A2" s="1" t="s">
        <v>108</v>
      </c>
      <c r="B2" s="3">
        <v>41.67</v>
      </c>
    </row>
    <row r="3" spans="1:3" x14ac:dyDescent="0.2">
      <c r="A3" s="1" t="s">
        <v>15</v>
      </c>
      <c r="B3" s="3">
        <v>29.09</v>
      </c>
    </row>
    <row r="4" spans="1:3" ht="15" x14ac:dyDescent="0.25">
      <c r="A4" s="1" t="s">
        <v>16</v>
      </c>
      <c r="B4" s="4"/>
      <c r="C4" s="5">
        <v>46.284305255579497</v>
      </c>
    </row>
    <row r="7" spans="1:3" x14ac:dyDescent="0.2">
      <c r="A7" s="1" t="s">
        <v>17</v>
      </c>
      <c r="B7" s="6">
        <v>30000</v>
      </c>
    </row>
    <row r="8" spans="1:3" x14ac:dyDescent="0.2">
      <c r="A8" s="1" t="s">
        <v>18</v>
      </c>
      <c r="B8" s="7">
        <v>0.15</v>
      </c>
    </row>
    <row r="9" spans="1:3" ht="15" x14ac:dyDescent="0.25">
      <c r="A9" s="1" t="s">
        <v>19</v>
      </c>
      <c r="B9" s="6">
        <v>-2500</v>
      </c>
      <c r="C9" s="5">
        <v>-1454.6000206187334</v>
      </c>
    </row>
    <row r="10" spans="1:3" x14ac:dyDescent="0.2">
      <c r="A10" s="1" t="s">
        <v>20</v>
      </c>
      <c r="B10" s="8">
        <f>NPER(B8/12,B9,B7)</f>
        <v>13.082605583782653</v>
      </c>
    </row>
  </sheetData>
  <conditionalFormatting sqref="B1:B3">
    <cfRule type="expression" dxfId="13" priority="5">
      <formula>AND($E1=$B$3,B$1=$B$4)</formula>
    </cfRule>
  </conditionalFormatting>
  <conditionalFormatting sqref="B4">
    <cfRule type="expression" dxfId="12" priority="4">
      <formula>AND($E4=$B$3,B$1=$B$4)</formula>
    </cfRule>
  </conditionalFormatting>
  <conditionalFormatting sqref="B7:B10">
    <cfRule type="expression" dxfId="11" priority="3">
      <formula>AND($E7=$B$3,B$1=$B$4)</formula>
    </cfRule>
  </conditionalFormatting>
  <conditionalFormatting sqref="C9">
    <cfRule type="expression" dxfId="10" priority="1">
      <formula>AND($E9=$B$3,C$1=$B$4)</formula>
    </cfRule>
  </conditionalFormatting>
  <conditionalFormatting sqref="C4">
    <cfRule type="expression" dxfId="9" priority="2">
      <formula>AND($E4=$B$3,C$1=$B$4)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O25"/>
  <sheetViews>
    <sheetView showGridLines="0" topLeftCell="C1" zoomScale="80" zoomScaleNormal="80" workbookViewId="0">
      <selection activeCell="H6" sqref="H6"/>
    </sheetView>
  </sheetViews>
  <sheetFormatPr defaultRowHeight="12.75" x14ac:dyDescent="0.2"/>
  <cols>
    <col min="1" max="1" width="5.140625" style="18" customWidth="1"/>
    <col min="2" max="2" width="36.7109375" style="14" bestFit="1" customWidth="1"/>
    <col min="3" max="3" width="14" style="14" customWidth="1"/>
    <col min="4" max="4" width="13.5703125" style="14" customWidth="1"/>
    <col min="5" max="5" width="13.42578125" style="14" customWidth="1"/>
    <col min="6" max="6" width="18" style="14" customWidth="1"/>
    <col min="7" max="7" width="14.42578125" style="14" customWidth="1"/>
    <col min="8" max="9" width="12.28515625" style="14" bestFit="1" customWidth="1"/>
    <col min="10" max="10" width="8.7109375" style="14" bestFit="1" customWidth="1"/>
    <col min="11" max="11" width="13" style="14" bestFit="1" customWidth="1"/>
    <col min="12" max="12" width="14.42578125" style="14" bestFit="1" customWidth="1"/>
    <col min="13" max="13" width="5.42578125" style="14" customWidth="1"/>
    <col min="14" max="14" width="32.28515625" style="14" customWidth="1"/>
    <col min="15" max="15" width="11.28515625" style="14" bestFit="1" customWidth="1"/>
    <col min="16" max="254" width="9.140625" style="14"/>
    <col min="255" max="255" width="3" style="14" bestFit="1" customWidth="1"/>
    <col min="256" max="256" width="26.140625" style="14" bestFit="1" customWidth="1"/>
    <col min="257" max="257" width="10.140625" style="14" customWidth="1"/>
    <col min="258" max="258" width="11.5703125" style="14" customWidth="1"/>
    <col min="259" max="259" width="10.42578125" style="14" customWidth="1"/>
    <col min="260" max="260" width="11.7109375" style="14" customWidth="1"/>
    <col min="261" max="261" width="12.42578125" style="14" bestFit="1" customWidth="1"/>
    <col min="262" max="262" width="10.85546875" style="14" customWidth="1"/>
    <col min="263" max="263" width="10.28515625" style="14" customWidth="1"/>
    <col min="264" max="264" width="9" style="14" customWidth="1"/>
    <col min="265" max="265" width="8.5703125" style="14" customWidth="1"/>
    <col min="266" max="266" width="9.5703125" style="14" customWidth="1"/>
    <col min="267" max="267" width="5.42578125" style="14" customWidth="1"/>
    <col min="268" max="270" width="9.140625" style="14"/>
    <col min="271" max="271" width="12.42578125" style="14" bestFit="1" customWidth="1"/>
    <col min="272" max="510" width="9.140625" style="14"/>
    <col min="511" max="511" width="3" style="14" bestFit="1" customWidth="1"/>
    <col min="512" max="512" width="26.140625" style="14" bestFit="1" customWidth="1"/>
    <col min="513" max="513" width="10.140625" style="14" customWidth="1"/>
    <col min="514" max="514" width="11.5703125" style="14" customWidth="1"/>
    <col min="515" max="515" width="10.42578125" style="14" customWidth="1"/>
    <col min="516" max="516" width="11.7109375" style="14" customWidth="1"/>
    <col min="517" max="517" width="12.42578125" style="14" bestFit="1" customWidth="1"/>
    <col min="518" max="518" width="10.85546875" style="14" customWidth="1"/>
    <col min="519" max="519" width="10.28515625" style="14" customWidth="1"/>
    <col min="520" max="520" width="9" style="14" customWidth="1"/>
    <col min="521" max="521" width="8.5703125" style="14" customWidth="1"/>
    <col min="522" max="522" width="9.5703125" style="14" customWidth="1"/>
    <col min="523" max="523" width="5.42578125" style="14" customWidth="1"/>
    <col min="524" max="526" width="9.140625" style="14"/>
    <col min="527" max="527" width="12.42578125" style="14" bestFit="1" customWidth="1"/>
    <col min="528" max="766" width="9.140625" style="14"/>
    <col min="767" max="767" width="3" style="14" bestFit="1" customWidth="1"/>
    <col min="768" max="768" width="26.140625" style="14" bestFit="1" customWidth="1"/>
    <col min="769" max="769" width="10.140625" style="14" customWidth="1"/>
    <col min="770" max="770" width="11.5703125" style="14" customWidth="1"/>
    <col min="771" max="771" width="10.42578125" style="14" customWidth="1"/>
    <col min="772" max="772" width="11.7109375" style="14" customWidth="1"/>
    <col min="773" max="773" width="12.42578125" style="14" bestFit="1" customWidth="1"/>
    <col min="774" max="774" width="10.85546875" style="14" customWidth="1"/>
    <col min="775" max="775" width="10.28515625" style="14" customWidth="1"/>
    <col min="776" max="776" width="9" style="14" customWidth="1"/>
    <col min="777" max="777" width="8.5703125" style="14" customWidth="1"/>
    <col min="778" max="778" width="9.5703125" style="14" customWidth="1"/>
    <col min="779" max="779" width="5.42578125" style="14" customWidth="1"/>
    <col min="780" max="782" width="9.140625" style="14"/>
    <col min="783" max="783" width="12.42578125" style="14" bestFit="1" customWidth="1"/>
    <col min="784" max="1022" width="9.140625" style="14"/>
    <col min="1023" max="1023" width="3" style="14" bestFit="1" customWidth="1"/>
    <col min="1024" max="1024" width="26.140625" style="14" bestFit="1" customWidth="1"/>
    <col min="1025" max="1025" width="10.140625" style="14" customWidth="1"/>
    <col min="1026" max="1026" width="11.5703125" style="14" customWidth="1"/>
    <col min="1027" max="1027" width="10.42578125" style="14" customWidth="1"/>
    <col min="1028" max="1028" width="11.7109375" style="14" customWidth="1"/>
    <col min="1029" max="1029" width="12.42578125" style="14" bestFit="1" customWidth="1"/>
    <col min="1030" max="1030" width="10.85546875" style="14" customWidth="1"/>
    <col min="1031" max="1031" width="10.28515625" style="14" customWidth="1"/>
    <col min="1032" max="1032" width="9" style="14" customWidth="1"/>
    <col min="1033" max="1033" width="8.5703125" style="14" customWidth="1"/>
    <col min="1034" max="1034" width="9.5703125" style="14" customWidth="1"/>
    <col min="1035" max="1035" width="5.42578125" style="14" customWidth="1"/>
    <col min="1036" max="1038" width="9.140625" style="14"/>
    <col min="1039" max="1039" width="12.42578125" style="14" bestFit="1" customWidth="1"/>
    <col min="1040" max="1278" width="9.140625" style="14"/>
    <col min="1279" max="1279" width="3" style="14" bestFit="1" customWidth="1"/>
    <col min="1280" max="1280" width="26.140625" style="14" bestFit="1" customWidth="1"/>
    <col min="1281" max="1281" width="10.140625" style="14" customWidth="1"/>
    <col min="1282" max="1282" width="11.5703125" style="14" customWidth="1"/>
    <col min="1283" max="1283" width="10.42578125" style="14" customWidth="1"/>
    <col min="1284" max="1284" width="11.7109375" style="14" customWidth="1"/>
    <col min="1285" max="1285" width="12.42578125" style="14" bestFit="1" customWidth="1"/>
    <col min="1286" max="1286" width="10.85546875" style="14" customWidth="1"/>
    <col min="1287" max="1287" width="10.28515625" style="14" customWidth="1"/>
    <col min="1288" max="1288" width="9" style="14" customWidth="1"/>
    <col min="1289" max="1289" width="8.5703125" style="14" customWidth="1"/>
    <col min="1290" max="1290" width="9.5703125" style="14" customWidth="1"/>
    <col min="1291" max="1291" width="5.42578125" style="14" customWidth="1"/>
    <col min="1292" max="1294" width="9.140625" style="14"/>
    <col min="1295" max="1295" width="12.42578125" style="14" bestFit="1" customWidth="1"/>
    <col min="1296" max="1534" width="9.140625" style="14"/>
    <col min="1535" max="1535" width="3" style="14" bestFit="1" customWidth="1"/>
    <col min="1536" max="1536" width="26.140625" style="14" bestFit="1" customWidth="1"/>
    <col min="1537" max="1537" width="10.140625" style="14" customWidth="1"/>
    <col min="1538" max="1538" width="11.5703125" style="14" customWidth="1"/>
    <col min="1539" max="1539" width="10.42578125" style="14" customWidth="1"/>
    <col min="1540" max="1540" width="11.7109375" style="14" customWidth="1"/>
    <col min="1541" max="1541" width="12.42578125" style="14" bestFit="1" customWidth="1"/>
    <col min="1542" max="1542" width="10.85546875" style="14" customWidth="1"/>
    <col min="1543" max="1543" width="10.28515625" style="14" customWidth="1"/>
    <col min="1544" max="1544" width="9" style="14" customWidth="1"/>
    <col min="1545" max="1545" width="8.5703125" style="14" customWidth="1"/>
    <col min="1546" max="1546" width="9.5703125" style="14" customWidth="1"/>
    <col min="1547" max="1547" width="5.42578125" style="14" customWidth="1"/>
    <col min="1548" max="1550" width="9.140625" style="14"/>
    <col min="1551" max="1551" width="12.42578125" style="14" bestFit="1" customWidth="1"/>
    <col min="1552" max="1790" width="9.140625" style="14"/>
    <col min="1791" max="1791" width="3" style="14" bestFit="1" customWidth="1"/>
    <col min="1792" max="1792" width="26.140625" style="14" bestFit="1" customWidth="1"/>
    <col min="1793" max="1793" width="10.140625" style="14" customWidth="1"/>
    <col min="1794" max="1794" width="11.5703125" style="14" customWidth="1"/>
    <col min="1795" max="1795" width="10.42578125" style="14" customWidth="1"/>
    <col min="1796" max="1796" width="11.7109375" style="14" customWidth="1"/>
    <col min="1797" max="1797" width="12.42578125" style="14" bestFit="1" customWidth="1"/>
    <col min="1798" max="1798" width="10.85546875" style="14" customWidth="1"/>
    <col min="1799" max="1799" width="10.28515625" style="14" customWidth="1"/>
    <col min="1800" max="1800" width="9" style="14" customWidth="1"/>
    <col min="1801" max="1801" width="8.5703125" style="14" customWidth="1"/>
    <col min="1802" max="1802" width="9.5703125" style="14" customWidth="1"/>
    <col min="1803" max="1803" width="5.42578125" style="14" customWidth="1"/>
    <col min="1804" max="1806" width="9.140625" style="14"/>
    <col min="1807" max="1807" width="12.42578125" style="14" bestFit="1" customWidth="1"/>
    <col min="1808" max="2046" width="9.140625" style="14"/>
    <col min="2047" max="2047" width="3" style="14" bestFit="1" customWidth="1"/>
    <col min="2048" max="2048" width="26.140625" style="14" bestFit="1" customWidth="1"/>
    <col min="2049" max="2049" width="10.140625" style="14" customWidth="1"/>
    <col min="2050" max="2050" width="11.5703125" style="14" customWidth="1"/>
    <col min="2051" max="2051" width="10.42578125" style="14" customWidth="1"/>
    <col min="2052" max="2052" width="11.7109375" style="14" customWidth="1"/>
    <col min="2053" max="2053" width="12.42578125" style="14" bestFit="1" customWidth="1"/>
    <col min="2054" max="2054" width="10.85546875" style="14" customWidth="1"/>
    <col min="2055" max="2055" width="10.28515625" style="14" customWidth="1"/>
    <col min="2056" max="2056" width="9" style="14" customWidth="1"/>
    <col min="2057" max="2057" width="8.5703125" style="14" customWidth="1"/>
    <col min="2058" max="2058" width="9.5703125" style="14" customWidth="1"/>
    <col min="2059" max="2059" width="5.42578125" style="14" customWidth="1"/>
    <col min="2060" max="2062" width="9.140625" style="14"/>
    <col min="2063" max="2063" width="12.42578125" style="14" bestFit="1" customWidth="1"/>
    <col min="2064" max="2302" width="9.140625" style="14"/>
    <col min="2303" max="2303" width="3" style="14" bestFit="1" customWidth="1"/>
    <col min="2304" max="2304" width="26.140625" style="14" bestFit="1" customWidth="1"/>
    <col min="2305" max="2305" width="10.140625" style="14" customWidth="1"/>
    <col min="2306" max="2306" width="11.5703125" style="14" customWidth="1"/>
    <col min="2307" max="2307" width="10.42578125" style="14" customWidth="1"/>
    <col min="2308" max="2308" width="11.7109375" style="14" customWidth="1"/>
    <col min="2309" max="2309" width="12.42578125" style="14" bestFit="1" customWidth="1"/>
    <col min="2310" max="2310" width="10.85546875" style="14" customWidth="1"/>
    <col min="2311" max="2311" width="10.28515625" style="14" customWidth="1"/>
    <col min="2312" max="2312" width="9" style="14" customWidth="1"/>
    <col min="2313" max="2313" width="8.5703125" style="14" customWidth="1"/>
    <col min="2314" max="2314" width="9.5703125" style="14" customWidth="1"/>
    <col min="2315" max="2315" width="5.42578125" style="14" customWidth="1"/>
    <col min="2316" max="2318" width="9.140625" style="14"/>
    <col min="2319" max="2319" width="12.42578125" style="14" bestFit="1" customWidth="1"/>
    <col min="2320" max="2558" width="9.140625" style="14"/>
    <col min="2559" max="2559" width="3" style="14" bestFit="1" customWidth="1"/>
    <col min="2560" max="2560" width="26.140625" style="14" bestFit="1" customWidth="1"/>
    <col min="2561" max="2561" width="10.140625" style="14" customWidth="1"/>
    <col min="2562" max="2562" width="11.5703125" style="14" customWidth="1"/>
    <col min="2563" max="2563" width="10.42578125" style="14" customWidth="1"/>
    <col min="2564" max="2564" width="11.7109375" style="14" customWidth="1"/>
    <col min="2565" max="2565" width="12.42578125" style="14" bestFit="1" customWidth="1"/>
    <col min="2566" max="2566" width="10.85546875" style="14" customWidth="1"/>
    <col min="2567" max="2567" width="10.28515625" style="14" customWidth="1"/>
    <col min="2568" max="2568" width="9" style="14" customWidth="1"/>
    <col min="2569" max="2569" width="8.5703125" style="14" customWidth="1"/>
    <col min="2570" max="2570" width="9.5703125" style="14" customWidth="1"/>
    <col min="2571" max="2571" width="5.42578125" style="14" customWidth="1"/>
    <col min="2572" max="2574" width="9.140625" style="14"/>
    <col min="2575" max="2575" width="12.42578125" style="14" bestFit="1" customWidth="1"/>
    <col min="2576" max="2814" width="9.140625" style="14"/>
    <col min="2815" max="2815" width="3" style="14" bestFit="1" customWidth="1"/>
    <col min="2816" max="2816" width="26.140625" style="14" bestFit="1" customWidth="1"/>
    <col min="2817" max="2817" width="10.140625" style="14" customWidth="1"/>
    <col min="2818" max="2818" width="11.5703125" style="14" customWidth="1"/>
    <col min="2819" max="2819" width="10.42578125" style="14" customWidth="1"/>
    <col min="2820" max="2820" width="11.7109375" style="14" customWidth="1"/>
    <col min="2821" max="2821" width="12.42578125" style="14" bestFit="1" customWidth="1"/>
    <col min="2822" max="2822" width="10.85546875" style="14" customWidth="1"/>
    <col min="2823" max="2823" width="10.28515625" style="14" customWidth="1"/>
    <col min="2824" max="2824" width="9" style="14" customWidth="1"/>
    <col min="2825" max="2825" width="8.5703125" style="14" customWidth="1"/>
    <col min="2826" max="2826" width="9.5703125" style="14" customWidth="1"/>
    <col min="2827" max="2827" width="5.42578125" style="14" customWidth="1"/>
    <col min="2828" max="2830" width="9.140625" style="14"/>
    <col min="2831" max="2831" width="12.42578125" style="14" bestFit="1" customWidth="1"/>
    <col min="2832" max="3070" width="9.140625" style="14"/>
    <col min="3071" max="3071" width="3" style="14" bestFit="1" customWidth="1"/>
    <col min="3072" max="3072" width="26.140625" style="14" bestFit="1" customWidth="1"/>
    <col min="3073" max="3073" width="10.140625" style="14" customWidth="1"/>
    <col min="3074" max="3074" width="11.5703125" style="14" customWidth="1"/>
    <col min="3075" max="3075" width="10.42578125" style="14" customWidth="1"/>
    <col min="3076" max="3076" width="11.7109375" style="14" customWidth="1"/>
    <col min="3077" max="3077" width="12.42578125" style="14" bestFit="1" customWidth="1"/>
    <col min="3078" max="3078" width="10.85546875" style="14" customWidth="1"/>
    <col min="3079" max="3079" width="10.28515625" style="14" customWidth="1"/>
    <col min="3080" max="3080" width="9" style="14" customWidth="1"/>
    <col min="3081" max="3081" width="8.5703125" style="14" customWidth="1"/>
    <col min="3082" max="3082" width="9.5703125" style="14" customWidth="1"/>
    <col min="3083" max="3083" width="5.42578125" style="14" customWidth="1"/>
    <col min="3084" max="3086" width="9.140625" style="14"/>
    <col min="3087" max="3087" width="12.42578125" style="14" bestFit="1" customWidth="1"/>
    <col min="3088" max="3326" width="9.140625" style="14"/>
    <col min="3327" max="3327" width="3" style="14" bestFit="1" customWidth="1"/>
    <col min="3328" max="3328" width="26.140625" style="14" bestFit="1" customWidth="1"/>
    <col min="3329" max="3329" width="10.140625" style="14" customWidth="1"/>
    <col min="3330" max="3330" width="11.5703125" style="14" customWidth="1"/>
    <col min="3331" max="3331" width="10.42578125" style="14" customWidth="1"/>
    <col min="3332" max="3332" width="11.7109375" style="14" customWidth="1"/>
    <col min="3333" max="3333" width="12.42578125" style="14" bestFit="1" customWidth="1"/>
    <col min="3334" max="3334" width="10.85546875" style="14" customWidth="1"/>
    <col min="3335" max="3335" width="10.28515625" style="14" customWidth="1"/>
    <col min="3336" max="3336" width="9" style="14" customWidth="1"/>
    <col min="3337" max="3337" width="8.5703125" style="14" customWidth="1"/>
    <col min="3338" max="3338" width="9.5703125" style="14" customWidth="1"/>
    <col min="3339" max="3339" width="5.42578125" style="14" customWidth="1"/>
    <col min="3340" max="3342" width="9.140625" style="14"/>
    <col min="3343" max="3343" width="12.42578125" style="14" bestFit="1" customWidth="1"/>
    <col min="3344" max="3582" width="9.140625" style="14"/>
    <col min="3583" max="3583" width="3" style="14" bestFit="1" customWidth="1"/>
    <col min="3584" max="3584" width="26.140625" style="14" bestFit="1" customWidth="1"/>
    <col min="3585" max="3585" width="10.140625" style="14" customWidth="1"/>
    <col min="3586" max="3586" width="11.5703125" style="14" customWidth="1"/>
    <col min="3587" max="3587" width="10.42578125" style="14" customWidth="1"/>
    <col min="3588" max="3588" width="11.7109375" style="14" customWidth="1"/>
    <col min="3589" max="3589" width="12.42578125" style="14" bestFit="1" customWidth="1"/>
    <col min="3590" max="3590" width="10.85546875" style="14" customWidth="1"/>
    <col min="3591" max="3591" width="10.28515625" style="14" customWidth="1"/>
    <col min="3592" max="3592" width="9" style="14" customWidth="1"/>
    <col min="3593" max="3593" width="8.5703125" style="14" customWidth="1"/>
    <col min="3594" max="3594" width="9.5703125" style="14" customWidth="1"/>
    <col min="3595" max="3595" width="5.42578125" style="14" customWidth="1"/>
    <col min="3596" max="3598" width="9.140625" style="14"/>
    <col min="3599" max="3599" width="12.42578125" style="14" bestFit="1" customWidth="1"/>
    <col min="3600" max="3838" width="9.140625" style="14"/>
    <col min="3839" max="3839" width="3" style="14" bestFit="1" customWidth="1"/>
    <col min="3840" max="3840" width="26.140625" style="14" bestFit="1" customWidth="1"/>
    <col min="3841" max="3841" width="10.140625" style="14" customWidth="1"/>
    <col min="3842" max="3842" width="11.5703125" style="14" customWidth="1"/>
    <col min="3843" max="3843" width="10.42578125" style="14" customWidth="1"/>
    <col min="3844" max="3844" width="11.7109375" style="14" customWidth="1"/>
    <col min="3845" max="3845" width="12.42578125" style="14" bestFit="1" customWidth="1"/>
    <col min="3846" max="3846" width="10.85546875" style="14" customWidth="1"/>
    <col min="3847" max="3847" width="10.28515625" style="14" customWidth="1"/>
    <col min="3848" max="3848" width="9" style="14" customWidth="1"/>
    <col min="3849" max="3849" width="8.5703125" style="14" customWidth="1"/>
    <col min="3850" max="3850" width="9.5703125" style="14" customWidth="1"/>
    <col min="3851" max="3851" width="5.42578125" style="14" customWidth="1"/>
    <col min="3852" max="3854" width="9.140625" style="14"/>
    <col min="3855" max="3855" width="12.42578125" style="14" bestFit="1" customWidth="1"/>
    <col min="3856" max="4094" width="9.140625" style="14"/>
    <col min="4095" max="4095" width="3" style="14" bestFit="1" customWidth="1"/>
    <col min="4096" max="4096" width="26.140625" style="14" bestFit="1" customWidth="1"/>
    <col min="4097" max="4097" width="10.140625" style="14" customWidth="1"/>
    <col min="4098" max="4098" width="11.5703125" style="14" customWidth="1"/>
    <col min="4099" max="4099" width="10.42578125" style="14" customWidth="1"/>
    <col min="4100" max="4100" width="11.7109375" style="14" customWidth="1"/>
    <col min="4101" max="4101" width="12.42578125" style="14" bestFit="1" customWidth="1"/>
    <col min="4102" max="4102" width="10.85546875" style="14" customWidth="1"/>
    <col min="4103" max="4103" width="10.28515625" style="14" customWidth="1"/>
    <col min="4104" max="4104" width="9" style="14" customWidth="1"/>
    <col min="4105" max="4105" width="8.5703125" style="14" customWidth="1"/>
    <col min="4106" max="4106" width="9.5703125" style="14" customWidth="1"/>
    <col min="4107" max="4107" width="5.42578125" style="14" customWidth="1"/>
    <col min="4108" max="4110" width="9.140625" style="14"/>
    <col min="4111" max="4111" width="12.42578125" style="14" bestFit="1" customWidth="1"/>
    <col min="4112" max="4350" width="9.140625" style="14"/>
    <col min="4351" max="4351" width="3" style="14" bestFit="1" customWidth="1"/>
    <col min="4352" max="4352" width="26.140625" style="14" bestFit="1" customWidth="1"/>
    <col min="4353" max="4353" width="10.140625" style="14" customWidth="1"/>
    <col min="4354" max="4354" width="11.5703125" style="14" customWidth="1"/>
    <col min="4355" max="4355" width="10.42578125" style="14" customWidth="1"/>
    <col min="4356" max="4356" width="11.7109375" style="14" customWidth="1"/>
    <col min="4357" max="4357" width="12.42578125" style="14" bestFit="1" customWidth="1"/>
    <col min="4358" max="4358" width="10.85546875" style="14" customWidth="1"/>
    <col min="4359" max="4359" width="10.28515625" style="14" customWidth="1"/>
    <col min="4360" max="4360" width="9" style="14" customWidth="1"/>
    <col min="4361" max="4361" width="8.5703125" style="14" customWidth="1"/>
    <col min="4362" max="4362" width="9.5703125" style="14" customWidth="1"/>
    <col min="4363" max="4363" width="5.42578125" style="14" customWidth="1"/>
    <col min="4364" max="4366" width="9.140625" style="14"/>
    <col min="4367" max="4367" width="12.42578125" style="14" bestFit="1" customWidth="1"/>
    <col min="4368" max="4606" width="9.140625" style="14"/>
    <col min="4607" max="4607" width="3" style="14" bestFit="1" customWidth="1"/>
    <col min="4608" max="4608" width="26.140625" style="14" bestFit="1" customWidth="1"/>
    <col min="4609" max="4609" width="10.140625" style="14" customWidth="1"/>
    <col min="4610" max="4610" width="11.5703125" style="14" customWidth="1"/>
    <col min="4611" max="4611" width="10.42578125" style="14" customWidth="1"/>
    <col min="4612" max="4612" width="11.7109375" style="14" customWidth="1"/>
    <col min="4613" max="4613" width="12.42578125" style="14" bestFit="1" customWidth="1"/>
    <col min="4614" max="4614" width="10.85546875" style="14" customWidth="1"/>
    <col min="4615" max="4615" width="10.28515625" style="14" customWidth="1"/>
    <col min="4616" max="4616" width="9" style="14" customWidth="1"/>
    <col min="4617" max="4617" width="8.5703125" style="14" customWidth="1"/>
    <col min="4618" max="4618" width="9.5703125" style="14" customWidth="1"/>
    <col min="4619" max="4619" width="5.42578125" style="14" customWidth="1"/>
    <col min="4620" max="4622" width="9.140625" style="14"/>
    <col min="4623" max="4623" width="12.42578125" style="14" bestFit="1" customWidth="1"/>
    <col min="4624" max="4862" width="9.140625" style="14"/>
    <col min="4863" max="4863" width="3" style="14" bestFit="1" customWidth="1"/>
    <col min="4864" max="4864" width="26.140625" style="14" bestFit="1" customWidth="1"/>
    <col min="4865" max="4865" width="10.140625" style="14" customWidth="1"/>
    <col min="4866" max="4866" width="11.5703125" style="14" customWidth="1"/>
    <col min="4867" max="4867" width="10.42578125" style="14" customWidth="1"/>
    <col min="4868" max="4868" width="11.7109375" style="14" customWidth="1"/>
    <col min="4869" max="4869" width="12.42578125" style="14" bestFit="1" customWidth="1"/>
    <col min="4870" max="4870" width="10.85546875" style="14" customWidth="1"/>
    <col min="4871" max="4871" width="10.28515625" style="14" customWidth="1"/>
    <col min="4872" max="4872" width="9" style="14" customWidth="1"/>
    <col min="4873" max="4873" width="8.5703125" style="14" customWidth="1"/>
    <col min="4874" max="4874" width="9.5703125" style="14" customWidth="1"/>
    <col min="4875" max="4875" width="5.42578125" style="14" customWidth="1"/>
    <col min="4876" max="4878" width="9.140625" style="14"/>
    <col min="4879" max="4879" width="12.42578125" style="14" bestFit="1" customWidth="1"/>
    <col min="4880" max="5118" width="9.140625" style="14"/>
    <col min="5119" max="5119" width="3" style="14" bestFit="1" customWidth="1"/>
    <col min="5120" max="5120" width="26.140625" style="14" bestFit="1" customWidth="1"/>
    <col min="5121" max="5121" width="10.140625" style="14" customWidth="1"/>
    <col min="5122" max="5122" width="11.5703125" style="14" customWidth="1"/>
    <col min="5123" max="5123" width="10.42578125" style="14" customWidth="1"/>
    <col min="5124" max="5124" width="11.7109375" style="14" customWidth="1"/>
    <col min="5125" max="5125" width="12.42578125" style="14" bestFit="1" customWidth="1"/>
    <col min="5126" max="5126" width="10.85546875" style="14" customWidth="1"/>
    <col min="5127" max="5127" width="10.28515625" style="14" customWidth="1"/>
    <col min="5128" max="5128" width="9" style="14" customWidth="1"/>
    <col min="5129" max="5129" width="8.5703125" style="14" customWidth="1"/>
    <col min="5130" max="5130" width="9.5703125" style="14" customWidth="1"/>
    <col min="5131" max="5131" width="5.42578125" style="14" customWidth="1"/>
    <col min="5132" max="5134" width="9.140625" style="14"/>
    <col min="5135" max="5135" width="12.42578125" style="14" bestFit="1" customWidth="1"/>
    <col min="5136" max="5374" width="9.140625" style="14"/>
    <col min="5375" max="5375" width="3" style="14" bestFit="1" customWidth="1"/>
    <col min="5376" max="5376" width="26.140625" style="14" bestFit="1" customWidth="1"/>
    <col min="5377" max="5377" width="10.140625" style="14" customWidth="1"/>
    <col min="5378" max="5378" width="11.5703125" style="14" customWidth="1"/>
    <col min="5379" max="5379" width="10.42578125" style="14" customWidth="1"/>
    <col min="5380" max="5380" width="11.7109375" style="14" customWidth="1"/>
    <col min="5381" max="5381" width="12.42578125" style="14" bestFit="1" customWidth="1"/>
    <col min="5382" max="5382" width="10.85546875" style="14" customWidth="1"/>
    <col min="5383" max="5383" width="10.28515625" style="14" customWidth="1"/>
    <col min="5384" max="5384" width="9" style="14" customWidth="1"/>
    <col min="5385" max="5385" width="8.5703125" style="14" customWidth="1"/>
    <col min="5386" max="5386" width="9.5703125" style="14" customWidth="1"/>
    <col min="5387" max="5387" width="5.42578125" style="14" customWidth="1"/>
    <col min="5388" max="5390" width="9.140625" style="14"/>
    <col min="5391" max="5391" width="12.42578125" style="14" bestFit="1" customWidth="1"/>
    <col min="5392" max="5630" width="9.140625" style="14"/>
    <col min="5631" max="5631" width="3" style="14" bestFit="1" customWidth="1"/>
    <col min="5632" max="5632" width="26.140625" style="14" bestFit="1" customWidth="1"/>
    <col min="5633" max="5633" width="10.140625" style="14" customWidth="1"/>
    <col min="5634" max="5634" width="11.5703125" style="14" customWidth="1"/>
    <col min="5635" max="5635" width="10.42578125" style="14" customWidth="1"/>
    <col min="5636" max="5636" width="11.7109375" style="14" customWidth="1"/>
    <col min="5637" max="5637" width="12.42578125" style="14" bestFit="1" customWidth="1"/>
    <col min="5638" max="5638" width="10.85546875" style="14" customWidth="1"/>
    <col min="5639" max="5639" width="10.28515625" style="14" customWidth="1"/>
    <col min="5640" max="5640" width="9" style="14" customWidth="1"/>
    <col min="5641" max="5641" width="8.5703125" style="14" customWidth="1"/>
    <col min="5642" max="5642" width="9.5703125" style="14" customWidth="1"/>
    <col min="5643" max="5643" width="5.42578125" style="14" customWidth="1"/>
    <col min="5644" max="5646" width="9.140625" style="14"/>
    <col min="5647" max="5647" width="12.42578125" style="14" bestFit="1" customWidth="1"/>
    <col min="5648" max="5886" width="9.140625" style="14"/>
    <col min="5887" max="5887" width="3" style="14" bestFit="1" customWidth="1"/>
    <col min="5888" max="5888" width="26.140625" style="14" bestFit="1" customWidth="1"/>
    <col min="5889" max="5889" width="10.140625" style="14" customWidth="1"/>
    <col min="5890" max="5890" width="11.5703125" style="14" customWidth="1"/>
    <col min="5891" max="5891" width="10.42578125" style="14" customWidth="1"/>
    <col min="5892" max="5892" width="11.7109375" style="14" customWidth="1"/>
    <col min="5893" max="5893" width="12.42578125" style="14" bestFit="1" customWidth="1"/>
    <col min="5894" max="5894" width="10.85546875" style="14" customWidth="1"/>
    <col min="5895" max="5895" width="10.28515625" style="14" customWidth="1"/>
    <col min="5896" max="5896" width="9" style="14" customWidth="1"/>
    <col min="5897" max="5897" width="8.5703125" style="14" customWidth="1"/>
    <col min="5898" max="5898" width="9.5703125" style="14" customWidth="1"/>
    <col min="5899" max="5899" width="5.42578125" style="14" customWidth="1"/>
    <col min="5900" max="5902" width="9.140625" style="14"/>
    <col min="5903" max="5903" width="12.42578125" style="14" bestFit="1" customWidth="1"/>
    <col min="5904" max="6142" width="9.140625" style="14"/>
    <col min="6143" max="6143" width="3" style="14" bestFit="1" customWidth="1"/>
    <col min="6144" max="6144" width="26.140625" style="14" bestFit="1" customWidth="1"/>
    <col min="6145" max="6145" width="10.140625" style="14" customWidth="1"/>
    <col min="6146" max="6146" width="11.5703125" style="14" customWidth="1"/>
    <col min="6147" max="6147" width="10.42578125" style="14" customWidth="1"/>
    <col min="6148" max="6148" width="11.7109375" style="14" customWidth="1"/>
    <col min="6149" max="6149" width="12.42578125" style="14" bestFit="1" customWidth="1"/>
    <col min="6150" max="6150" width="10.85546875" style="14" customWidth="1"/>
    <col min="6151" max="6151" width="10.28515625" style="14" customWidth="1"/>
    <col min="6152" max="6152" width="9" style="14" customWidth="1"/>
    <col min="6153" max="6153" width="8.5703125" style="14" customWidth="1"/>
    <col min="6154" max="6154" width="9.5703125" style="14" customWidth="1"/>
    <col min="6155" max="6155" width="5.42578125" style="14" customWidth="1"/>
    <col min="6156" max="6158" width="9.140625" style="14"/>
    <col min="6159" max="6159" width="12.42578125" style="14" bestFit="1" customWidth="1"/>
    <col min="6160" max="6398" width="9.140625" style="14"/>
    <col min="6399" max="6399" width="3" style="14" bestFit="1" customWidth="1"/>
    <col min="6400" max="6400" width="26.140625" style="14" bestFit="1" customWidth="1"/>
    <col min="6401" max="6401" width="10.140625" style="14" customWidth="1"/>
    <col min="6402" max="6402" width="11.5703125" style="14" customWidth="1"/>
    <col min="6403" max="6403" width="10.42578125" style="14" customWidth="1"/>
    <col min="6404" max="6404" width="11.7109375" style="14" customWidth="1"/>
    <col min="6405" max="6405" width="12.42578125" style="14" bestFit="1" customWidth="1"/>
    <col min="6406" max="6406" width="10.85546875" style="14" customWidth="1"/>
    <col min="6407" max="6407" width="10.28515625" style="14" customWidth="1"/>
    <col min="6408" max="6408" width="9" style="14" customWidth="1"/>
    <col min="6409" max="6409" width="8.5703125" style="14" customWidth="1"/>
    <col min="6410" max="6410" width="9.5703125" style="14" customWidth="1"/>
    <col min="6411" max="6411" width="5.42578125" style="14" customWidth="1"/>
    <col min="6412" max="6414" width="9.140625" style="14"/>
    <col min="6415" max="6415" width="12.42578125" style="14" bestFit="1" customWidth="1"/>
    <col min="6416" max="6654" width="9.140625" style="14"/>
    <col min="6655" max="6655" width="3" style="14" bestFit="1" customWidth="1"/>
    <col min="6656" max="6656" width="26.140625" style="14" bestFit="1" customWidth="1"/>
    <col min="6657" max="6657" width="10.140625" style="14" customWidth="1"/>
    <col min="6658" max="6658" width="11.5703125" style="14" customWidth="1"/>
    <col min="6659" max="6659" width="10.42578125" style="14" customWidth="1"/>
    <col min="6660" max="6660" width="11.7109375" style="14" customWidth="1"/>
    <col min="6661" max="6661" width="12.42578125" style="14" bestFit="1" customWidth="1"/>
    <col min="6662" max="6662" width="10.85546875" style="14" customWidth="1"/>
    <col min="6663" max="6663" width="10.28515625" style="14" customWidth="1"/>
    <col min="6664" max="6664" width="9" style="14" customWidth="1"/>
    <col min="6665" max="6665" width="8.5703125" style="14" customWidth="1"/>
    <col min="6666" max="6666" width="9.5703125" style="14" customWidth="1"/>
    <col min="6667" max="6667" width="5.42578125" style="14" customWidth="1"/>
    <col min="6668" max="6670" width="9.140625" style="14"/>
    <col min="6671" max="6671" width="12.42578125" style="14" bestFit="1" customWidth="1"/>
    <col min="6672" max="6910" width="9.140625" style="14"/>
    <col min="6911" max="6911" width="3" style="14" bestFit="1" customWidth="1"/>
    <col min="6912" max="6912" width="26.140625" style="14" bestFit="1" customWidth="1"/>
    <col min="6913" max="6913" width="10.140625" style="14" customWidth="1"/>
    <col min="6914" max="6914" width="11.5703125" style="14" customWidth="1"/>
    <col min="6915" max="6915" width="10.42578125" style="14" customWidth="1"/>
    <col min="6916" max="6916" width="11.7109375" style="14" customWidth="1"/>
    <col min="6917" max="6917" width="12.42578125" style="14" bestFit="1" customWidth="1"/>
    <col min="6918" max="6918" width="10.85546875" style="14" customWidth="1"/>
    <col min="6919" max="6919" width="10.28515625" style="14" customWidth="1"/>
    <col min="6920" max="6920" width="9" style="14" customWidth="1"/>
    <col min="6921" max="6921" width="8.5703125" style="14" customWidth="1"/>
    <col min="6922" max="6922" width="9.5703125" style="14" customWidth="1"/>
    <col min="6923" max="6923" width="5.42578125" style="14" customWidth="1"/>
    <col min="6924" max="6926" width="9.140625" style="14"/>
    <col min="6927" max="6927" width="12.42578125" style="14" bestFit="1" customWidth="1"/>
    <col min="6928" max="7166" width="9.140625" style="14"/>
    <col min="7167" max="7167" width="3" style="14" bestFit="1" customWidth="1"/>
    <col min="7168" max="7168" width="26.140625" style="14" bestFit="1" customWidth="1"/>
    <col min="7169" max="7169" width="10.140625" style="14" customWidth="1"/>
    <col min="7170" max="7170" width="11.5703125" style="14" customWidth="1"/>
    <col min="7171" max="7171" width="10.42578125" style="14" customWidth="1"/>
    <col min="7172" max="7172" width="11.7109375" style="14" customWidth="1"/>
    <col min="7173" max="7173" width="12.42578125" style="14" bestFit="1" customWidth="1"/>
    <col min="7174" max="7174" width="10.85546875" style="14" customWidth="1"/>
    <col min="7175" max="7175" width="10.28515625" style="14" customWidth="1"/>
    <col min="7176" max="7176" width="9" style="14" customWidth="1"/>
    <col min="7177" max="7177" width="8.5703125" style="14" customWidth="1"/>
    <col min="7178" max="7178" width="9.5703125" style="14" customWidth="1"/>
    <col min="7179" max="7179" width="5.42578125" style="14" customWidth="1"/>
    <col min="7180" max="7182" width="9.140625" style="14"/>
    <col min="7183" max="7183" width="12.42578125" style="14" bestFit="1" customWidth="1"/>
    <col min="7184" max="7422" width="9.140625" style="14"/>
    <col min="7423" max="7423" width="3" style="14" bestFit="1" customWidth="1"/>
    <col min="7424" max="7424" width="26.140625" style="14" bestFit="1" customWidth="1"/>
    <col min="7425" max="7425" width="10.140625" style="14" customWidth="1"/>
    <col min="7426" max="7426" width="11.5703125" style="14" customWidth="1"/>
    <col min="7427" max="7427" width="10.42578125" style="14" customWidth="1"/>
    <col min="7428" max="7428" width="11.7109375" style="14" customWidth="1"/>
    <col min="7429" max="7429" width="12.42578125" style="14" bestFit="1" customWidth="1"/>
    <col min="7430" max="7430" width="10.85546875" style="14" customWidth="1"/>
    <col min="7431" max="7431" width="10.28515625" style="14" customWidth="1"/>
    <col min="7432" max="7432" width="9" style="14" customWidth="1"/>
    <col min="7433" max="7433" width="8.5703125" style="14" customWidth="1"/>
    <col min="7434" max="7434" width="9.5703125" style="14" customWidth="1"/>
    <col min="7435" max="7435" width="5.42578125" style="14" customWidth="1"/>
    <col min="7436" max="7438" width="9.140625" style="14"/>
    <col min="7439" max="7439" width="12.42578125" style="14" bestFit="1" customWidth="1"/>
    <col min="7440" max="7678" width="9.140625" style="14"/>
    <col min="7679" max="7679" width="3" style="14" bestFit="1" customWidth="1"/>
    <col min="7680" max="7680" width="26.140625" style="14" bestFit="1" customWidth="1"/>
    <col min="7681" max="7681" width="10.140625" style="14" customWidth="1"/>
    <col min="7682" max="7682" width="11.5703125" style="14" customWidth="1"/>
    <col min="7683" max="7683" width="10.42578125" style="14" customWidth="1"/>
    <col min="7684" max="7684" width="11.7109375" style="14" customWidth="1"/>
    <col min="7685" max="7685" width="12.42578125" style="14" bestFit="1" customWidth="1"/>
    <col min="7686" max="7686" width="10.85546875" style="14" customWidth="1"/>
    <col min="7687" max="7687" width="10.28515625" style="14" customWidth="1"/>
    <col min="7688" max="7688" width="9" style="14" customWidth="1"/>
    <col min="7689" max="7689" width="8.5703125" style="14" customWidth="1"/>
    <col min="7690" max="7690" width="9.5703125" style="14" customWidth="1"/>
    <col min="7691" max="7691" width="5.42578125" style="14" customWidth="1"/>
    <col min="7692" max="7694" width="9.140625" style="14"/>
    <col min="7695" max="7695" width="12.42578125" style="14" bestFit="1" customWidth="1"/>
    <col min="7696" max="7934" width="9.140625" style="14"/>
    <col min="7935" max="7935" width="3" style="14" bestFit="1" customWidth="1"/>
    <col min="7936" max="7936" width="26.140625" style="14" bestFit="1" customWidth="1"/>
    <col min="7937" max="7937" width="10.140625" style="14" customWidth="1"/>
    <col min="7938" max="7938" width="11.5703125" style="14" customWidth="1"/>
    <col min="7939" max="7939" width="10.42578125" style="14" customWidth="1"/>
    <col min="7940" max="7940" width="11.7109375" style="14" customWidth="1"/>
    <col min="7941" max="7941" width="12.42578125" style="14" bestFit="1" customWidth="1"/>
    <col min="7942" max="7942" width="10.85546875" style="14" customWidth="1"/>
    <col min="7943" max="7943" width="10.28515625" style="14" customWidth="1"/>
    <col min="7944" max="7944" width="9" style="14" customWidth="1"/>
    <col min="7945" max="7945" width="8.5703125" style="14" customWidth="1"/>
    <col min="7946" max="7946" width="9.5703125" style="14" customWidth="1"/>
    <col min="7947" max="7947" width="5.42578125" style="14" customWidth="1"/>
    <col min="7948" max="7950" width="9.140625" style="14"/>
    <col min="7951" max="7951" width="12.42578125" style="14" bestFit="1" customWidth="1"/>
    <col min="7952" max="8190" width="9.140625" style="14"/>
    <col min="8191" max="8191" width="3" style="14" bestFit="1" customWidth="1"/>
    <col min="8192" max="8192" width="26.140625" style="14" bestFit="1" customWidth="1"/>
    <col min="8193" max="8193" width="10.140625" style="14" customWidth="1"/>
    <col min="8194" max="8194" width="11.5703125" style="14" customWidth="1"/>
    <col min="8195" max="8195" width="10.42578125" style="14" customWidth="1"/>
    <col min="8196" max="8196" width="11.7109375" style="14" customWidth="1"/>
    <col min="8197" max="8197" width="12.42578125" style="14" bestFit="1" customWidth="1"/>
    <col min="8198" max="8198" width="10.85546875" style="14" customWidth="1"/>
    <col min="8199" max="8199" width="10.28515625" style="14" customWidth="1"/>
    <col min="8200" max="8200" width="9" style="14" customWidth="1"/>
    <col min="8201" max="8201" width="8.5703125" style="14" customWidth="1"/>
    <col min="8202" max="8202" width="9.5703125" style="14" customWidth="1"/>
    <col min="8203" max="8203" width="5.42578125" style="14" customWidth="1"/>
    <col min="8204" max="8206" width="9.140625" style="14"/>
    <col min="8207" max="8207" width="12.42578125" style="14" bestFit="1" customWidth="1"/>
    <col min="8208" max="8446" width="9.140625" style="14"/>
    <col min="8447" max="8447" width="3" style="14" bestFit="1" customWidth="1"/>
    <col min="8448" max="8448" width="26.140625" style="14" bestFit="1" customWidth="1"/>
    <col min="8449" max="8449" width="10.140625" style="14" customWidth="1"/>
    <col min="8450" max="8450" width="11.5703125" style="14" customWidth="1"/>
    <col min="8451" max="8451" width="10.42578125" style="14" customWidth="1"/>
    <col min="8452" max="8452" width="11.7109375" style="14" customWidth="1"/>
    <col min="8453" max="8453" width="12.42578125" style="14" bestFit="1" customWidth="1"/>
    <col min="8454" max="8454" width="10.85546875" style="14" customWidth="1"/>
    <col min="8455" max="8455" width="10.28515625" style="14" customWidth="1"/>
    <col min="8456" max="8456" width="9" style="14" customWidth="1"/>
    <col min="8457" max="8457" width="8.5703125" style="14" customWidth="1"/>
    <col min="8458" max="8458" width="9.5703125" style="14" customWidth="1"/>
    <col min="8459" max="8459" width="5.42578125" style="14" customWidth="1"/>
    <col min="8460" max="8462" width="9.140625" style="14"/>
    <col min="8463" max="8463" width="12.42578125" style="14" bestFit="1" customWidth="1"/>
    <col min="8464" max="8702" width="9.140625" style="14"/>
    <col min="8703" max="8703" width="3" style="14" bestFit="1" customWidth="1"/>
    <col min="8704" max="8704" width="26.140625" style="14" bestFit="1" customWidth="1"/>
    <col min="8705" max="8705" width="10.140625" style="14" customWidth="1"/>
    <col min="8706" max="8706" width="11.5703125" style="14" customWidth="1"/>
    <col min="8707" max="8707" width="10.42578125" style="14" customWidth="1"/>
    <col min="8708" max="8708" width="11.7109375" style="14" customWidth="1"/>
    <col min="8709" max="8709" width="12.42578125" style="14" bestFit="1" customWidth="1"/>
    <col min="8710" max="8710" width="10.85546875" style="14" customWidth="1"/>
    <col min="8711" max="8711" width="10.28515625" style="14" customWidth="1"/>
    <col min="8712" max="8712" width="9" style="14" customWidth="1"/>
    <col min="8713" max="8713" width="8.5703125" style="14" customWidth="1"/>
    <col min="8714" max="8714" width="9.5703125" style="14" customWidth="1"/>
    <col min="8715" max="8715" width="5.42578125" style="14" customWidth="1"/>
    <col min="8716" max="8718" width="9.140625" style="14"/>
    <col min="8719" max="8719" width="12.42578125" style="14" bestFit="1" customWidth="1"/>
    <col min="8720" max="8958" width="9.140625" style="14"/>
    <col min="8959" max="8959" width="3" style="14" bestFit="1" customWidth="1"/>
    <col min="8960" max="8960" width="26.140625" style="14" bestFit="1" customWidth="1"/>
    <col min="8961" max="8961" width="10.140625" style="14" customWidth="1"/>
    <col min="8962" max="8962" width="11.5703125" style="14" customWidth="1"/>
    <col min="8963" max="8963" width="10.42578125" style="14" customWidth="1"/>
    <col min="8964" max="8964" width="11.7109375" style="14" customWidth="1"/>
    <col min="8965" max="8965" width="12.42578125" style="14" bestFit="1" customWidth="1"/>
    <col min="8966" max="8966" width="10.85546875" style="14" customWidth="1"/>
    <col min="8967" max="8967" width="10.28515625" style="14" customWidth="1"/>
    <col min="8968" max="8968" width="9" style="14" customWidth="1"/>
    <col min="8969" max="8969" width="8.5703125" style="14" customWidth="1"/>
    <col min="8970" max="8970" width="9.5703125" style="14" customWidth="1"/>
    <col min="8971" max="8971" width="5.42578125" style="14" customWidth="1"/>
    <col min="8972" max="8974" width="9.140625" style="14"/>
    <col min="8975" max="8975" width="12.42578125" style="14" bestFit="1" customWidth="1"/>
    <col min="8976" max="9214" width="9.140625" style="14"/>
    <col min="9215" max="9215" width="3" style="14" bestFit="1" customWidth="1"/>
    <col min="9216" max="9216" width="26.140625" style="14" bestFit="1" customWidth="1"/>
    <col min="9217" max="9217" width="10.140625" style="14" customWidth="1"/>
    <col min="9218" max="9218" width="11.5703125" style="14" customWidth="1"/>
    <col min="9219" max="9219" width="10.42578125" style="14" customWidth="1"/>
    <col min="9220" max="9220" width="11.7109375" style="14" customWidth="1"/>
    <col min="9221" max="9221" width="12.42578125" style="14" bestFit="1" customWidth="1"/>
    <col min="9222" max="9222" width="10.85546875" style="14" customWidth="1"/>
    <col min="9223" max="9223" width="10.28515625" style="14" customWidth="1"/>
    <col min="9224" max="9224" width="9" style="14" customWidth="1"/>
    <col min="9225" max="9225" width="8.5703125" style="14" customWidth="1"/>
    <col min="9226" max="9226" width="9.5703125" style="14" customWidth="1"/>
    <col min="9227" max="9227" width="5.42578125" style="14" customWidth="1"/>
    <col min="9228" max="9230" width="9.140625" style="14"/>
    <col min="9231" max="9231" width="12.42578125" style="14" bestFit="1" customWidth="1"/>
    <col min="9232" max="9470" width="9.140625" style="14"/>
    <col min="9471" max="9471" width="3" style="14" bestFit="1" customWidth="1"/>
    <col min="9472" max="9472" width="26.140625" style="14" bestFit="1" customWidth="1"/>
    <col min="9473" max="9473" width="10.140625" style="14" customWidth="1"/>
    <col min="9474" max="9474" width="11.5703125" style="14" customWidth="1"/>
    <col min="9475" max="9475" width="10.42578125" style="14" customWidth="1"/>
    <col min="9476" max="9476" width="11.7109375" style="14" customWidth="1"/>
    <col min="9477" max="9477" width="12.42578125" style="14" bestFit="1" customWidth="1"/>
    <col min="9478" max="9478" width="10.85546875" style="14" customWidth="1"/>
    <col min="9479" max="9479" width="10.28515625" style="14" customWidth="1"/>
    <col min="9480" max="9480" width="9" style="14" customWidth="1"/>
    <col min="9481" max="9481" width="8.5703125" style="14" customWidth="1"/>
    <col min="9482" max="9482" width="9.5703125" style="14" customWidth="1"/>
    <col min="9483" max="9483" width="5.42578125" style="14" customWidth="1"/>
    <col min="9484" max="9486" width="9.140625" style="14"/>
    <col min="9487" max="9487" width="12.42578125" style="14" bestFit="1" customWidth="1"/>
    <col min="9488" max="9726" width="9.140625" style="14"/>
    <col min="9727" max="9727" width="3" style="14" bestFit="1" customWidth="1"/>
    <col min="9728" max="9728" width="26.140625" style="14" bestFit="1" customWidth="1"/>
    <col min="9729" max="9729" width="10.140625" style="14" customWidth="1"/>
    <col min="9730" max="9730" width="11.5703125" style="14" customWidth="1"/>
    <col min="9731" max="9731" width="10.42578125" style="14" customWidth="1"/>
    <col min="9732" max="9732" width="11.7109375" style="14" customWidth="1"/>
    <col min="9733" max="9733" width="12.42578125" style="14" bestFit="1" customWidth="1"/>
    <col min="9734" max="9734" width="10.85546875" style="14" customWidth="1"/>
    <col min="9735" max="9735" width="10.28515625" style="14" customWidth="1"/>
    <col min="9736" max="9736" width="9" style="14" customWidth="1"/>
    <col min="9737" max="9737" width="8.5703125" style="14" customWidth="1"/>
    <col min="9738" max="9738" width="9.5703125" style="14" customWidth="1"/>
    <col min="9739" max="9739" width="5.42578125" style="14" customWidth="1"/>
    <col min="9740" max="9742" width="9.140625" style="14"/>
    <col min="9743" max="9743" width="12.42578125" style="14" bestFit="1" customWidth="1"/>
    <col min="9744" max="9982" width="9.140625" style="14"/>
    <col min="9983" max="9983" width="3" style="14" bestFit="1" customWidth="1"/>
    <col min="9984" max="9984" width="26.140625" style="14" bestFit="1" customWidth="1"/>
    <col min="9985" max="9985" width="10.140625" style="14" customWidth="1"/>
    <col min="9986" max="9986" width="11.5703125" style="14" customWidth="1"/>
    <col min="9987" max="9987" width="10.42578125" style="14" customWidth="1"/>
    <col min="9988" max="9988" width="11.7109375" style="14" customWidth="1"/>
    <col min="9989" max="9989" width="12.42578125" style="14" bestFit="1" customWidth="1"/>
    <col min="9990" max="9990" width="10.85546875" style="14" customWidth="1"/>
    <col min="9991" max="9991" width="10.28515625" style="14" customWidth="1"/>
    <col min="9992" max="9992" width="9" style="14" customWidth="1"/>
    <col min="9993" max="9993" width="8.5703125" style="14" customWidth="1"/>
    <col min="9994" max="9994" width="9.5703125" style="14" customWidth="1"/>
    <col min="9995" max="9995" width="5.42578125" style="14" customWidth="1"/>
    <col min="9996" max="9998" width="9.140625" style="14"/>
    <col min="9999" max="9999" width="12.42578125" style="14" bestFit="1" customWidth="1"/>
    <col min="10000" max="10238" width="9.140625" style="14"/>
    <col min="10239" max="10239" width="3" style="14" bestFit="1" customWidth="1"/>
    <col min="10240" max="10240" width="26.140625" style="14" bestFit="1" customWidth="1"/>
    <col min="10241" max="10241" width="10.140625" style="14" customWidth="1"/>
    <col min="10242" max="10242" width="11.5703125" style="14" customWidth="1"/>
    <col min="10243" max="10243" width="10.42578125" style="14" customWidth="1"/>
    <col min="10244" max="10244" width="11.7109375" style="14" customWidth="1"/>
    <col min="10245" max="10245" width="12.42578125" style="14" bestFit="1" customWidth="1"/>
    <col min="10246" max="10246" width="10.85546875" style="14" customWidth="1"/>
    <col min="10247" max="10247" width="10.28515625" style="14" customWidth="1"/>
    <col min="10248" max="10248" width="9" style="14" customWidth="1"/>
    <col min="10249" max="10249" width="8.5703125" style="14" customWidth="1"/>
    <col min="10250" max="10250" width="9.5703125" style="14" customWidth="1"/>
    <col min="10251" max="10251" width="5.42578125" style="14" customWidth="1"/>
    <col min="10252" max="10254" width="9.140625" style="14"/>
    <col min="10255" max="10255" width="12.42578125" style="14" bestFit="1" customWidth="1"/>
    <col min="10256" max="10494" width="9.140625" style="14"/>
    <col min="10495" max="10495" width="3" style="14" bestFit="1" customWidth="1"/>
    <col min="10496" max="10496" width="26.140625" style="14" bestFit="1" customWidth="1"/>
    <col min="10497" max="10497" width="10.140625" style="14" customWidth="1"/>
    <col min="10498" max="10498" width="11.5703125" style="14" customWidth="1"/>
    <col min="10499" max="10499" width="10.42578125" style="14" customWidth="1"/>
    <col min="10500" max="10500" width="11.7109375" style="14" customWidth="1"/>
    <col min="10501" max="10501" width="12.42578125" style="14" bestFit="1" customWidth="1"/>
    <col min="10502" max="10502" width="10.85546875" style="14" customWidth="1"/>
    <col min="10503" max="10503" width="10.28515625" style="14" customWidth="1"/>
    <col min="10504" max="10504" width="9" style="14" customWidth="1"/>
    <col min="10505" max="10505" width="8.5703125" style="14" customWidth="1"/>
    <col min="10506" max="10506" width="9.5703125" style="14" customWidth="1"/>
    <col min="10507" max="10507" width="5.42578125" style="14" customWidth="1"/>
    <col min="10508" max="10510" width="9.140625" style="14"/>
    <col min="10511" max="10511" width="12.42578125" style="14" bestFit="1" customWidth="1"/>
    <col min="10512" max="10750" width="9.140625" style="14"/>
    <col min="10751" max="10751" width="3" style="14" bestFit="1" customWidth="1"/>
    <col min="10752" max="10752" width="26.140625" style="14" bestFit="1" customWidth="1"/>
    <col min="10753" max="10753" width="10.140625" style="14" customWidth="1"/>
    <col min="10754" max="10754" width="11.5703125" style="14" customWidth="1"/>
    <col min="10755" max="10755" width="10.42578125" style="14" customWidth="1"/>
    <col min="10756" max="10756" width="11.7109375" style="14" customWidth="1"/>
    <col min="10757" max="10757" width="12.42578125" style="14" bestFit="1" customWidth="1"/>
    <col min="10758" max="10758" width="10.85546875" style="14" customWidth="1"/>
    <col min="10759" max="10759" width="10.28515625" style="14" customWidth="1"/>
    <col min="10760" max="10760" width="9" style="14" customWidth="1"/>
    <col min="10761" max="10761" width="8.5703125" style="14" customWidth="1"/>
    <col min="10762" max="10762" width="9.5703125" style="14" customWidth="1"/>
    <col min="10763" max="10763" width="5.42578125" style="14" customWidth="1"/>
    <col min="10764" max="10766" width="9.140625" style="14"/>
    <col min="10767" max="10767" width="12.42578125" style="14" bestFit="1" customWidth="1"/>
    <col min="10768" max="11006" width="9.140625" style="14"/>
    <col min="11007" max="11007" width="3" style="14" bestFit="1" customWidth="1"/>
    <col min="11008" max="11008" width="26.140625" style="14" bestFit="1" customWidth="1"/>
    <col min="11009" max="11009" width="10.140625" style="14" customWidth="1"/>
    <col min="11010" max="11010" width="11.5703125" style="14" customWidth="1"/>
    <col min="11011" max="11011" width="10.42578125" style="14" customWidth="1"/>
    <col min="11012" max="11012" width="11.7109375" style="14" customWidth="1"/>
    <col min="11013" max="11013" width="12.42578125" style="14" bestFit="1" customWidth="1"/>
    <col min="11014" max="11014" width="10.85546875" style="14" customWidth="1"/>
    <col min="11015" max="11015" width="10.28515625" style="14" customWidth="1"/>
    <col min="11016" max="11016" width="9" style="14" customWidth="1"/>
    <col min="11017" max="11017" width="8.5703125" style="14" customWidth="1"/>
    <col min="11018" max="11018" width="9.5703125" style="14" customWidth="1"/>
    <col min="11019" max="11019" width="5.42578125" style="14" customWidth="1"/>
    <col min="11020" max="11022" width="9.140625" style="14"/>
    <col min="11023" max="11023" width="12.42578125" style="14" bestFit="1" customWidth="1"/>
    <col min="11024" max="11262" width="9.140625" style="14"/>
    <col min="11263" max="11263" width="3" style="14" bestFit="1" customWidth="1"/>
    <col min="11264" max="11264" width="26.140625" style="14" bestFit="1" customWidth="1"/>
    <col min="11265" max="11265" width="10.140625" style="14" customWidth="1"/>
    <col min="11266" max="11266" width="11.5703125" style="14" customWidth="1"/>
    <col min="11267" max="11267" width="10.42578125" style="14" customWidth="1"/>
    <col min="11268" max="11268" width="11.7109375" style="14" customWidth="1"/>
    <col min="11269" max="11269" width="12.42578125" style="14" bestFit="1" customWidth="1"/>
    <col min="11270" max="11270" width="10.85546875" style="14" customWidth="1"/>
    <col min="11271" max="11271" width="10.28515625" style="14" customWidth="1"/>
    <col min="11272" max="11272" width="9" style="14" customWidth="1"/>
    <col min="11273" max="11273" width="8.5703125" style="14" customWidth="1"/>
    <col min="11274" max="11274" width="9.5703125" style="14" customWidth="1"/>
    <col min="11275" max="11275" width="5.42578125" style="14" customWidth="1"/>
    <col min="11276" max="11278" width="9.140625" style="14"/>
    <col min="11279" max="11279" width="12.42578125" style="14" bestFit="1" customWidth="1"/>
    <col min="11280" max="11518" width="9.140625" style="14"/>
    <col min="11519" max="11519" width="3" style="14" bestFit="1" customWidth="1"/>
    <col min="11520" max="11520" width="26.140625" style="14" bestFit="1" customWidth="1"/>
    <col min="11521" max="11521" width="10.140625" style="14" customWidth="1"/>
    <col min="11522" max="11522" width="11.5703125" style="14" customWidth="1"/>
    <col min="11523" max="11523" width="10.42578125" style="14" customWidth="1"/>
    <col min="11524" max="11524" width="11.7109375" style="14" customWidth="1"/>
    <col min="11525" max="11525" width="12.42578125" style="14" bestFit="1" customWidth="1"/>
    <col min="11526" max="11526" width="10.85546875" style="14" customWidth="1"/>
    <col min="11527" max="11527" width="10.28515625" style="14" customWidth="1"/>
    <col min="11528" max="11528" width="9" style="14" customWidth="1"/>
    <col min="11529" max="11529" width="8.5703125" style="14" customWidth="1"/>
    <col min="11530" max="11530" width="9.5703125" style="14" customWidth="1"/>
    <col min="11531" max="11531" width="5.42578125" style="14" customWidth="1"/>
    <col min="11532" max="11534" width="9.140625" style="14"/>
    <col min="11535" max="11535" width="12.42578125" style="14" bestFit="1" customWidth="1"/>
    <col min="11536" max="11774" width="9.140625" style="14"/>
    <col min="11775" max="11775" width="3" style="14" bestFit="1" customWidth="1"/>
    <col min="11776" max="11776" width="26.140625" style="14" bestFit="1" customWidth="1"/>
    <col min="11777" max="11777" width="10.140625" style="14" customWidth="1"/>
    <col min="11778" max="11778" width="11.5703125" style="14" customWidth="1"/>
    <col min="11779" max="11779" width="10.42578125" style="14" customWidth="1"/>
    <col min="11780" max="11780" width="11.7109375" style="14" customWidth="1"/>
    <col min="11781" max="11781" width="12.42578125" style="14" bestFit="1" customWidth="1"/>
    <col min="11782" max="11782" width="10.85546875" style="14" customWidth="1"/>
    <col min="11783" max="11783" width="10.28515625" style="14" customWidth="1"/>
    <col min="11784" max="11784" width="9" style="14" customWidth="1"/>
    <col min="11785" max="11785" width="8.5703125" style="14" customWidth="1"/>
    <col min="11786" max="11786" width="9.5703125" style="14" customWidth="1"/>
    <col min="11787" max="11787" width="5.42578125" style="14" customWidth="1"/>
    <col min="11788" max="11790" width="9.140625" style="14"/>
    <col min="11791" max="11791" width="12.42578125" style="14" bestFit="1" customWidth="1"/>
    <col min="11792" max="12030" width="9.140625" style="14"/>
    <col min="12031" max="12031" width="3" style="14" bestFit="1" customWidth="1"/>
    <col min="12032" max="12032" width="26.140625" style="14" bestFit="1" customWidth="1"/>
    <col min="12033" max="12033" width="10.140625" style="14" customWidth="1"/>
    <col min="12034" max="12034" width="11.5703125" style="14" customWidth="1"/>
    <col min="12035" max="12035" width="10.42578125" style="14" customWidth="1"/>
    <col min="12036" max="12036" width="11.7109375" style="14" customWidth="1"/>
    <col min="12037" max="12037" width="12.42578125" style="14" bestFit="1" customWidth="1"/>
    <col min="12038" max="12038" width="10.85546875" style="14" customWidth="1"/>
    <col min="12039" max="12039" width="10.28515625" style="14" customWidth="1"/>
    <col min="12040" max="12040" width="9" style="14" customWidth="1"/>
    <col min="12041" max="12041" width="8.5703125" style="14" customWidth="1"/>
    <col min="12042" max="12042" width="9.5703125" style="14" customWidth="1"/>
    <col min="12043" max="12043" width="5.42578125" style="14" customWidth="1"/>
    <col min="12044" max="12046" width="9.140625" style="14"/>
    <col min="12047" max="12047" width="12.42578125" style="14" bestFit="1" customWidth="1"/>
    <col min="12048" max="12286" width="9.140625" style="14"/>
    <col min="12287" max="12287" width="3" style="14" bestFit="1" customWidth="1"/>
    <col min="12288" max="12288" width="26.140625" style="14" bestFit="1" customWidth="1"/>
    <col min="12289" max="12289" width="10.140625" style="14" customWidth="1"/>
    <col min="12290" max="12290" width="11.5703125" style="14" customWidth="1"/>
    <col min="12291" max="12291" width="10.42578125" style="14" customWidth="1"/>
    <col min="12292" max="12292" width="11.7109375" style="14" customWidth="1"/>
    <col min="12293" max="12293" width="12.42578125" style="14" bestFit="1" customWidth="1"/>
    <col min="12294" max="12294" width="10.85546875" style="14" customWidth="1"/>
    <col min="12295" max="12295" width="10.28515625" style="14" customWidth="1"/>
    <col min="12296" max="12296" width="9" style="14" customWidth="1"/>
    <col min="12297" max="12297" width="8.5703125" style="14" customWidth="1"/>
    <col min="12298" max="12298" width="9.5703125" style="14" customWidth="1"/>
    <col min="12299" max="12299" width="5.42578125" style="14" customWidth="1"/>
    <col min="12300" max="12302" width="9.140625" style="14"/>
    <col min="12303" max="12303" width="12.42578125" style="14" bestFit="1" customWidth="1"/>
    <col min="12304" max="12542" width="9.140625" style="14"/>
    <col min="12543" max="12543" width="3" style="14" bestFit="1" customWidth="1"/>
    <col min="12544" max="12544" width="26.140625" style="14" bestFit="1" customWidth="1"/>
    <col min="12545" max="12545" width="10.140625" style="14" customWidth="1"/>
    <col min="12546" max="12546" width="11.5703125" style="14" customWidth="1"/>
    <col min="12547" max="12547" width="10.42578125" style="14" customWidth="1"/>
    <col min="12548" max="12548" width="11.7109375" style="14" customWidth="1"/>
    <col min="12549" max="12549" width="12.42578125" style="14" bestFit="1" customWidth="1"/>
    <col min="12550" max="12550" width="10.85546875" style="14" customWidth="1"/>
    <col min="12551" max="12551" width="10.28515625" style="14" customWidth="1"/>
    <col min="12552" max="12552" width="9" style="14" customWidth="1"/>
    <col min="12553" max="12553" width="8.5703125" style="14" customWidth="1"/>
    <col min="12554" max="12554" width="9.5703125" style="14" customWidth="1"/>
    <col min="12555" max="12555" width="5.42578125" style="14" customWidth="1"/>
    <col min="12556" max="12558" width="9.140625" style="14"/>
    <col min="12559" max="12559" width="12.42578125" style="14" bestFit="1" customWidth="1"/>
    <col min="12560" max="12798" width="9.140625" style="14"/>
    <col min="12799" max="12799" width="3" style="14" bestFit="1" customWidth="1"/>
    <col min="12800" max="12800" width="26.140625" style="14" bestFit="1" customWidth="1"/>
    <col min="12801" max="12801" width="10.140625" style="14" customWidth="1"/>
    <col min="12802" max="12802" width="11.5703125" style="14" customWidth="1"/>
    <col min="12803" max="12803" width="10.42578125" style="14" customWidth="1"/>
    <col min="12804" max="12804" width="11.7109375" style="14" customWidth="1"/>
    <col min="12805" max="12805" width="12.42578125" style="14" bestFit="1" customWidth="1"/>
    <col min="12806" max="12806" width="10.85546875" style="14" customWidth="1"/>
    <col min="12807" max="12807" width="10.28515625" style="14" customWidth="1"/>
    <col min="12808" max="12808" width="9" style="14" customWidth="1"/>
    <col min="12809" max="12809" width="8.5703125" style="14" customWidth="1"/>
    <col min="12810" max="12810" width="9.5703125" style="14" customWidth="1"/>
    <col min="12811" max="12811" width="5.42578125" style="14" customWidth="1"/>
    <col min="12812" max="12814" width="9.140625" style="14"/>
    <col min="12815" max="12815" width="12.42578125" style="14" bestFit="1" customWidth="1"/>
    <col min="12816" max="13054" width="9.140625" style="14"/>
    <col min="13055" max="13055" width="3" style="14" bestFit="1" customWidth="1"/>
    <col min="13056" max="13056" width="26.140625" style="14" bestFit="1" customWidth="1"/>
    <col min="13057" max="13057" width="10.140625" style="14" customWidth="1"/>
    <col min="13058" max="13058" width="11.5703125" style="14" customWidth="1"/>
    <col min="13059" max="13059" width="10.42578125" style="14" customWidth="1"/>
    <col min="13060" max="13060" width="11.7109375" style="14" customWidth="1"/>
    <col min="13061" max="13061" width="12.42578125" style="14" bestFit="1" customWidth="1"/>
    <col min="13062" max="13062" width="10.85546875" style="14" customWidth="1"/>
    <col min="13063" max="13063" width="10.28515625" style="14" customWidth="1"/>
    <col min="13064" max="13064" width="9" style="14" customWidth="1"/>
    <col min="13065" max="13065" width="8.5703125" style="14" customWidth="1"/>
    <col min="13066" max="13066" width="9.5703125" style="14" customWidth="1"/>
    <col min="13067" max="13067" width="5.42578125" style="14" customWidth="1"/>
    <col min="13068" max="13070" width="9.140625" style="14"/>
    <col min="13071" max="13071" width="12.42578125" style="14" bestFit="1" customWidth="1"/>
    <col min="13072" max="13310" width="9.140625" style="14"/>
    <col min="13311" max="13311" width="3" style="14" bestFit="1" customWidth="1"/>
    <col min="13312" max="13312" width="26.140625" style="14" bestFit="1" customWidth="1"/>
    <col min="13313" max="13313" width="10.140625" style="14" customWidth="1"/>
    <col min="13314" max="13314" width="11.5703125" style="14" customWidth="1"/>
    <col min="13315" max="13315" width="10.42578125" style="14" customWidth="1"/>
    <col min="13316" max="13316" width="11.7109375" style="14" customWidth="1"/>
    <col min="13317" max="13317" width="12.42578125" style="14" bestFit="1" customWidth="1"/>
    <col min="13318" max="13318" width="10.85546875" style="14" customWidth="1"/>
    <col min="13319" max="13319" width="10.28515625" style="14" customWidth="1"/>
    <col min="13320" max="13320" width="9" style="14" customWidth="1"/>
    <col min="13321" max="13321" width="8.5703125" style="14" customWidth="1"/>
    <col min="13322" max="13322" width="9.5703125" style="14" customWidth="1"/>
    <col min="13323" max="13323" width="5.42578125" style="14" customWidth="1"/>
    <col min="13324" max="13326" width="9.140625" style="14"/>
    <col min="13327" max="13327" width="12.42578125" style="14" bestFit="1" customWidth="1"/>
    <col min="13328" max="13566" width="9.140625" style="14"/>
    <col min="13567" max="13567" width="3" style="14" bestFit="1" customWidth="1"/>
    <col min="13568" max="13568" width="26.140625" style="14" bestFit="1" customWidth="1"/>
    <col min="13569" max="13569" width="10.140625" style="14" customWidth="1"/>
    <col min="13570" max="13570" width="11.5703125" style="14" customWidth="1"/>
    <col min="13571" max="13571" width="10.42578125" style="14" customWidth="1"/>
    <col min="13572" max="13572" width="11.7109375" style="14" customWidth="1"/>
    <col min="13573" max="13573" width="12.42578125" style="14" bestFit="1" customWidth="1"/>
    <col min="13574" max="13574" width="10.85546875" style="14" customWidth="1"/>
    <col min="13575" max="13575" width="10.28515625" style="14" customWidth="1"/>
    <col min="13576" max="13576" width="9" style="14" customWidth="1"/>
    <col min="13577" max="13577" width="8.5703125" style="14" customWidth="1"/>
    <col min="13578" max="13578" width="9.5703125" style="14" customWidth="1"/>
    <col min="13579" max="13579" width="5.42578125" style="14" customWidth="1"/>
    <col min="13580" max="13582" width="9.140625" style="14"/>
    <col min="13583" max="13583" width="12.42578125" style="14" bestFit="1" customWidth="1"/>
    <col min="13584" max="13822" width="9.140625" style="14"/>
    <col min="13823" max="13823" width="3" style="14" bestFit="1" customWidth="1"/>
    <col min="13824" max="13824" width="26.140625" style="14" bestFit="1" customWidth="1"/>
    <col min="13825" max="13825" width="10.140625" style="14" customWidth="1"/>
    <col min="13826" max="13826" width="11.5703125" style="14" customWidth="1"/>
    <col min="13827" max="13827" width="10.42578125" style="14" customWidth="1"/>
    <col min="13828" max="13828" width="11.7109375" style="14" customWidth="1"/>
    <col min="13829" max="13829" width="12.42578125" style="14" bestFit="1" customWidth="1"/>
    <col min="13830" max="13830" width="10.85546875" style="14" customWidth="1"/>
    <col min="13831" max="13831" width="10.28515625" style="14" customWidth="1"/>
    <col min="13832" max="13832" width="9" style="14" customWidth="1"/>
    <col min="13833" max="13833" width="8.5703125" style="14" customWidth="1"/>
    <col min="13834" max="13834" width="9.5703125" style="14" customWidth="1"/>
    <col min="13835" max="13835" width="5.42578125" style="14" customWidth="1"/>
    <col min="13836" max="13838" width="9.140625" style="14"/>
    <col min="13839" max="13839" width="12.42578125" style="14" bestFit="1" customWidth="1"/>
    <col min="13840" max="14078" width="9.140625" style="14"/>
    <col min="14079" max="14079" width="3" style="14" bestFit="1" customWidth="1"/>
    <col min="14080" max="14080" width="26.140625" style="14" bestFit="1" customWidth="1"/>
    <col min="14081" max="14081" width="10.140625" style="14" customWidth="1"/>
    <col min="14082" max="14082" width="11.5703125" style="14" customWidth="1"/>
    <col min="14083" max="14083" width="10.42578125" style="14" customWidth="1"/>
    <col min="14084" max="14084" width="11.7109375" style="14" customWidth="1"/>
    <col min="14085" max="14085" width="12.42578125" style="14" bestFit="1" customWidth="1"/>
    <col min="14086" max="14086" width="10.85546875" style="14" customWidth="1"/>
    <col min="14087" max="14087" width="10.28515625" style="14" customWidth="1"/>
    <col min="14088" max="14088" width="9" style="14" customWidth="1"/>
    <col min="14089" max="14089" width="8.5703125" style="14" customWidth="1"/>
    <col min="14090" max="14090" width="9.5703125" style="14" customWidth="1"/>
    <col min="14091" max="14091" width="5.42578125" style="14" customWidth="1"/>
    <col min="14092" max="14094" width="9.140625" style="14"/>
    <col min="14095" max="14095" width="12.42578125" style="14" bestFit="1" customWidth="1"/>
    <col min="14096" max="14334" width="9.140625" style="14"/>
    <col min="14335" max="14335" width="3" style="14" bestFit="1" customWidth="1"/>
    <col min="14336" max="14336" width="26.140625" style="14" bestFit="1" customWidth="1"/>
    <col min="14337" max="14337" width="10.140625" style="14" customWidth="1"/>
    <col min="14338" max="14338" width="11.5703125" style="14" customWidth="1"/>
    <col min="14339" max="14339" width="10.42578125" style="14" customWidth="1"/>
    <col min="14340" max="14340" width="11.7109375" style="14" customWidth="1"/>
    <col min="14341" max="14341" width="12.42578125" style="14" bestFit="1" customWidth="1"/>
    <col min="14342" max="14342" width="10.85546875" style="14" customWidth="1"/>
    <col min="14343" max="14343" width="10.28515625" style="14" customWidth="1"/>
    <col min="14344" max="14344" width="9" style="14" customWidth="1"/>
    <col min="14345" max="14345" width="8.5703125" style="14" customWidth="1"/>
    <col min="14346" max="14346" width="9.5703125" style="14" customWidth="1"/>
    <col min="14347" max="14347" width="5.42578125" style="14" customWidth="1"/>
    <col min="14348" max="14350" width="9.140625" style="14"/>
    <col min="14351" max="14351" width="12.42578125" style="14" bestFit="1" customWidth="1"/>
    <col min="14352" max="14590" width="9.140625" style="14"/>
    <col min="14591" max="14591" width="3" style="14" bestFit="1" customWidth="1"/>
    <col min="14592" max="14592" width="26.140625" style="14" bestFit="1" customWidth="1"/>
    <col min="14593" max="14593" width="10.140625" style="14" customWidth="1"/>
    <col min="14594" max="14594" width="11.5703125" style="14" customWidth="1"/>
    <col min="14595" max="14595" width="10.42578125" style="14" customWidth="1"/>
    <col min="14596" max="14596" width="11.7109375" style="14" customWidth="1"/>
    <col min="14597" max="14597" width="12.42578125" style="14" bestFit="1" customWidth="1"/>
    <col min="14598" max="14598" width="10.85546875" style="14" customWidth="1"/>
    <col min="14599" max="14599" width="10.28515625" style="14" customWidth="1"/>
    <col min="14600" max="14600" width="9" style="14" customWidth="1"/>
    <col min="14601" max="14601" width="8.5703125" style="14" customWidth="1"/>
    <col min="14602" max="14602" width="9.5703125" style="14" customWidth="1"/>
    <col min="14603" max="14603" width="5.42578125" style="14" customWidth="1"/>
    <col min="14604" max="14606" width="9.140625" style="14"/>
    <col min="14607" max="14607" width="12.42578125" style="14" bestFit="1" customWidth="1"/>
    <col min="14608" max="14846" width="9.140625" style="14"/>
    <col min="14847" max="14847" width="3" style="14" bestFit="1" customWidth="1"/>
    <col min="14848" max="14848" width="26.140625" style="14" bestFit="1" customWidth="1"/>
    <col min="14849" max="14849" width="10.140625" style="14" customWidth="1"/>
    <col min="14850" max="14850" width="11.5703125" style="14" customWidth="1"/>
    <col min="14851" max="14851" width="10.42578125" style="14" customWidth="1"/>
    <col min="14852" max="14852" width="11.7109375" style="14" customWidth="1"/>
    <col min="14853" max="14853" width="12.42578125" style="14" bestFit="1" customWidth="1"/>
    <col min="14854" max="14854" width="10.85546875" style="14" customWidth="1"/>
    <col min="14855" max="14855" width="10.28515625" style="14" customWidth="1"/>
    <col min="14856" max="14856" width="9" style="14" customWidth="1"/>
    <col min="14857" max="14857" width="8.5703125" style="14" customWidth="1"/>
    <col min="14858" max="14858" width="9.5703125" style="14" customWidth="1"/>
    <col min="14859" max="14859" width="5.42578125" style="14" customWidth="1"/>
    <col min="14860" max="14862" width="9.140625" style="14"/>
    <col min="14863" max="14863" width="12.42578125" style="14" bestFit="1" customWidth="1"/>
    <col min="14864" max="15102" width="9.140625" style="14"/>
    <col min="15103" max="15103" width="3" style="14" bestFit="1" customWidth="1"/>
    <col min="15104" max="15104" width="26.140625" style="14" bestFit="1" customWidth="1"/>
    <col min="15105" max="15105" width="10.140625" style="14" customWidth="1"/>
    <col min="15106" max="15106" width="11.5703125" style="14" customWidth="1"/>
    <col min="15107" max="15107" width="10.42578125" style="14" customWidth="1"/>
    <col min="15108" max="15108" width="11.7109375" style="14" customWidth="1"/>
    <col min="15109" max="15109" width="12.42578125" style="14" bestFit="1" customWidth="1"/>
    <col min="15110" max="15110" width="10.85546875" style="14" customWidth="1"/>
    <col min="15111" max="15111" width="10.28515625" style="14" customWidth="1"/>
    <col min="15112" max="15112" width="9" style="14" customWidth="1"/>
    <col min="15113" max="15113" width="8.5703125" style="14" customWidth="1"/>
    <col min="15114" max="15114" width="9.5703125" style="14" customWidth="1"/>
    <col min="15115" max="15115" width="5.42578125" style="14" customWidth="1"/>
    <col min="15116" max="15118" width="9.140625" style="14"/>
    <col min="15119" max="15119" width="12.42578125" style="14" bestFit="1" customWidth="1"/>
    <col min="15120" max="15358" width="9.140625" style="14"/>
    <col min="15359" max="15359" width="3" style="14" bestFit="1" customWidth="1"/>
    <col min="15360" max="15360" width="26.140625" style="14" bestFit="1" customWidth="1"/>
    <col min="15361" max="15361" width="10.140625" style="14" customWidth="1"/>
    <col min="15362" max="15362" width="11.5703125" style="14" customWidth="1"/>
    <col min="15363" max="15363" width="10.42578125" style="14" customWidth="1"/>
    <col min="15364" max="15364" width="11.7109375" style="14" customWidth="1"/>
    <col min="15365" max="15365" width="12.42578125" style="14" bestFit="1" customWidth="1"/>
    <col min="15366" max="15366" width="10.85546875" style="14" customWidth="1"/>
    <col min="15367" max="15367" width="10.28515625" style="14" customWidth="1"/>
    <col min="15368" max="15368" width="9" style="14" customWidth="1"/>
    <col min="15369" max="15369" width="8.5703125" style="14" customWidth="1"/>
    <col min="15370" max="15370" width="9.5703125" style="14" customWidth="1"/>
    <col min="15371" max="15371" width="5.42578125" style="14" customWidth="1"/>
    <col min="15372" max="15374" width="9.140625" style="14"/>
    <col min="15375" max="15375" width="12.42578125" style="14" bestFit="1" customWidth="1"/>
    <col min="15376" max="15614" width="9.140625" style="14"/>
    <col min="15615" max="15615" width="3" style="14" bestFit="1" customWidth="1"/>
    <col min="15616" max="15616" width="26.140625" style="14" bestFit="1" customWidth="1"/>
    <col min="15617" max="15617" width="10.140625" style="14" customWidth="1"/>
    <col min="15618" max="15618" width="11.5703125" style="14" customWidth="1"/>
    <col min="15619" max="15619" width="10.42578125" style="14" customWidth="1"/>
    <col min="15620" max="15620" width="11.7109375" style="14" customWidth="1"/>
    <col min="15621" max="15621" width="12.42578125" style="14" bestFit="1" customWidth="1"/>
    <col min="15622" max="15622" width="10.85546875" style="14" customWidth="1"/>
    <col min="15623" max="15623" width="10.28515625" style="14" customWidth="1"/>
    <col min="15624" max="15624" width="9" style="14" customWidth="1"/>
    <col min="15625" max="15625" width="8.5703125" style="14" customWidth="1"/>
    <col min="15626" max="15626" width="9.5703125" style="14" customWidth="1"/>
    <col min="15627" max="15627" width="5.42578125" style="14" customWidth="1"/>
    <col min="15628" max="15630" width="9.140625" style="14"/>
    <col min="15631" max="15631" width="12.42578125" style="14" bestFit="1" customWidth="1"/>
    <col min="15632" max="15870" width="9.140625" style="14"/>
    <col min="15871" max="15871" width="3" style="14" bestFit="1" customWidth="1"/>
    <col min="15872" max="15872" width="26.140625" style="14" bestFit="1" customWidth="1"/>
    <col min="15873" max="15873" width="10.140625" style="14" customWidth="1"/>
    <col min="15874" max="15874" width="11.5703125" style="14" customWidth="1"/>
    <col min="15875" max="15875" width="10.42578125" style="14" customWidth="1"/>
    <col min="15876" max="15876" width="11.7109375" style="14" customWidth="1"/>
    <col min="15877" max="15877" width="12.42578125" style="14" bestFit="1" customWidth="1"/>
    <col min="15878" max="15878" width="10.85546875" style="14" customWidth="1"/>
    <col min="15879" max="15879" width="10.28515625" style="14" customWidth="1"/>
    <col min="15880" max="15880" width="9" style="14" customWidth="1"/>
    <col min="15881" max="15881" width="8.5703125" style="14" customWidth="1"/>
    <col min="15882" max="15882" width="9.5703125" style="14" customWidth="1"/>
    <col min="15883" max="15883" width="5.42578125" style="14" customWidth="1"/>
    <col min="15884" max="15886" width="9.140625" style="14"/>
    <col min="15887" max="15887" width="12.42578125" style="14" bestFit="1" customWidth="1"/>
    <col min="15888" max="16126" width="9.140625" style="14"/>
    <col min="16127" max="16127" width="3" style="14" bestFit="1" customWidth="1"/>
    <col min="16128" max="16128" width="26.140625" style="14" bestFit="1" customWidth="1"/>
    <col min="16129" max="16129" width="10.140625" style="14" customWidth="1"/>
    <col min="16130" max="16130" width="11.5703125" style="14" customWidth="1"/>
    <col min="16131" max="16131" width="10.42578125" style="14" customWidth="1"/>
    <col min="16132" max="16132" width="11.7109375" style="14" customWidth="1"/>
    <col min="16133" max="16133" width="12.42578125" style="14" bestFit="1" customWidth="1"/>
    <col min="16134" max="16134" width="10.85546875" style="14" customWidth="1"/>
    <col min="16135" max="16135" width="10.28515625" style="14" customWidth="1"/>
    <col min="16136" max="16136" width="9" style="14" customWidth="1"/>
    <col min="16137" max="16137" width="8.5703125" style="14" customWidth="1"/>
    <col min="16138" max="16138" width="9.5703125" style="14" customWidth="1"/>
    <col min="16139" max="16139" width="5.42578125" style="14" customWidth="1"/>
    <col min="16140" max="16142" width="9.140625" style="14"/>
    <col min="16143" max="16143" width="12.42578125" style="14" bestFit="1" customWidth="1"/>
    <col min="16144" max="16384" width="9.140625" style="14"/>
  </cols>
  <sheetData>
    <row r="1" spans="1:15" s="11" customFormat="1" ht="30" x14ac:dyDescent="0.2">
      <c r="A1" s="9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27</v>
      </c>
      <c r="H1" s="9" t="s">
        <v>28</v>
      </c>
      <c r="I1" s="9" t="s">
        <v>29</v>
      </c>
      <c r="J1" s="9" t="s">
        <v>30</v>
      </c>
      <c r="K1" s="9" t="s">
        <v>31</v>
      </c>
      <c r="L1" s="9" t="s">
        <v>32</v>
      </c>
      <c r="M1" s="10"/>
    </row>
    <row r="2" spans="1:15" ht="14.25" x14ac:dyDescent="0.2">
      <c r="A2" s="8">
        <v>1</v>
      </c>
      <c r="B2" s="12" t="s">
        <v>33</v>
      </c>
      <c r="C2" s="2">
        <v>167.70833333333334</v>
      </c>
      <c r="D2" s="2">
        <v>100</v>
      </c>
      <c r="E2" s="2">
        <f t="shared" ref="E2:E24" si="0">C2*D2</f>
        <v>16770.833333333336</v>
      </c>
      <c r="F2" s="2">
        <f t="shared" ref="F2:F24" si="1">E2*$O$2</f>
        <v>2180.2083333333339</v>
      </c>
      <c r="G2" s="2">
        <f t="shared" ref="G2:G24" si="2">E2*$O$3</f>
        <v>1006.2500000000001</v>
      </c>
      <c r="H2" s="13">
        <v>22925</v>
      </c>
      <c r="I2" s="13">
        <v>39672</v>
      </c>
      <c r="J2" s="2">
        <f t="shared" ref="J2:J24" ca="1" si="3">(TODAY()-I2)/365</f>
        <v>5.8547945205479452</v>
      </c>
      <c r="K2" s="2">
        <f t="shared" ref="K2:K24" ca="1" si="4">IF(J2&lt;=10,$O$5,$O$4)*E2</f>
        <v>4715.5775461445419</v>
      </c>
      <c r="L2" s="2">
        <f t="shared" ref="L2:L24" ca="1" si="5">E2+K2-F2-G2</f>
        <v>18299.952546144545</v>
      </c>
      <c r="N2" s="15" t="s">
        <v>26</v>
      </c>
      <c r="O2" s="16">
        <v>0.13</v>
      </c>
    </row>
    <row r="3" spans="1:15" ht="12.75" customHeight="1" x14ac:dyDescent="0.2">
      <c r="A3" s="8">
        <v>2</v>
      </c>
      <c r="B3" s="12" t="s">
        <v>34</v>
      </c>
      <c r="C3" s="2">
        <v>200</v>
      </c>
      <c r="D3" s="2">
        <v>105.89622641509435</v>
      </c>
      <c r="E3" s="2">
        <f t="shared" si="0"/>
        <v>21179.24528301887</v>
      </c>
      <c r="F3" s="2">
        <f t="shared" si="1"/>
        <v>2753.3018867924534</v>
      </c>
      <c r="G3" s="2">
        <f t="shared" si="2"/>
        <v>1270.7547169811321</v>
      </c>
      <c r="H3" s="13">
        <v>23194</v>
      </c>
      <c r="I3" s="13">
        <v>37546</v>
      </c>
      <c r="J3" s="2">
        <f t="shared" ca="1" si="3"/>
        <v>11.67945205479452</v>
      </c>
      <c r="K3" s="2">
        <f ca="1">IF(J3&lt;=10,$O$5,$O$4)*E3</f>
        <v>11910.245783957243</v>
      </c>
      <c r="L3" s="2">
        <f ca="1">E3+K3-F3-G3</f>
        <v>29065.434463202528</v>
      </c>
      <c r="N3" s="15" t="s">
        <v>27</v>
      </c>
      <c r="O3" s="16">
        <v>0.06</v>
      </c>
    </row>
    <row r="4" spans="1:15" s="17" customFormat="1" ht="15" x14ac:dyDescent="0.25">
      <c r="A4" s="8">
        <v>3</v>
      </c>
      <c r="B4" s="12" t="s">
        <v>35</v>
      </c>
      <c r="C4" s="2">
        <v>390</v>
      </c>
      <c r="D4" s="2">
        <v>112</v>
      </c>
      <c r="E4" s="2">
        <f t="shared" si="0"/>
        <v>43680</v>
      </c>
      <c r="F4" s="2">
        <f t="shared" si="1"/>
        <v>5678.4000000000005</v>
      </c>
      <c r="G4" s="2">
        <f t="shared" si="2"/>
        <v>2620.7999999999997</v>
      </c>
      <c r="H4" s="13">
        <v>23253</v>
      </c>
      <c r="I4" s="13">
        <v>36617</v>
      </c>
      <c r="J4" s="2">
        <f t="shared" ca="1" si="3"/>
        <v>14.224657534246575</v>
      </c>
      <c r="K4" s="2">
        <f t="shared" ca="1" si="4"/>
        <v>24563.648462977617</v>
      </c>
      <c r="L4" s="2">
        <f t="shared" ca="1" si="5"/>
        <v>59944.448462977605</v>
      </c>
      <c r="N4" s="15" t="s">
        <v>36</v>
      </c>
      <c r="O4" s="16">
        <f>O5*2</f>
        <v>0.56235458935388316</v>
      </c>
    </row>
    <row r="5" spans="1:15" s="17" customFormat="1" ht="15" x14ac:dyDescent="0.25">
      <c r="A5" s="8">
        <v>4</v>
      </c>
      <c r="B5" s="12" t="s">
        <v>37</v>
      </c>
      <c r="C5" s="2">
        <v>310</v>
      </c>
      <c r="D5" s="2">
        <v>110</v>
      </c>
      <c r="E5" s="2">
        <f t="shared" si="0"/>
        <v>34100</v>
      </c>
      <c r="F5" s="2">
        <f t="shared" si="1"/>
        <v>4433</v>
      </c>
      <c r="G5" s="2">
        <f t="shared" si="2"/>
        <v>2046</v>
      </c>
      <c r="H5" s="13">
        <v>25180</v>
      </c>
      <c r="I5" s="13">
        <v>37377</v>
      </c>
      <c r="J5" s="2">
        <f t="shared" ca="1" si="3"/>
        <v>12.142465753424657</v>
      </c>
      <c r="K5" s="2">
        <f t="shared" ca="1" si="4"/>
        <v>19176.291496967417</v>
      </c>
      <c r="L5" s="2">
        <f t="shared" ca="1" si="5"/>
        <v>46797.291496967417</v>
      </c>
      <c r="N5" s="15" t="s">
        <v>38</v>
      </c>
      <c r="O5" s="16">
        <v>0.28117729467694158</v>
      </c>
    </row>
    <row r="6" spans="1:15" ht="14.25" x14ac:dyDescent="0.2">
      <c r="A6" s="8">
        <v>5</v>
      </c>
      <c r="B6" s="12" t="s">
        <v>39</v>
      </c>
      <c r="C6" s="2">
        <v>200</v>
      </c>
      <c r="D6" s="2">
        <v>95</v>
      </c>
      <c r="E6" s="2">
        <f t="shared" si="0"/>
        <v>19000</v>
      </c>
      <c r="F6" s="2">
        <f t="shared" si="1"/>
        <v>2470</v>
      </c>
      <c r="G6" s="2">
        <f t="shared" si="2"/>
        <v>1140</v>
      </c>
      <c r="H6" s="13">
        <v>20429</v>
      </c>
      <c r="I6" s="13">
        <v>39232</v>
      </c>
      <c r="J6" s="2">
        <f t="shared" ca="1" si="3"/>
        <v>7.0602739726027401</v>
      </c>
      <c r="K6" s="2">
        <f t="shared" ca="1" si="4"/>
        <v>5342.36859886189</v>
      </c>
      <c r="L6" s="2">
        <f t="shared" ca="1" si="5"/>
        <v>20732.368598861889</v>
      </c>
    </row>
    <row r="7" spans="1:15" ht="14.25" x14ac:dyDescent="0.2">
      <c r="A7" s="8">
        <v>6</v>
      </c>
      <c r="B7" s="12" t="s">
        <v>40</v>
      </c>
      <c r="C7" s="2">
        <v>470</v>
      </c>
      <c r="D7" s="2">
        <v>89</v>
      </c>
      <c r="E7" s="2">
        <f t="shared" si="0"/>
        <v>41830</v>
      </c>
      <c r="F7" s="2">
        <f t="shared" si="1"/>
        <v>5437.9000000000005</v>
      </c>
      <c r="G7" s="2">
        <f t="shared" si="2"/>
        <v>2509.7999999999997</v>
      </c>
      <c r="H7" s="13">
        <v>21447</v>
      </c>
      <c r="I7" s="13">
        <v>39571</v>
      </c>
      <c r="J7" s="2">
        <f t="shared" ca="1" si="3"/>
        <v>6.1315068493150688</v>
      </c>
      <c r="K7" s="2">
        <f ca="1">IF(J7&lt;=10,$O$5,$O$4)*E7</f>
        <v>11761.646236336466</v>
      </c>
      <c r="L7" s="2">
        <f t="shared" ca="1" si="5"/>
        <v>45643.946236336466</v>
      </c>
    </row>
    <row r="8" spans="1:15" ht="14.25" x14ac:dyDescent="0.2">
      <c r="A8" s="8">
        <v>7</v>
      </c>
      <c r="B8" s="12" t="s">
        <v>41</v>
      </c>
      <c r="C8" s="2">
        <v>180</v>
      </c>
      <c r="D8" s="2">
        <v>101</v>
      </c>
      <c r="E8" s="2">
        <f t="shared" si="0"/>
        <v>18180</v>
      </c>
      <c r="F8" s="2">
        <f t="shared" si="1"/>
        <v>2363.4</v>
      </c>
      <c r="G8" s="2">
        <f t="shared" si="2"/>
        <v>1090.8</v>
      </c>
      <c r="H8" s="13">
        <v>22761</v>
      </c>
      <c r="I8" s="13">
        <v>37369</v>
      </c>
      <c r="J8" s="2">
        <f t="shared" ca="1" si="3"/>
        <v>12.164383561643836</v>
      </c>
      <c r="K8" s="2">
        <f ca="1">IF(J8&lt;=10,$O$5,$O$4)*E8</f>
        <v>10223.606434453595</v>
      </c>
      <c r="L8" s="2">
        <f t="shared" ca="1" si="5"/>
        <v>24949.406434453595</v>
      </c>
    </row>
    <row r="9" spans="1:15" ht="14.25" x14ac:dyDescent="0.2">
      <c r="A9" s="8">
        <v>8</v>
      </c>
      <c r="B9" s="12" t="s">
        <v>42</v>
      </c>
      <c r="C9" s="2">
        <v>200</v>
      </c>
      <c r="D9" s="2">
        <v>140</v>
      </c>
      <c r="E9" s="2">
        <f t="shared" si="0"/>
        <v>28000</v>
      </c>
      <c r="F9" s="2">
        <f t="shared" si="1"/>
        <v>3640</v>
      </c>
      <c r="G9" s="2">
        <f t="shared" si="2"/>
        <v>1680</v>
      </c>
      <c r="H9" s="13">
        <v>19970</v>
      </c>
      <c r="I9" s="13">
        <v>37474</v>
      </c>
      <c r="J9" s="2">
        <f t="shared" ca="1" si="3"/>
        <v>11.876712328767123</v>
      </c>
      <c r="K9" s="2">
        <f t="shared" ca="1" si="4"/>
        <v>15745.928501908729</v>
      </c>
      <c r="L9" s="2">
        <f t="shared" ca="1" si="5"/>
        <v>38425.928501908726</v>
      </c>
    </row>
    <row r="10" spans="1:15" ht="14.25" x14ac:dyDescent="0.2">
      <c r="A10" s="8">
        <v>9</v>
      </c>
      <c r="B10" s="12" t="s">
        <v>43</v>
      </c>
      <c r="C10" s="2">
        <v>140</v>
      </c>
      <c r="D10" s="2">
        <v>142</v>
      </c>
      <c r="E10" s="2">
        <f t="shared" si="0"/>
        <v>19880</v>
      </c>
      <c r="F10" s="2">
        <f t="shared" si="1"/>
        <v>2584.4</v>
      </c>
      <c r="G10" s="2">
        <f t="shared" si="2"/>
        <v>1192.8</v>
      </c>
      <c r="H10" s="13">
        <v>19137</v>
      </c>
      <c r="I10" s="13">
        <v>35888</v>
      </c>
      <c r="J10" s="2">
        <f t="shared" ca="1" si="3"/>
        <v>16.221917808219178</v>
      </c>
      <c r="K10" s="2">
        <f t="shared" ca="1" si="4"/>
        <v>11179.609236355198</v>
      </c>
      <c r="L10" s="2">
        <f t="shared" ca="1" si="5"/>
        <v>27282.409236355197</v>
      </c>
    </row>
    <row r="11" spans="1:15" ht="14.25" x14ac:dyDescent="0.2">
      <c r="A11" s="8">
        <v>10</v>
      </c>
      <c r="B11" s="12" t="s">
        <v>44</v>
      </c>
      <c r="C11" s="2">
        <v>210</v>
      </c>
      <c r="D11" s="2">
        <v>120</v>
      </c>
      <c r="E11" s="2">
        <f t="shared" si="0"/>
        <v>25200</v>
      </c>
      <c r="F11" s="2">
        <f t="shared" si="1"/>
        <v>3276</v>
      </c>
      <c r="G11" s="2">
        <f t="shared" si="2"/>
        <v>1512</v>
      </c>
      <c r="H11" s="13">
        <v>22065</v>
      </c>
      <c r="I11" s="13">
        <v>37623</v>
      </c>
      <c r="J11" s="2">
        <f t="shared" ca="1" si="3"/>
        <v>11.468493150684932</v>
      </c>
      <c r="K11" s="2">
        <f t="shared" ca="1" si="4"/>
        <v>14171.335651717856</v>
      </c>
      <c r="L11" s="2">
        <f t="shared" ca="1" si="5"/>
        <v>34583.335651717854</v>
      </c>
    </row>
    <row r="12" spans="1:15" ht="14.25" x14ac:dyDescent="0.2">
      <c r="A12" s="8">
        <v>11</v>
      </c>
      <c r="B12" s="12" t="s">
        <v>45</v>
      </c>
      <c r="C12" s="2">
        <v>235</v>
      </c>
      <c r="D12" s="2">
        <v>124</v>
      </c>
      <c r="E12" s="2">
        <f t="shared" si="0"/>
        <v>29140</v>
      </c>
      <c r="F12" s="2">
        <f t="shared" si="1"/>
        <v>3788.2000000000003</v>
      </c>
      <c r="G12" s="2">
        <f t="shared" si="2"/>
        <v>1748.3999999999999</v>
      </c>
      <c r="H12" s="13">
        <v>20152</v>
      </c>
      <c r="I12" s="13">
        <v>37181</v>
      </c>
      <c r="J12" s="2">
        <f t="shared" ca="1" si="3"/>
        <v>12.67945205479452</v>
      </c>
      <c r="K12" s="2">
        <f t="shared" ca="1" si="4"/>
        <v>16387.012733772157</v>
      </c>
      <c r="L12" s="2">
        <f t="shared" ca="1" si="5"/>
        <v>39990.412733772158</v>
      </c>
    </row>
    <row r="13" spans="1:15" ht="14.25" x14ac:dyDescent="0.2">
      <c r="A13" s="8">
        <v>12</v>
      </c>
      <c r="B13" s="12" t="s">
        <v>46</v>
      </c>
      <c r="C13" s="2">
        <v>265</v>
      </c>
      <c r="D13" s="2">
        <v>56</v>
      </c>
      <c r="E13" s="2">
        <f t="shared" si="0"/>
        <v>14840</v>
      </c>
      <c r="F13" s="2">
        <f t="shared" si="1"/>
        <v>1929.2</v>
      </c>
      <c r="G13" s="2">
        <f t="shared" si="2"/>
        <v>890.4</v>
      </c>
      <c r="H13" s="13">
        <v>24512</v>
      </c>
      <c r="I13" s="13">
        <v>38570</v>
      </c>
      <c r="J13" s="2">
        <f t="shared" ca="1" si="3"/>
        <v>8.8739726027397268</v>
      </c>
      <c r="K13" s="2">
        <f t="shared" ca="1" si="4"/>
        <v>4172.6710530058126</v>
      </c>
      <c r="L13" s="2">
        <f t="shared" ca="1" si="5"/>
        <v>16193.071053005811</v>
      </c>
    </row>
    <row r="14" spans="1:15" ht="14.25" x14ac:dyDescent="0.2">
      <c r="A14" s="8">
        <v>13</v>
      </c>
      <c r="B14" s="12" t="s">
        <v>47</v>
      </c>
      <c r="C14" s="2">
        <v>155</v>
      </c>
      <c r="D14" s="2">
        <v>65</v>
      </c>
      <c r="E14" s="2">
        <f t="shared" si="0"/>
        <v>10075</v>
      </c>
      <c r="F14" s="2">
        <f t="shared" si="1"/>
        <v>1309.75</v>
      </c>
      <c r="G14" s="2">
        <f t="shared" si="2"/>
        <v>604.5</v>
      </c>
      <c r="H14" s="13">
        <v>21194</v>
      </c>
      <c r="I14" s="13">
        <v>35494</v>
      </c>
      <c r="J14" s="2">
        <f t="shared" ca="1" si="3"/>
        <v>17.301369863013697</v>
      </c>
      <c r="K14" s="2">
        <f t="shared" ca="1" si="4"/>
        <v>5665.7224877403733</v>
      </c>
      <c r="L14" s="2">
        <f t="shared" ca="1" si="5"/>
        <v>13826.472487740373</v>
      </c>
    </row>
    <row r="15" spans="1:15" ht="14.25" x14ac:dyDescent="0.2">
      <c r="A15" s="8">
        <v>14</v>
      </c>
      <c r="B15" s="12" t="s">
        <v>48</v>
      </c>
      <c r="C15" s="2">
        <v>375</v>
      </c>
      <c r="D15" s="2">
        <v>124</v>
      </c>
      <c r="E15" s="2">
        <f t="shared" si="0"/>
        <v>46500</v>
      </c>
      <c r="F15" s="2">
        <f t="shared" si="1"/>
        <v>6045</v>
      </c>
      <c r="G15" s="2">
        <f t="shared" si="2"/>
        <v>2790</v>
      </c>
      <c r="H15" s="13">
        <v>23653</v>
      </c>
      <c r="I15" s="13">
        <v>37514</v>
      </c>
      <c r="J15" s="2">
        <f t="shared" ca="1" si="3"/>
        <v>11.767123287671232</v>
      </c>
      <c r="K15" s="2">
        <f t="shared" ca="1" si="4"/>
        <v>26149.488404955566</v>
      </c>
      <c r="L15" s="2">
        <f t="shared" ca="1" si="5"/>
        <v>63814.488404955569</v>
      </c>
    </row>
    <row r="16" spans="1:15" ht="14.25" x14ac:dyDescent="0.2">
      <c r="A16" s="8">
        <v>15</v>
      </c>
      <c r="B16" s="12" t="s">
        <v>49</v>
      </c>
      <c r="C16" s="2">
        <v>170</v>
      </c>
      <c r="D16" s="2">
        <v>96</v>
      </c>
      <c r="E16" s="2">
        <f t="shared" si="0"/>
        <v>16320</v>
      </c>
      <c r="F16" s="2">
        <f t="shared" si="1"/>
        <v>2121.6</v>
      </c>
      <c r="G16" s="2">
        <f t="shared" si="2"/>
        <v>979.19999999999993</v>
      </c>
      <c r="H16" s="13">
        <v>19043</v>
      </c>
      <c r="I16" s="13">
        <v>37482</v>
      </c>
      <c r="J16" s="2">
        <f t="shared" ca="1" si="3"/>
        <v>11.854794520547944</v>
      </c>
      <c r="K16" s="2">
        <f t="shared" ca="1" si="4"/>
        <v>9177.6268982553738</v>
      </c>
      <c r="L16" s="2">
        <f t="shared" ca="1" si="5"/>
        <v>22396.826898255375</v>
      </c>
    </row>
    <row r="17" spans="1:12" ht="14.25" x14ac:dyDescent="0.2">
      <c r="A17" s="8">
        <v>16</v>
      </c>
      <c r="B17" s="12" t="s">
        <v>50</v>
      </c>
      <c r="C17" s="2">
        <v>250</v>
      </c>
      <c r="D17" s="2">
        <v>87</v>
      </c>
      <c r="E17" s="2">
        <f t="shared" si="0"/>
        <v>21750</v>
      </c>
      <c r="F17" s="2">
        <f t="shared" si="1"/>
        <v>2827.5</v>
      </c>
      <c r="G17" s="2">
        <f t="shared" si="2"/>
        <v>1305</v>
      </c>
      <c r="H17" s="13">
        <v>25086</v>
      </c>
      <c r="I17" s="13">
        <v>40162</v>
      </c>
      <c r="J17" s="2">
        <f t="shared" ca="1" si="3"/>
        <v>4.5123287671232877</v>
      </c>
      <c r="K17" s="2">
        <f t="shared" ca="1" si="4"/>
        <v>6115.6061592234792</v>
      </c>
      <c r="L17" s="2">
        <f t="shared" ca="1" si="5"/>
        <v>23733.10615922348</v>
      </c>
    </row>
    <row r="18" spans="1:12" ht="14.25" x14ac:dyDescent="0.2">
      <c r="A18" s="8">
        <v>17</v>
      </c>
      <c r="B18" s="12" t="s">
        <v>51</v>
      </c>
      <c r="C18" s="2">
        <v>170</v>
      </c>
      <c r="D18" s="2">
        <v>64</v>
      </c>
      <c r="E18" s="2">
        <f t="shared" si="0"/>
        <v>10880</v>
      </c>
      <c r="F18" s="2">
        <f t="shared" si="1"/>
        <v>1414.4</v>
      </c>
      <c r="G18" s="2">
        <f t="shared" si="2"/>
        <v>652.79999999999995</v>
      </c>
      <c r="H18" s="13">
        <v>21491</v>
      </c>
      <c r="I18" s="13">
        <v>40332</v>
      </c>
      <c r="J18" s="2">
        <f t="shared" ca="1" si="3"/>
        <v>4.0465753424657533</v>
      </c>
      <c r="K18" s="2">
        <f t="shared" ca="1" si="4"/>
        <v>3059.2089660851243</v>
      </c>
      <c r="L18" s="2">
        <f t="shared" ca="1" si="5"/>
        <v>11872.008966085124</v>
      </c>
    </row>
    <row r="19" spans="1:12" ht="14.25" x14ac:dyDescent="0.2">
      <c r="A19" s="8">
        <v>18</v>
      </c>
      <c r="B19" s="12" t="s">
        <v>52</v>
      </c>
      <c r="C19" s="2">
        <v>235</v>
      </c>
      <c r="D19" s="2">
        <v>124</v>
      </c>
      <c r="E19" s="2">
        <f t="shared" si="0"/>
        <v>29140</v>
      </c>
      <c r="F19" s="2">
        <f t="shared" si="1"/>
        <v>3788.2000000000003</v>
      </c>
      <c r="G19" s="2">
        <f t="shared" si="2"/>
        <v>1748.3999999999999</v>
      </c>
      <c r="H19" s="13">
        <v>21737</v>
      </c>
      <c r="I19" s="13">
        <v>34125</v>
      </c>
      <c r="J19" s="2">
        <f t="shared" ca="1" si="3"/>
        <v>21.052054794520547</v>
      </c>
      <c r="K19" s="2">
        <f t="shared" ca="1" si="4"/>
        <v>16387.012733772157</v>
      </c>
      <c r="L19" s="2">
        <f t="shared" ca="1" si="5"/>
        <v>39990.412733772158</v>
      </c>
    </row>
    <row r="20" spans="1:12" ht="14.25" x14ac:dyDescent="0.2">
      <c r="A20" s="8">
        <v>19</v>
      </c>
      <c r="B20" s="12" t="s">
        <v>53</v>
      </c>
      <c r="C20" s="2">
        <v>375</v>
      </c>
      <c r="D20" s="2">
        <v>146</v>
      </c>
      <c r="E20" s="2">
        <f t="shared" si="0"/>
        <v>54750</v>
      </c>
      <c r="F20" s="2">
        <f t="shared" si="1"/>
        <v>7117.5</v>
      </c>
      <c r="G20" s="2">
        <f t="shared" si="2"/>
        <v>3285</v>
      </c>
      <c r="H20" s="13">
        <v>21977</v>
      </c>
      <c r="I20" s="13">
        <v>37347</v>
      </c>
      <c r="J20" s="2">
        <f t="shared" ca="1" si="3"/>
        <v>12.224657534246575</v>
      </c>
      <c r="K20" s="2">
        <f t="shared" ca="1" si="4"/>
        <v>30788.913767125105</v>
      </c>
      <c r="L20" s="2">
        <f t="shared" ca="1" si="5"/>
        <v>75136.413767125108</v>
      </c>
    </row>
    <row r="21" spans="1:12" ht="14.25" x14ac:dyDescent="0.2">
      <c r="A21" s="8">
        <v>20</v>
      </c>
      <c r="B21" s="12" t="s">
        <v>54</v>
      </c>
      <c r="C21" s="2">
        <v>310</v>
      </c>
      <c r="D21" s="2">
        <v>152</v>
      </c>
      <c r="E21" s="2">
        <f t="shared" si="0"/>
        <v>47120</v>
      </c>
      <c r="F21" s="2">
        <f t="shared" si="1"/>
        <v>6125.6</v>
      </c>
      <c r="G21" s="2">
        <f t="shared" si="2"/>
        <v>2827.2</v>
      </c>
      <c r="H21" s="13">
        <v>19452</v>
      </c>
      <c r="I21" s="13">
        <v>37492</v>
      </c>
      <c r="J21" s="2">
        <f t="shared" ca="1" si="3"/>
        <v>11.827397260273973</v>
      </c>
      <c r="K21" s="2">
        <f t="shared" ca="1" si="4"/>
        <v>26498.148250354974</v>
      </c>
      <c r="L21" s="2">
        <f t="shared" ca="1" si="5"/>
        <v>64665.348250354975</v>
      </c>
    </row>
    <row r="22" spans="1:12" ht="14.25" x14ac:dyDescent="0.2">
      <c r="A22" s="8">
        <v>21</v>
      </c>
      <c r="B22" s="12" t="s">
        <v>55</v>
      </c>
      <c r="C22" s="2">
        <v>210</v>
      </c>
      <c r="D22" s="2">
        <v>123</v>
      </c>
      <c r="E22" s="2">
        <f t="shared" si="0"/>
        <v>25830</v>
      </c>
      <c r="F22" s="2">
        <f t="shared" si="1"/>
        <v>3357.9</v>
      </c>
      <c r="G22" s="2">
        <f t="shared" si="2"/>
        <v>1549.8</v>
      </c>
      <c r="H22" s="13">
        <v>20929</v>
      </c>
      <c r="I22" s="13">
        <v>36984</v>
      </c>
      <c r="J22" s="2">
        <f t="shared" ca="1" si="3"/>
        <v>13.219178082191782</v>
      </c>
      <c r="K22" s="2">
        <f t="shared" ca="1" si="4"/>
        <v>14525.619043010802</v>
      </c>
      <c r="L22" s="2">
        <f t="shared" ca="1" si="5"/>
        <v>35447.919043010799</v>
      </c>
    </row>
    <row r="23" spans="1:12" ht="14.25" x14ac:dyDescent="0.2">
      <c r="A23" s="8">
        <v>22</v>
      </c>
      <c r="B23" s="12" t="s">
        <v>56</v>
      </c>
      <c r="C23" s="2">
        <v>170</v>
      </c>
      <c r="D23" s="2">
        <v>120</v>
      </c>
      <c r="E23" s="2">
        <f t="shared" si="0"/>
        <v>20400</v>
      </c>
      <c r="F23" s="2">
        <f t="shared" si="1"/>
        <v>2652</v>
      </c>
      <c r="G23" s="2">
        <f t="shared" si="2"/>
        <v>1224</v>
      </c>
      <c r="H23" s="13">
        <v>20243</v>
      </c>
      <c r="I23" s="13">
        <v>36761</v>
      </c>
      <c r="J23" s="2">
        <f t="shared" ca="1" si="3"/>
        <v>13.830136986301369</v>
      </c>
      <c r="K23" s="2">
        <f t="shared" ca="1" si="4"/>
        <v>11472.033622819217</v>
      </c>
      <c r="L23" s="2">
        <f t="shared" ca="1" si="5"/>
        <v>27996.033622819217</v>
      </c>
    </row>
    <row r="24" spans="1:12" ht="14.25" x14ac:dyDescent="0.2">
      <c r="A24" s="8">
        <v>23</v>
      </c>
      <c r="B24" s="12" t="s">
        <v>57</v>
      </c>
      <c r="C24" s="2">
        <v>140</v>
      </c>
      <c r="D24" s="2">
        <v>100</v>
      </c>
      <c r="E24" s="2">
        <f t="shared" si="0"/>
        <v>14000</v>
      </c>
      <c r="F24" s="2">
        <f t="shared" si="1"/>
        <v>1820</v>
      </c>
      <c r="G24" s="2">
        <f t="shared" si="2"/>
        <v>840</v>
      </c>
      <c r="H24" s="13">
        <v>25386</v>
      </c>
      <c r="I24" s="13">
        <v>37575</v>
      </c>
      <c r="J24" s="2">
        <f t="shared" ca="1" si="3"/>
        <v>11.6</v>
      </c>
      <c r="K24" s="2">
        <f t="shared" ca="1" si="4"/>
        <v>7872.9642509543646</v>
      </c>
      <c r="L24" s="2">
        <f t="shared" ca="1" si="5"/>
        <v>19212.964250954363</v>
      </c>
    </row>
    <row r="25" spans="1:12" ht="15" x14ac:dyDescent="0.25">
      <c r="K25" s="9" t="s">
        <v>58</v>
      </c>
      <c r="L25" s="19">
        <f ca="1">SUM(L2:L24)</f>
        <v>800000.00000000047</v>
      </c>
    </row>
  </sheetData>
  <conditionalFormatting sqref="A2:L24">
    <cfRule type="expression" dxfId="8" priority="3">
      <formula>AND($E2=$B$3,A$1=$B$4)</formula>
    </cfRule>
  </conditionalFormatting>
  <conditionalFormatting sqref="L25">
    <cfRule type="expression" dxfId="7" priority="2">
      <formula>AND($E25=$B$3,L$1=$B$4)</formula>
    </cfRule>
  </conditionalFormatting>
  <conditionalFormatting sqref="N2:O5">
    <cfRule type="expression" dxfId="6" priority="1">
      <formula>AND($E2=$B$3,N$1=$B$4)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landscape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35.2851562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132" t="s">
        <v>133</v>
      </c>
    </row>
    <row r="2" spans="1:5" x14ac:dyDescent="0.25">
      <c r="A2" s="132" t="s">
        <v>134</v>
      </c>
    </row>
    <row r="3" spans="1:5" x14ac:dyDescent="0.25">
      <c r="A3" s="132" t="s">
        <v>135</v>
      </c>
    </row>
    <row r="4" spans="1:5" x14ac:dyDescent="0.25">
      <c r="A4" s="132" t="s">
        <v>136</v>
      </c>
    </row>
    <row r="5" spans="1:5" x14ac:dyDescent="0.25">
      <c r="A5" s="132" t="s">
        <v>137</v>
      </c>
    </row>
    <row r="6" spans="1:5" x14ac:dyDescent="0.25">
      <c r="A6" s="132"/>
      <c r="B6" t="s">
        <v>138</v>
      </c>
    </row>
    <row r="7" spans="1:5" x14ac:dyDescent="0.25">
      <c r="A7" s="132"/>
      <c r="B7" t="s">
        <v>139</v>
      </c>
    </row>
    <row r="8" spans="1:5" x14ac:dyDescent="0.25">
      <c r="A8" s="132"/>
      <c r="B8" t="s">
        <v>140</v>
      </c>
    </row>
    <row r="9" spans="1:5" x14ac:dyDescent="0.25">
      <c r="A9" s="132" t="s">
        <v>141</v>
      </c>
    </row>
    <row r="10" spans="1:5" x14ac:dyDescent="0.25">
      <c r="B10" t="s">
        <v>142</v>
      </c>
    </row>
    <row r="11" spans="1:5" x14ac:dyDescent="0.25">
      <c r="B11" t="s">
        <v>143</v>
      </c>
    </row>
    <row r="14" spans="1:5" ht="15.75" thickBot="1" x14ac:dyDescent="0.3">
      <c r="A14" t="s">
        <v>144</v>
      </c>
    </row>
    <row r="15" spans="1:5" ht="15.75" thickBot="1" x14ac:dyDescent="0.3">
      <c r="B15" s="134" t="s">
        <v>145</v>
      </c>
      <c r="C15" s="134" t="s">
        <v>146</v>
      </c>
      <c r="D15" s="134" t="s">
        <v>147</v>
      </c>
      <c r="E15" s="134" t="s">
        <v>148</v>
      </c>
    </row>
    <row r="16" spans="1:5" ht="15.75" thickBot="1" x14ac:dyDescent="0.3">
      <c r="B16" s="133" t="s">
        <v>156</v>
      </c>
      <c r="C16" s="133" t="s">
        <v>157</v>
      </c>
      <c r="D16" s="136">
        <v>33100</v>
      </c>
      <c r="E16" s="136">
        <v>33100</v>
      </c>
    </row>
    <row r="19" spans="1:6" ht="15.75" thickBot="1" x14ac:dyDescent="0.3">
      <c r="A19" t="s">
        <v>149</v>
      </c>
    </row>
    <row r="20" spans="1:6" ht="15.75" thickBot="1" x14ac:dyDescent="0.3">
      <c r="B20" s="134" t="s">
        <v>145</v>
      </c>
      <c r="C20" s="134" t="s">
        <v>146</v>
      </c>
      <c r="D20" s="134" t="s">
        <v>147</v>
      </c>
      <c r="E20" s="134" t="s">
        <v>148</v>
      </c>
      <c r="F20" s="134" t="s">
        <v>150</v>
      </c>
    </row>
    <row r="21" spans="1:6" x14ac:dyDescent="0.25">
      <c r="B21" s="135" t="s">
        <v>158</v>
      </c>
      <c r="C21" s="135" t="s">
        <v>159</v>
      </c>
      <c r="D21" s="137">
        <v>0</v>
      </c>
      <c r="E21" s="137">
        <v>0</v>
      </c>
      <c r="F21" s="135" t="s">
        <v>160</v>
      </c>
    </row>
    <row r="22" spans="1:6" x14ac:dyDescent="0.25">
      <c r="B22" s="135" t="s">
        <v>161</v>
      </c>
      <c r="C22" s="135" t="s">
        <v>162</v>
      </c>
      <c r="D22" s="137">
        <v>80</v>
      </c>
      <c r="E22" s="137">
        <v>80</v>
      </c>
      <c r="F22" s="135" t="s">
        <v>160</v>
      </c>
    </row>
    <row r="23" spans="1:6" x14ac:dyDescent="0.25">
      <c r="B23" s="135" t="s">
        <v>163</v>
      </c>
      <c r="C23" s="135" t="s">
        <v>164</v>
      </c>
      <c r="D23" s="137">
        <v>0</v>
      </c>
      <c r="E23" s="137">
        <v>0</v>
      </c>
      <c r="F23" s="135" t="s">
        <v>160</v>
      </c>
    </row>
    <row r="24" spans="1:6" x14ac:dyDescent="0.25">
      <c r="B24" s="135" t="s">
        <v>165</v>
      </c>
      <c r="C24" s="135" t="s">
        <v>166</v>
      </c>
      <c r="D24" s="137">
        <v>320</v>
      </c>
      <c r="E24" s="137">
        <v>320</v>
      </c>
      <c r="F24" s="135" t="s">
        <v>160</v>
      </c>
    </row>
    <row r="25" spans="1:6" x14ac:dyDescent="0.25">
      <c r="B25" s="135" t="s">
        <v>167</v>
      </c>
      <c r="C25" s="135" t="s">
        <v>168</v>
      </c>
      <c r="D25" s="137">
        <v>400</v>
      </c>
      <c r="E25" s="137">
        <v>400</v>
      </c>
      <c r="F25" s="135" t="s">
        <v>160</v>
      </c>
    </row>
    <row r="26" spans="1:6" x14ac:dyDescent="0.25">
      <c r="B26" s="135" t="s">
        <v>169</v>
      </c>
      <c r="C26" s="135" t="s">
        <v>170</v>
      </c>
      <c r="D26" s="137">
        <v>300</v>
      </c>
      <c r="E26" s="137">
        <v>300</v>
      </c>
      <c r="F26" s="135" t="s">
        <v>160</v>
      </c>
    </row>
    <row r="27" spans="1:6" x14ac:dyDescent="0.25">
      <c r="B27" s="135" t="s">
        <v>171</v>
      </c>
      <c r="C27" s="135" t="s">
        <v>172</v>
      </c>
      <c r="D27" s="137">
        <v>150</v>
      </c>
      <c r="E27" s="137">
        <v>150</v>
      </c>
      <c r="F27" s="135" t="s">
        <v>160</v>
      </c>
    </row>
    <row r="28" spans="1:6" x14ac:dyDescent="0.25">
      <c r="B28" s="135" t="s">
        <v>173</v>
      </c>
      <c r="C28" s="135" t="s">
        <v>174</v>
      </c>
      <c r="D28" s="137">
        <v>150</v>
      </c>
      <c r="E28" s="137">
        <v>150</v>
      </c>
      <c r="F28" s="135" t="s">
        <v>160</v>
      </c>
    </row>
    <row r="29" spans="1:6" x14ac:dyDescent="0.25">
      <c r="B29" s="135" t="s">
        <v>175</v>
      </c>
      <c r="C29" s="135" t="s">
        <v>176</v>
      </c>
      <c r="D29" s="137">
        <v>0</v>
      </c>
      <c r="E29" s="137">
        <v>0</v>
      </c>
      <c r="F29" s="135" t="s">
        <v>160</v>
      </c>
    </row>
    <row r="30" spans="1:6" ht="15.75" thickBot="1" x14ac:dyDescent="0.3">
      <c r="B30" s="133" t="s">
        <v>177</v>
      </c>
      <c r="C30" s="133" t="s">
        <v>178</v>
      </c>
      <c r="D30" s="138">
        <v>0</v>
      </c>
      <c r="E30" s="138">
        <v>0</v>
      </c>
      <c r="F30" s="133" t="s">
        <v>160</v>
      </c>
    </row>
    <row r="33" spans="1:7" ht="15.75" thickBot="1" x14ac:dyDescent="0.3">
      <c r="A33" t="s">
        <v>151</v>
      </c>
    </row>
    <row r="34" spans="1:7" ht="15.75" thickBot="1" x14ac:dyDescent="0.3">
      <c r="B34" s="134" t="s">
        <v>145</v>
      </c>
      <c r="C34" s="134" t="s">
        <v>146</v>
      </c>
      <c r="D34" s="134" t="s">
        <v>152</v>
      </c>
      <c r="E34" s="134" t="s">
        <v>153</v>
      </c>
      <c r="F34" s="134" t="s">
        <v>154</v>
      </c>
      <c r="G34" s="134" t="s">
        <v>155</v>
      </c>
    </row>
    <row r="35" spans="1:7" x14ac:dyDescent="0.25">
      <c r="B35" s="135" t="s">
        <v>179</v>
      </c>
      <c r="C35" s="135" t="s">
        <v>180</v>
      </c>
      <c r="D35" s="137">
        <v>300</v>
      </c>
      <c r="E35" s="135" t="s">
        <v>181</v>
      </c>
      <c r="F35" s="135" t="s">
        <v>182</v>
      </c>
      <c r="G35" s="135">
        <v>0</v>
      </c>
    </row>
    <row r="36" spans="1:7" x14ac:dyDescent="0.25">
      <c r="B36" s="135" t="s">
        <v>183</v>
      </c>
      <c r="C36" s="135" t="s">
        <v>184</v>
      </c>
      <c r="D36" s="137">
        <v>230</v>
      </c>
      <c r="E36" s="135" t="s">
        <v>185</v>
      </c>
      <c r="F36" s="135" t="s">
        <v>182</v>
      </c>
      <c r="G36" s="135">
        <v>0</v>
      </c>
    </row>
    <row r="37" spans="1:7" x14ac:dyDescent="0.25">
      <c r="B37" s="135" t="s">
        <v>186</v>
      </c>
      <c r="C37" s="135" t="s">
        <v>187</v>
      </c>
      <c r="D37" s="137">
        <v>150</v>
      </c>
      <c r="E37" s="135" t="s">
        <v>188</v>
      </c>
      <c r="F37" s="135" t="s">
        <v>182</v>
      </c>
      <c r="G37" s="135">
        <v>0</v>
      </c>
    </row>
    <row r="38" spans="1:7" x14ac:dyDescent="0.25">
      <c r="B38" s="135" t="s">
        <v>189</v>
      </c>
      <c r="C38" s="135" t="s">
        <v>190</v>
      </c>
      <c r="D38" s="137">
        <v>320</v>
      </c>
      <c r="E38" s="135" t="s">
        <v>191</v>
      </c>
      <c r="F38" s="135" t="s">
        <v>182</v>
      </c>
      <c r="G38" s="135">
        <v>0</v>
      </c>
    </row>
    <row r="39" spans="1:7" x14ac:dyDescent="0.25">
      <c r="B39" s="135" t="s">
        <v>192</v>
      </c>
      <c r="C39" s="135" t="s">
        <v>193</v>
      </c>
      <c r="D39" s="137">
        <v>400</v>
      </c>
      <c r="E39" s="135" t="s">
        <v>194</v>
      </c>
      <c r="F39" s="135" t="s">
        <v>182</v>
      </c>
      <c r="G39" s="135">
        <v>0</v>
      </c>
    </row>
    <row r="40" spans="1:7" x14ac:dyDescent="0.25">
      <c r="B40" s="135" t="s">
        <v>195</v>
      </c>
      <c r="C40" s="135" t="s">
        <v>196</v>
      </c>
      <c r="D40" s="137">
        <v>800</v>
      </c>
      <c r="E40" s="135" t="s">
        <v>197</v>
      </c>
      <c r="F40" s="135" t="s">
        <v>182</v>
      </c>
      <c r="G40" s="135">
        <v>0</v>
      </c>
    </row>
    <row r="41" spans="1:7" ht="15.75" thickBot="1" x14ac:dyDescent="0.3">
      <c r="B41" s="133" t="s">
        <v>198</v>
      </c>
      <c r="C41" s="133" t="s">
        <v>199</v>
      </c>
      <c r="D41" s="138">
        <v>600</v>
      </c>
      <c r="E41" s="133" t="s">
        <v>200</v>
      </c>
      <c r="F41" s="133" t="s">
        <v>201</v>
      </c>
      <c r="G41" s="13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7</vt:i4>
      </vt:variant>
    </vt:vector>
  </HeadingPairs>
  <TitlesOfParts>
    <vt:vector size="18" baseType="lpstr">
      <vt:lpstr>ЗАДАНИЕ1</vt:lpstr>
      <vt:lpstr>ЗАДАНИЕ2</vt:lpstr>
      <vt:lpstr>Структура сценария</vt:lpstr>
      <vt:lpstr>Сводная таблица по сценарию</vt:lpstr>
      <vt:lpstr>ЗАДАНИЕ3</vt:lpstr>
      <vt:lpstr>ИСТОЧНИК</vt:lpstr>
      <vt:lpstr>ЗАДАНИЕ4</vt:lpstr>
      <vt:lpstr>ЗАДАНИЕ5</vt:lpstr>
      <vt:lpstr>Отчет о результатах 1</vt:lpstr>
      <vt:lpstr>ЗАДАНИЕ6</vt:lpstr>
      <vt:lpstr>ЗАДАНИЕ7</vt:lpstr>
      <vt:lpstr>Вложенные_средства__р</vt:lpstr>
      <vt:lpstr>Выгода__р</vt:lpstr>
      <vt:lpstr>Ежемесячный_платеж__р</vt:lpstr>
      <vt:lpstr>Начальная_сумма_вклада__р</vt:lpstr>
      <vt:lpstr>Процентная_ставка__за_год</vt:lpstr>
      <vt:lpstr>Срок_вклада__месяцы</vt:lpstr>
      <vt:lpstr>Сумма_накоплений__р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2014-06-19T15:35:18Z</dcterms:modified>
</cp:coreProperties>
</file>