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MIK_DIZ\Rpackages\miRacumDQA\inst\application\_utilities\MDR\XLSX\"/>
    </mc:Choice>
  </mc:AlternateContent>
  <bookViews>
    <workbookView xWindow="0" yWindow="0" windowWidth="13125" windowHeight="6105" activeTab="1"/>
  </bookViews>
  <sheets>
    <sheet name="Info" sheetId="1" r:id="rId1"/>
    <sheet name="dataelements" sheetId="2" r:id="rId2"/>
    <sheet name="definitions" sheetId="3" r:id="rId3"/>
    <sheet name="validations_permittedValues" sheetId="4" r:id="rId4"/>
    <sheet name="validations_string" sheetId="5" r:id="rId5"/>
    <sheet name="validations_float" sheetId="6" r:id="rId6"/>
    <sheet name="validations_integer" sheetId="7" r:id="rId7"/>
    <sheet name="validations_calendar" sheetId="8" r:id="rId8"/>
    <sheet name="slots" sheetId="9" r:id="rId9"/>
    <sheet name="validationTypes" sheetId="10" r:id="rId10"/>
    <sheet name="calendarFormats" sheetId="11" r:id="rId11"/>
  </sheets>
  <definedNames>
    <definedName name="_xlnm._FilterDatabase" localSheetId="1" hidden="1">dataelements!$A$1:$G$130</definedName>
  </definedNames>
  <calcPr calcId="162913" calcMode="manual" iterateDelta="1E-4"/>
  <fileRecoveryPr repairLoad="1"/>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2" i="9"/>
  <c r="G4" i="2"/>
  <c r="G5" i="2"/>
  <c r="G6" i="2"/>
  <c r="G7" i="2"/>
  <c r="G8" i="2"/>
  <c r="G9" i="2"/>
  <c r="G10" i="2"/>
  <c r="G11" i="2"/>
  <c r="G12" i="2"/>
  <c r="G13" i="2"/>
  <c r="G14" i="2"/>
  <c r="G15" i="2"/>
  <c r="G16" i="2"/>
  <c r="G17" i="2"/>
  <c r="G18" i="2"/>
  <c r="G19" i="2"/>
  <c r="G20" i="2"/>
  <c r="G21" i="2"/>
  <c r="G22" i="2"/>
  <c r="G3" i="2"/>
  <c r="C2" i="8" a="1"/>
  <c r="C2" i="8" s="1"/>
  <c r="E2" i="7" a="1"/>
  <c r="E2" i="7" s="1"/>
  <c r="E2" i="6" a="1"/>
  <c r="E2" i="6" s="1"/>
  <c r="D2" i="5" a="1"/>
  <c r="D2" i="5" s="1"/>
  <c r="E2" i="4"/>
  <c r="D2" i="4" a="1"/>
  <c r="D2" i="4" s="1"/>
</calcChain>
</file>

<file path=xl/sharedStrings.xml><?xml version="1.0" encoding="utf-8"?>
<sst xmlns="http://schemas.openxmlformats.org/spreadsheetml/2006/main" count="324" uniqueCount="182">
  <si>
    <t>definition_id</t>
  </si>
  <si>
    <t>calendar</t>
  </si>
  <si>
    <t>boolean</t>
  </si>
  <si>
    <t>integer</t>
  </si>
  <si>
    <t>permittedValues</t>
  </si>
  <si>
    <t>string</t>
  </si>
  <si>
    <t>id</t>
  </si>
  <si>
    <t>value</t>
  </si>
  <si>
    <t>max_length</t>
  </si>
  <si>
    <t>regex</t>
  </si>
  <si>
    <t>range_from</t>
  </si>
  <si>
    <t>range_to</t>
  </si>
  <si>
    <t>unit_of_measure</t>
  </si>
  <si>
    <t>format</t>
  </si>
  <si>
    <t>dd.MM.yyyy HH:mm:ss</t>
  </si>
  <si>
    <t>float</t>
  </si>
  <si>
    <t>Designation of value
(in first defined language)</t>
  </si>
  <si>
    <t>Designation of data element (in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</si>
  <si>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</si>
  <si>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</si>
  <si>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</si>
  <si>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</si>
  <si>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</si>
  <si>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</si>
  <si>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</si>
  <si>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</si>
  <si>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</si>
  <si>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</si>
  <si>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</si>
  <si>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</si>
  <si>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</si>
  <si>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</si>
  <si>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</si>
  <si>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This.Excel.sheet.was.automatically.generated.from.a.CSV.export</t>
  </si>
  <si>
    <t>name</t>
  </si>
  <si>
    <t>namespace_name</t>
  </si>
  <si>
    <t>dqa_tool</t>
  </si>
  <si>
    <t>temp_id</t>
  </si>
  <si>
    <t>parent_id</t>
  </si>
  <si>
    <t>element_type</t>
  </si>
  <si>
    <t>definition_id</t>
  </si>
  <si>
    <t>validation_type</t>
  </si>
  <si>
    <t>validation_id</t>
  </si>
  <si>
    <t>Designation (first defined language)</t>
  </si>
  <si>
    <t>dataelementgroup</t>
  </si>
  <si>
    <t>dataelement</t>
  </si>
  <si>
    <t>permittedValues</t>
  </si>
  <si>
    <t>integer</t>
  </si>
  <si>
    <t>calendar</t>
  </si>
  <si>
    <t>id</t>
  </si>
  <si>
    <t>language</t>
  </si>
  <si>
    <t>designation</t>
  </si>
  <si>
    <t>definition</t>
  </si>
  <si>
    <t>de</t>
  </si>
  <si>
    <t>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</si>
  <si>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</si>
  <si>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Alter (in Tagen)</t>
  </si>
  <si>
    <t>Die Angabe erfolgt nur bei Kindern bis zur Vollendung des 1. Lebensjahrs. Sie wird für die DRG-Zuordnung benötigt. Bei Neugeborenen mit Aufnahmetag=Geburtsdatum ist „1“ anzugeben.</t>
  </si>
  <si>
    <t>Alter (in Jahren)</t>
  </si>
  <si>
    <t>Die Altersangabe wird für die DRG-Zuordnung benötigt.</t>
  </si>
  <si>
    <t>Geburtsjahr</t>
  </si>
  <si>
    <t>Das Geburtsjahr ist im Format JJJJ anzugeben.</t>
  </si>
  <si>
    <t>ICD Code</t>
  </si>
  <si>
    <t xml:space="preserve">Diagnoseschlüssel sind in der gültigen ICD-10GM-Version analog zur § 301-Vereinbarung zu übermitteln: d.h. mit Sonderzeichen.  
Als erste Diagnose soll die Hauptdiagnose (Diagnoseart: ‚HD’) übermittelt werden.  </t>
  </si>
  <si>
    <t>Diagnoseart</t>
  </si>
  <si>
    <t>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</si>
  <si>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</si>
  <si>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</si>
  <si>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</si>
  <si>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</si>
  <si>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</si>
  <si>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</si>
  <si>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Aufnahmedatum</t>
  </si>
  <si>
    <t xml:space="preserve">Es ist das Aufnahmedatum (Aufnahmetag und Aufnahmeuhrzeit) zur vollstationären oder teilstationären Behandlung anzugeben.  
Bei nur vorstationär behandelten Fällen ist das Aufnahmedatum der erste vorstationäre Behandlungstag.  </t>
  </si>
  <si>
    <t>Geschlecht</t>
  </si>
  <si>
    <t xml:space="preserve">- m männlich  
- w weiblich  
- x unbestimmt  </t>
  </si>
  <si>
    <t>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</si>
  <si>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</si>
  <si>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Patientennummer</t>
  </si>
  <si>
    <t>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</si>
  <si>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OPS Code</t>
  </si>
  <si>
    <t xml:space="preserve">Prozedurenschlüssel sind in der gültigen OPS-Version analog zur § 301-Vereinbarung zu übermitteln: d.h. ohne Sonderzeichen.  
Zur Reihenfolge der Prozedurenschlüssel für Fälle im KHEntgG-Entgeltbereich siehe DKR.  </t>
  </si>
  <si>
    <t>OPS Datum</t>
  </si>
  <si>
    <t>Es ist der Beginn der Prozedur anzugeben. Bei Prozeduren, für die keine Startzeit (HHMM) erfasst ist, kann ‚JJJJMMTT0000’ angegeben werden.</t>
  </si>
  <si>
    <t>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</si>
  <si>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</si>
  <si>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Entlassungsdatum (Fachabteilung)</t>
  </si>
  <si>
    <t>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</si>
  <si>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Aufnahmedatum (Fachabteilung)</t>
  </si>
  <si>
    <t>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</si>
  <si>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Beatmungsstunden</t>
  </si>
  <si>
    <t>Die Beatmungsstunden sind als Gesamtbeatmungszeit für den Krankenhausfall entsprechend DKR anzugeben. Der Wert entspricht der Angabe „Beatmungsstunden“ in der Entlassungsanzeige (Segment DAU).</t>
  </si>
  <si>
    <t>Postleitzahl</t>
  </si>
  <si>
    <t xml:space="preserve">Die Postleitzahl der Anschrift des Versicherten ist vollständig mit 5 Ziffern anzugeben.  
Bei ausländischen oder wohnsitzlosen Patienten: ‚00000’.   </t>
  </si>
  <si>
    <t>dataelement_id</t>
  </si>
  <si>
    <t>key</t>
  </si>
  <si>
    <t>value</t>
  </si>
  <si>
    <t>Designation of date element (first defined language)</t>
  </si>
  <si>
    <t>dqa</t>
  </si>
  <si>
    <t>{"dqa_assessment":[1],"variable_name":["encounter_hospitalization_admitSource"],"fhir":["encounter.hospitalization.admitSource"],"variable_type":["factor"]}</t>
  </si>
  <si>
    <t>p21csv</t>
  </si>
  <si>
    <t>{"key":["dt.admission_source"],"variable_name":["encounter_hospitalization_admitSource"],"fhir":["encounter.hospitalization.admitSource"],"source_variable_name":["AUFNAHMEANLASS"],"source_table_name":["FALL.CSV"],"value_set":["{\"value_set\": \"E, Z, N, R, V, A, G, B\"}"]}</t>
  </si>
  <si>
    <t>i2b2</t>
  </si>
  <si>
    <t>{"key":["dt.admission_target"],"variable_name":["encounter_hospitalization_admitSource"],"fhir":["encounter.hospitalization.admitSource"],"source_variable_name":["concept_cd"],"source_table_name":["observation_fact"],"value_set":["{\"value_set\": \"E, Z, N, R, V, A, G, B\"}"],"sql_from":["observation_fact"],"sql_where":["concept_cd LIKE 'AUFNAN%'"],"helper_vars":{"encounter_identifier_value":{"designation":["Fallnummer"],"source_variable_name":["encounter_num"],"source_table_name":["observation_fact"],"fhir":["encounter.identifier.value"],"sql_from":["observation_fact"]}}}</t>
  </si>
  <si>
    <t>omop</t>
  </si>
  <si>
    <t>{"key":["dt.admission_target"],"variable_name":["encounter_hospitalization_admitSource"],"fhir":["encounter.hospitalization.admitSource"],"source_variable_name":["observation_source_value"],"source_table_name":["observation"],"value_set":["{\"value_set\": \"E,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</si>
  <si>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{"dqa_assessment":[1],"variable_name":["encounter_subject_patient_age_days"],"fhir":["undefined"],"variable_type":["integer"]}</t>
  </si>
  <si>
    <t>{"key":["dt.ageindays_source"],"variable_name":["encounter_subject_patient_age_days"],"fhir":["undefined"],"source_variable_name":["ALTER_IN_TAGEN_AM_AUFNAHMETAG"],"source_table_name":["FALL.CSV"],"value_set":["{\"min\": 0, \"max\": 366}"],"value_threshold":[0]}</t>
  </si>
  <si>
    <t>{"key":["dt.ageindays_target"],"variable_name":["encounter_subject_patient_age_days"],"fhir":["undefined"],"source_variable_name":["nval_num"],"source_table_name":["observation_fact"],"value_set":["{\"min\": 0, \"max\": 366}"],"value_threshold":[0],"sql_from":["observation_fact"],"sql_where":["concept_cd LIKE 'FALL:AITAA'"],"helper_vars":{"encounter_identifier_value":{"designation":["Fallnummer"],"source_variable_name":["encounter_num"],"source_table_name":["observation_fact"],"fhir":["encounter.identifier.value"],"sql_from":["observation_fact"]}}}</t>
  </si>
  <si>
    <t>{"key":["dt.ageindays_target"],"variable_name":["encounter_subject_patient_age_days"],"fhir":["undefined"],"source_variable_name":["observation_source_value"],"source_table_name":["observation"],"value_set":["{\"min\": 0, \"max\": 366}"],"value_threshold":[0],"sql_from":["observation"],"sql_where":["observation_concept_id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</si>
  <si>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{"dqa_assessment":[1],"variable_name":["encounter_subject_patient_age_years"],"fhir":["undefined"],"variable_type":["integer"]}</t>
  </si>
  <si>
    <t>{"key":["dt.ageinyears_source"],"variable_name":["encounter_subject_patient_age_years"],"fhir":["undefined"],"source_variable_name":["ALTER_IN_JAHREN_AM_AUFNAHMETAG"],"source_table_name":["FALL.CSV"],"value_set":["{\"min\": 0, \"max\": 110}"],"value_threshold":[5]}</t>
  </si>
  <si>
    <t>{"key":["dt.ageinyears_target"],"variable_name":["encounter_subject_patient_age_years"],"fhir":["undefined"],"source_variable_name":["nval_num"],"source_table_name":["observation_fact"],"value_set":["{\"min\": 0, \"max\": 110}"],"value_threshold":[5],"sql_from":["observation_fact"],"sql_where":["concept_cd LIKE 'FALL:AIJAA'"],"helper_vars":{"encounter_identifier_value":{"designation":["Fallnummer"],"source_variable_name":["encounter_num"],"source_table_name":["observation_fact"],"fhir":["encounter.identifier.value"],"sql_from":["observation_fact"]}}}</t>
  </si>
  <si>
    <t>{"key":["dt.ageinyears_target"],"variable_name":["encounter_subject_patient_age_years"],"fhir":["undefined"],"source_variable_name":["observation_source_value"],"source_table_name":["observation"],"value_set":["{\"min\": 0, \"max\": 110}"],"value_threshold":[5],"sql_from":["observation"],"sql_where":["observation_concept_id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</si>
  <si>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{"dqa_assessment":[1],"variable_name":["patient_birthDate"],"fhir":["patient.birthDate"],"variable_type":["factor"]}</t>
  </si>
  <si>
    <t>{"key":["dt.birthdate_source"],"variable_name":["patient_birthDate"],"fhir":["patient.birthDate"],"source_variable_name":["GEBURTSJAHR"],"source_table_name":["FALL.CSV"]}</t>
  </si>
  <si>
    <t>{"key":["dt.birthdate_target"],"variable_name":["patient_birthDate"],"fhir":["patient.birthDate"],"source_variable_name":["birth_date"],"source_table_name":["patient_dimension"],"sql_from":["patient_dimension"],"helper_vars":{"patient_identifier_value":{"designation":["Patientennummer"],"source_variable_name":["patient_num"],"source_table_name":["patient_dimension"],"fhir":["patient.identifier.value"],"sql_from":["patient_dimension"]}}}</t>
  </si>
  <si>
    <t>{"key":["dt.birthdate_target"],"variable_name":["patient_birthDate"],"fhir":["patient.birthDate"],"source_variable_name":["year_of_birth"],"source_table_name":["person"],"sql_from":["person"],"helper_vars":{"patient_identifier_value":{"designation":["Patientennummer"],"source_variable_name":["person_id"],"source_table_name":["person"],"fhir":["patient.identifier.value"],"sql_from":["observation"]}}}</t>
  </si>
  <si>
    <t>{"dqa_assessment":[1],"variable_name":["condition_code_coding_code"],"fhir":["condition.code.coding.code"],"variable_type":["factor"]}</t>
  </si>
  <si>
    <t>{"key":["dt.condition_source"],"variable_name":["condition_code_coding_code"],"fhir":["condition.code.coding.code"],"source_variable_name":["ICD_Kode"],"source_table_name":["ICD.CSV"],"helper_vars":{"condition_encounter_identifier_value":{"designation":["Fallnummer"],"source_variable_name":["KH_internes_Kennzeichen"],"source_table_name":["ICD.CSV"],"fhir":["condition.encounter.identifier.value"]}}}</t>
  </si>
  <si>
    <t>{"key":["dt.condition_target"],"variable_name":["condition_code_coding_code"],"fhir":["condition.code.coding.code"],"source_variable_name":["concept_cd"],"source_table_name":["observation_fact"],"data_map":[1],"sql_from":["observation_fact"],"sql_where":["concept_cd LIKE 'ICD%'"],"helper_vars":{"condition_encounter_identifier_value":{"designation":["Fallnummer"],"source_variable_name":["encounter_num"],"source_table_name":["observation_fact"],"fhir":["condition.encounter.identifier.value"],"sql_from":["observation_fact"]}}}</t>
  </si>
  <si>
    <t>{"key":["dt.condition_target"],"variable_name":["condition_code_coding_code"],"fhir":["condition.code.coding.code"],"source_variable_name":["condition_source_value"],"source_table_name":["condition_occurrence"],"data_map":[1],"sql_from":["condition_occurrence"],"helper_vars":{"condition_encounter_identifier_value":{"designation":["Fallnummer"],"source_variable_name":["visit_occurrence_id"],"source_table_name":["condition_occurrence"],"fhir":["condition.encounter.identifier.value"],"sql_from":["observation"]}}}</t>
  </si>
  <si>
    <t>{"dqa_assessment":[1],"variable_name":["condition_category_encounter_diagnosis"],"fhir":["condition.category.encounter.diagnosis"],"variable_type":["factor"]}</t>
  </si>
  <si>
    <t>{"key":["dt.conditioncategory_source"],"variable_name":["condition_category_encounter_diagnosis"],"fhir":["condition.category.encounter.diagnosis"],"source_variable_name":["Diagnoseart"],"source_table_name":["ICD.CSV"],"value_set":["{\"value_set\": \"HD, ND\"}"]}</t>
  </si>
  <si>
    <t>{"key":["dt.conditioncategory_target"],"variable_name":["condition_category_encounter_diagnosis"],"fhir":["condition.category.encounter.diagnosis"],"source_variable_name":["modifier_cd"],"source_table_name":["observation_fact"],"value_set":["{\"value_set\": \"HD, ND\"}"],"sql_from":["observation_fact"],"sql_where":["concept_cd LIKE 'ICD%'"],"helper_vars":{"condition_encounter_identifier_value":{"designation":["Fallnummer"],"source_variable_name":["encounter_num"],"source_table_name":["observation_fact"],"fhir":["condition.encounter.identifier.value"],"sql_from":["observation_fact"]}}}</t>
  </si>
  <si>
    <t>{"key":["dt.conditioncategory_target"],"variable_name":["condition_category_encounter_diagnosis"],"fhir":["condition.category.encounter.diagnosis"],"source_variable_name":["condition_type_concept_id"],"source_table_name":["condition_occurrence"],"value_set":["{\"value_set\": \"44786627, 44786629\"}"],"sql_from":["condition_occurrence"],"helper_vars":{"condition_encounter_identifier_value":{"designation":["Fallnummer"],"source_variable_name":["visit_occurrence_id"],"source_table_name":["condition_occurrence"],"fhir":["condition.encounter.identifier.value"],"sql_from":["condition_occurrence"]}}}</t>
  </si>
  <si>
    <t>{"dqa_assessment":[1],"variable_name":["encounter_hospitalization_dischargeDisposition"],"fhir":["encounter.hospitalization.dischargeDisposition"],"variable_type":["factor"]}</t>
  </si>
  <si>
    <t>{"key":["dt.discharge_source"],"variable_name":["encounter_hospitalization_dischargeDisposition"],"fhir":["encounter.hospitalization.dischargeDisposition"],"source_variable_name":["ENTLASSUNGSGRUND"],"source_table_name":["FALL.CSV"],"value_set":["{\"value_set\": \"01x, 02x, 03x, 04x, 059, 069, 079, 089, 099, 109, 119, 139, 14x, 15x, 179, 229, 239, 249, 259\"}"]}</t>
  </si>
  <si>
    <t>{"key":["dt.discharge_target"],"variable_name":["encounter_hospitalization_dischargeDisposition"],"fhir":["encounter.hospitalization.dischargeDisposition"],"source_variable_name":["concept_cd"],"source_table_name":["observation_fact"],"value_set":["{\"value_set\": \"01x,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</si>
  <si>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{"key":["dt.discharge_target"],"variable_name":["encounter_hospitalization_dischargeDisposition"],"fhir":["encounter.hospitalization.dischargeDisposition"],"source_variable_name":["observation_source_value"],"source_table_name":["observation"],"value_set":["{\"value_set\": \"01x,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</si>
  <si>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{"dqa_assessment":[1],"variable_name":["encounter_identifier_value"],"fhir":["encounter.identifier.value"],"variable_type":["factor"],"plausibility_relation":["{\"uniqueness\": {\"patient_identifier_value\": {\"name\": \"Pl.uniqueness.Item02\", \"description\": \"Mit jeder Fallnummer darf nur eine Patienten-ID assoziiert sein.\"}}}"]}</t>
  </si>
  <si>
    <t>{"key":["dt.encounter_source"],"variable_name":["encounter_identifier_value"],"fhir":["encounter.identifier.value"],"source_variable_name":["KH_INTERNES_KENNZEICHEN"],"source_table_name":["FALL.CSV"],"data_map":[1]}</t>
  </si>
  <si>
    <t>{"key":["dt.encounter_target"],"variable_name":["encounter_identifier_value"],"fhir":["encounter.identifier.value"],"source_variable_name":["encounter_num"],"source_table_name":["visit_dimension"],"data_map":[1],"sql_from":["visit_dimension"],"helper_vars":{"encounter_subject_patient_identifier_value":{"designation":["Patientennummer"],"source_variable_name":["patient_num"],"source_table_name":["visit_dimension"],"fhir":["encounter.subject.patient.identifier.value"],"sql_from":["visit_dimension"]}}}</t>
  </si>
  <si>
    <t>{"key":["dt.encounter_target"],"variable_name":["encounter_identifier_value"],"fhir":["encounter.identifier.value"],"source_variable_name":["visit_occurrence_id"],"source_table_name":["visit_occurrence"],"data_map":[1],"sql_from":["visit_occurence"],"helper_vars":{"encounter_subject_patient_identifier_value":{"designation":["Patientennummer"],"source_variable_name":["person_id"],"source_table_name":["visit_occurrence"],"fhir":["encounter.subject.patient.identifier.value"],"sql_from":["visit_occurence"]}}}</t>
  </si>
  <si>
    <t>{"dqa_assessment":[1],"variable_name":["EpisodeOfCare_period_end"],"fhir":["EpisodeOfCare.period.end"],"variable_type":["date"]}</t>
  </si>
  <si>
    <t>{"key":["dt.encounterend_source"],"variable_name":["EpisodeOfCare_period_end"],"fhir":["EpisodeOfCare.period.end"],"source_variable_name":["ENTLASSUNGSDATUM"],"source_table_name":["FALL.CSV"]}</t>
  </si>
  <si>
    <t>{"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</si>
  <si>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</si>
  <si>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{"dqa_assessment":[1],"variable_name":["EpisodeOfCare_period_start"],"fhir":["EpisodeOfCare.period.start"],"variable_type":["date"]}</t>
  </si>
  <si>
    <t>{"key":["dt.encounterstart_source"],"variable_name":["EpisodeOfCare_period_start"],"fhir":["EpisodeOfCare.period.start"],"source_variable_name":["AUFNAHMEDATUM"],"source_table_name":["FALL.CSV"]}</t>
  </si>
  <si>
    <t>{"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</si>
  <si>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</si>
  <si>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{"dqa_assessment":[1],"variable_name":["patient_gender"],"fhir":["patient.gender"],"variable_type":["factor"],"plausibility_relation":["{\"atemporal\": {\"condition_code_coding_code\": {\"name\": \"Pl.atemporal.Item01\", \"description\": \"Nur bei weiblichen Patientinnen ist eine ICD-Diagnose aus dem ICD-Kapitel XV (ICD O00-O99) (Schwangerschaft, Geburt und Wochenbett) als Krankenhausdiagnose erlaubt.\", \"filter\": {\"omop\": \"O[0-9]\", \"i2b2\": \"O[0-9]\", \"p21csv\": \"O[0-9]\"}, \"join_crit\": \"encounter_identifier_value\", \"checks\": {\"value_set\": {\"omop\": \"w\", \"i2b2\": \"w\", \"p21csv\": \"w\"}}}, \"condition_code_coding_code\": {\"name\": \"Pl.atemporal.Item02\", \"description\": \"Nur bei weiblichen Patientinnen sind bösartige Neubildungen der weiblichen Genitalorgane (ICD C51-C58) als Krankenhausdiagnose erlaubt.\", \"filter\": {\"omop\": \"C5[1-8]\", \"i2b2\": \"C5[1-8]\", \"p21csv\": \"C5[1-8]\"}, \"join_crit\": \"encounter_identifier_value\", \"checks\": {\"value_set\":  {\"omop\": \"w\", \"i2b2\": \"w\", \"p21csv\": \"w\"}}}, \"condition_code_coding_code\": {\"name\": \"Pl.atemporal.Item03\", \"description\": \"Nur bei männlichen Patienten sind bösartige Neubildungen der männlichen Genitalorgane (ICD C60-C63) als Krankenhausdiagnose erlaubt.\", \"filter\": {\"omop\": \"C6[0-3]\", \"i2b2\": \"C6[0-3]\", \"p21csv\": \"C6[0-3]\"}, \"join_crit\": \"encounter_identifier_value\", \"checks\": {\"value_set\":  {\"omop\": \"m\", \"i2b2\": \"m\", \"p21csv\": \"m\"}}}, \"encounter_hospitalization_class\": {\"name\": \"Pl.atemporal.Item04\", \"description\": \"Nur bei weiblichen Patientinnen ist 'stationäre Entbindung' als Aufnahmegrund (05) erlaubt.\", \"filter\": {\"omop\": \"05xx\", \"i2b2\": \"05xx\", \"p21csv\": \"05xx\"}, \"join_crit\": \"encounter_identifier_value\", \"checks\": {\"value_set\":  {\"omop\": \"w\", \"i2b2\": \"w\", \"p21csv\": \"w\"}}}}}"]}</t>
  </si>
  <si>
    <t>{"key":["dt.gender_source"],"variable_name":["patient_gender"],"fhir":["patient.gender"],"source_variable_name":["GESCHLECHT"],"source_table_name":["FALL.CSV"],"value_set":["{\"value_set\": \"m, w, x\"}"]}</t>
  </si>
  <si>
    <t>{"key":["dt.gender_target"],"variable_name":["patient_gender"],"fhir":["patient.gender"],"source_variable_name":["sex_cd"],"source_table_name":["patient_dimension"],"value_set":["{\"value_set\": \"m, w, x\"}"],"sql_from":["patient_dimension"],"helper_vars":{"patient_identifier_value":{"designation":["Patientennummer"],"source_variable_name":["patient_num"],"source_table_name":["patient_dimension"],"fhir":["patient.identifier.value"],"sql_from":["patient_dimension"]}}}</t>
  </si>
  <si>
    <t>{"key":["dt.gender_target"],"variable_name":["patient_gender"],"fhir":["patient.gender"],"source_variable_name":["gender_source_value"],"source_table_name":["person"],"value_set":["{\"value_set\": \"m, w, x\"}"],"sql_from":["person"],"helper_vars":{"patient_identifier_value":{"designation":["Patientennummer"],"source_variable_name":["person_id"],"source_table_name":["person"],"fhir":["patient.identifier.value"],"sql_from":["person"]}}}</t>
  </si>
  <si>
    <t>{"dqa_assessment":[1],"variable_name":["encounter_hospitalization_class"],"fhir":["encounter.hospitalization.class"],"variable_type":["factor"]}</t>
  </si>
  <si>
    <t>{"key":["dt.hospitalization_source"],"variable_name":["encounter_hospitalization_class"],"fhir":["encounter.hospitalization.class"],"source_variable_name":["AUFNAHMEGRUND"],"source_table_name":["FALL.CSV"],"value_set":["{\"value_set\": \"01xx, 02xx, 03xx, 04xx, 05xx, 06xx, 08xx\"}"]}</t>
  </si>
  <si>
    <t>{"key":["dt.hospitalization_target"],"variable_name":["encounter_hospitalization_class"],"fhir":["encounter.hospitalization.class"],"source_variable_name":["concept_cd"],"source_table_name":["observation_fact"],"value_set":["{\"value_set\": \"01xx, 02xx, 03xx, 04xx, 05xx, 06xx, 08xx\"}"],"sql_from":["observation_fact"],"sql_where":["concept_cd LIKE 'AUFNGR%'"],"helper_vars":{"encounter_identifier_value":{"designation":["Fallnummer"],"source_variable_name":["encounter_num"],"source_table_name":["observation_fact"],"fhir":["encounter.identifier.value"],"sql_from":["observation_fact"]}}}</t>
  </si>
  <si>
    <t>{"key":["dt.hospitalization_target"],"variable_name":["encounter_hospitalization_class"],"fhir":["encounter.hospitalization.class"],"source_variable_name":["observation_source_value"],"source_table_name":["observation"],"value_set":["{\"value_set\": \"01xx,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</si>
  <si>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{"dqa_assessment":[1],"variable_name":["patient_identifier_value"],"fhir":["patient.identifier.value"],"variable_type":["factor"],"plausibility_relation":["{\"uniqueness\": {\"patient_birthDate\": {\"name\": \"Pl.uniqueness.Item01\", \"description\": \"Mit jeder Patienten-ID darf nur ein Geburtsjahr assoziiert sein.\"}}}"]}</t>
  </si>
  <si>
    <t>{"key":["dt.patient_source"],"variable_name":["patient_identifier_value"],"fhir":["patient.identifier.value"],"source_variable_name":["PATIENTENNUMMER"],"source_table_name":["FALL.CSV"],"data_map":[1]}</t>
  </si>
  <si>
    <t>{"key":["dt.patient_target"],"variable_name":["patient_identifier_value"],"fhir":["patient.identifier.value"],"source_variable_name":["patient_num"],"source_table_name":["patient_dimension"],"data_map":[1],"sql_from":["patient_dimension"]}</t>
  </si>
  <si>
    <t>{"key":["dt.patient_target"],"variable_name":["patient_identifier_value"],"fhir":["patient.identifier.value"],"source_variable_name":["person_id"],"source_table_name":["person"],"data_map":[1],"sql_from":["observation"]}</t>
  </si>
  <si>
    <t>{"dqa_assessment":[1],"variable_name":["procedure_code_coding_code"],"fhir":["procedure.code.coding.code"],"variable_type":["factor"]}</t>
  </si>
  <si>
    <t>{"key":["dt.procedure_source"],"variable_name":["procedure_code_coding_code"],"fhir":["procedure.code.coding.code"],"source_variable_name":["OPS_Kode"],"source_table_name":["OPS.CSV"],"data_map":[1],"helper_vars":{"procedure_encounter_identifier_value":{"designation":["Fallnummer"],"source_variable_name":["KH_internes_Kennzeichen"],"source_table_name":["OPS.CSV"],"fhir":["procedure.encounter.identifier.value"]}}}</t>
  </si>
  <si>
    <t>{"key":["dt.procedure_target"],"variable_name":["procedure_code_coding_code"],"fhir":["procedure.code.coding.code"],"source_variable_name":["concept_cd"],"source_table_name":["observation_fact"],"data_map":[1],"sql_from":["observation_fact"],"sql_where":["concept_cd LIKE 'OPS%'"],"helper_vars":{"procedure_encounter_identifier_value":{"designation":["Fallnummer"],"source_variable_name":["encounter_num"],"source_table_name":["observation_fact"],"fhir":["procedure.encounter.identifier.value"],"sql_from":["observation_fact"]}}}</t>
  </si>
  <si>
    <t>{"key":["dt.procedure_target"],"variable_name":["procedure_code_coding_code"],"fhir":["procedure.code.coding.code"],"source_variable_name":["procedure_source_value"],"source_table_name":["procedure_occurrence"],"data_map":[1],"sql_from":["procedure_occurrence"],"helper_vars":{"procedure_encounter_identifier_value":{"designation":["Fallnummer"],"source_variable_name":["visit_occurrence_id"],"source_table_name":["procedure_occurrence"],"fhir":["procedure.encounter.identifier.value"],"sql_from":["observation"]}}}</t>
  </si>
  <si>
    <t>{"dqa_assessment":[1],"variable_name":["procedure_performedDateTime"],"fhir":["procedure.performedDateTime"],"variable_type":["date"]}</t>
  </si>
  <si>
    <t>{"key":["dt.proceduredate_source"],"variable_name":["procedure_performedDateTime"],"fhir":["procedure.performedDateTime"],"source_variable_name":["OPS_Datum"],"source_table_name":["OPS.CSV"]}</t>
  </si>
  <si>
    <t>{"key":["dt.proceduredate_target"],"variable_name":["procedure_performedDateTime"],"fhir":["procedure.performedDateTime"],"source_variable_name":["start_date"],"source_table_name":["observation_fact"],"sql_from":["observation_fact"],"sql_where":["concept_cd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</si>
  <si>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</si>
  <si>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{"dqa_assessment":[1],"variable_name":["encounter_serviceProvider_type_Organization_name"],"fhir":["encounter.serviceProvider.type.Organization.name"],"variable_type":["factor"]}</t>
  </si>
  <si>
    <t>{"key":["dt.provider_source"],"variable_name":["encounter_serviceProvider_type_Organization_name"],"fhir":["encounter.serviceProvider.type.Organization.name"],"source_variable_name":["FAB"],"source_table_name":["FAB.CSV"],"helper_vars":{"encounter_identifier_value":{"designation":["Fallnummer"],"source_variable_name":["KH_INTERNES_KENNZEICHEN"],"source_table_name":["FAB.CSV"],"fhir":["encounter.identifier.value"]}}}</t>
  </si>
  <si>
    <t>{"key":["dt.provider_target"],"variable_name":["encounter_serviceProvider_type_Organization_name"],"fhir":["encounter.serviceProvider.type.Organization.name"],"source_variable_name":["tval_char"],"source_table_name":["observation_fact"],"sql_from":["observation_fact"],"sql_where":["concept_cd LIKE 'FACHABT%'"],"helper_vars":{"encounter_identifier_value":{"designation":["Fallnummer"],"source_variable_name":["encounter_num"],"source_table_name":["observation_fact"],"fhir":["encounter.identifier.value"],"sql_from":["observation_fact"]}}}</t>
  </si>
  <si>
    <t>{"key":["dt.provider_target"],"variable_name":["encounter_serviceProvider_type_Organization_name"],"fhir":["encounter.serviceProvider.type.Organization.name"],"source_variable_name":["care_site_id"],"source_table_name":["visit_occurrence"],"sql_from":["visit_occurence"],"helper_vars":{"encounter_identifier_value":{"designation":["Fallnummer"],"source_variable_name":["visit_occurrence_id"],"source_table_name":["visit_occurrence"],"fhir":["encounter.identifier.value"],"sql_from":["visit_occurrence"]}}}</t>
  </si>
  <si>
    <t>{"dqa_assessment":[1],"variable_name":["encounter_period_end"],"fhir":["encounter.period.end"],"variable_type":["date"]}</t>
  </si>
  <si>
    <t>{"key":["dt.providerend_source"],"variable_name":["encounter_period_end"],"fhir":["encounter.period.end"],"source_variable_name":["FAB_ENTLASSUNGSDATUM"],"source_table_name":["FAB.CSV"]}</t>
  </si>
  <si>
    <t>{"key":["dt.providerend_target"],"variable_name":["encounter_period_end"],"fhir":["encounter.period.end"],"source_variable_name":["end_date"],"source_table_name":["observation_fact"],"sql_from":["observation_fact"],"sql_where":["concept_cd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</si>
  <si>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</si>
  <si>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{"dqa_assessment":[1],"variable_name":["encounter_period_start"],"fhir":["encounter.period.start"],"variable_type":["date"]}</t>
  </si>
  <si>
    <t>{"key":["dt.providerstart_source"],"variable_name":["encounter_period_start"],"fhir":["encounter.period.start"],"source_variable_name":["FAB_AUFNAHMEDATUM"],"source_table_name":["FAB.CSV"]}</t>
  </si>
  <si>
    <t>{"key":["dt.providerstart_target"],"variable_name":["encounter_period_start"],"fhir":["encounter.period.start"],"source_variable_name":["start_date"],"source_table_name":["observation_fact"],"sql_from":["observation_fact"],"sql_where":["concept_cd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</si>
  <si>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</si>
  <si>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{"dqa_assessment":[1],"variable_name":["procedure_code_coding_code_40617009"],"fhir":["procedure.code.coding.code.40617009"],"variable_type":["integer"]}</t>
  </si>
  <si>
    <t>{"key":["dt.ventilation_source"],"variable_name":["procedure_code_coding_code_40617009"],"fhir":["procedure.code.coding.code.40617009"],"source_variable_name":["BEATMUNGSSTUNDEN"],"source_table_name":["FALL.CSV"],"value_set":["{\"min\": 0, \"max\": 8766}"]}</t>
  </si>
  <si>
    <t>{"key":["dt.ventilation_target"],"variable_name":["procedure_code_coding_code_40617009"],"fhir":["procedure.code.coding.code.40617009"],"source_variable_name":["nval_num"],"source_table_name":["observation_fact"],"value_set":["{\"min\": 0, \"max\": 8766}"],"sql_from":["observation_fact"],"sql_where":["concept_cd LIKE 'FALL:BEATMST'"],"helper_vars":{"procedure_encounter_identifier_value":{"designation":["Fallnummer"],"source_variable_name":["encounter_num"],"source_table_name":["observation_fact"],"fhir":["procedure.encounter.identifier.value"],"sql_from":["observation_fact"]}}}</t>
  </si>
  <si>
    <t>{"key":["dt.ventilation_target"],"variable_name":["procedure_code_coding_code_40617009"],"fhir":["procedure.code.coding.code.40617009"],"source_variable_name":["observation_source_value"],"source_table_name":["observation"],"value_set":["{\"min\": 0, \"max\": 8766}"],"sql_from":["observation"],"sql_where":["observation_concept_id = 4108449"],"helper_vars":{"procedure_encounter_identifier_value":{"designation":["Fallnummer"],"source_variable_name":["visit_occurrence_id"],"source_table_name":["observation"],"fhir":["procedure.encounter.identifier.value"],"sql_from":["observation"]}}}</t>
  </si>
  <si>
    <t>{"dqa_assessment":[1],"variable_name":["patient_address_postalCode"],"fhir":["patient.address.postalCode"],"variable_type":["factor"]}</t>
  </si>
  <si>
    <t>{"key":["dt.zipcode_source"],"variable_name":["patient_address_postalCode"],"fhir":["patient.address.postalCode"],"source_variable_name":["PLZ"],"source_table_name":["FALL.CSV"]}</t>
  </si>
  <si>
    <t>{"key":["dt.zipcode_target"],"variable_name":["patient_address_postalCode"],"fhir":["patient.address.postalCode"],"source_variable_name":["zip_cd"],"source_table_name":["patient_dimension"],"sql_from":["patient_dimension"],"helper_vars":{"patient_identifier_value":{"designation":["Patientennummer"],"source_variable_name":["patient_num"],"source_table_name":["patient_dimension"],"fhir":["patient.identifier.value"],"sql_from":["patient_dimension"]}}}</t>
  </si>
  <si>
    <t>{"key":["dt.zipcode_target"],"variable_name":["patient_address_postalCode"],"fhir":["patient.address.postalCode"],"source_variable_name":["zip"],"source_table_name":["location"],"sql_from":["location"],"sql_join_on":["location_id"],"sql_join_type":["left outer"],"helper_vars":{"patient_identifier_value":{"designation":["Patientennummer"],"source_variable_name":["person_id"],"source_table_name":["person"],"fhir":["patient.identifier.value"],"sql_from":["person"]}}}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</si>
</sst>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name val="Arial"/>
      <family val="2"/>
    </font>
    <font>
      <sz val="10"/>
      <color rgb="FF000000"/>
      <name val="Arial"/>
      <family val="2"/>
    </font>
    <font>
      <b/>
      <sz val="10"/>
      <color rgb="FF000000"/>
      <name val="Arial"/>
      <family val="2"/>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Standard"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3" name="Table3" displayName="Table3" ref="A1:B2"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2.xml><?xml version="1.0" encoding="utf-8"?>
<table xmlns="http://schemas.openxmlformats.org/spreadsheetml/2006/main" id="5" name="Table5" displayName="Table5" ref="A1:D21" totalsRowShown="0">
  <autoFilter ref="A1:D2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3.xml><?xml version="1.0" encoding="utf-8"?>
<table xmlns="http://schemas.openxmlformats.org/spreadsheetml/2006/main" id="6" name="Table6" displayName="Table6" ref="A1:D81" totalsRowShown="0">
  <autoFilter ref="A1:D81"/>
  <tableColumns count="4">
    <tableColumn id="1" name="dataelement_id"/>
    <tableColumn id="2" name="key"/>
    <tableColumn id="3" name="value"/>
    <tableColumn id="4" name="Designation of date element (first defined language)">
      <calculatedColumnFormula>VLOOKUP($A2,dataelements!A:G,7,FALSE)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100" workbookViewId="0">
      <selection activeCell="B2" sqref="B2"/>
    </sheetView>
  </sheetViews>
  <sheetFormatPr baseColWidth="10" defaultColWidth="9.140625" defaultRowHeight="12.75"/>
  <cols>
    <col min="1" max="1" width="76.42578125" customWidth="1"/>
    <col min="2" max="2" width="39.28515625" customWidth="1"/>
    <col min="3" max="1025" width="10.7109375" customWidth="1"/>
  </cols>
  <sheetData>
    <row r="1" spans="1:2">
      <c r="A1" t="s">
        <v>33</v>
      </c>
      <c r="B1" t="s">
        <v>34</v>
      </c>
    </row>
    <row r="2" spans="1:2">
      <c r="A2" t="s">
        <v>35</v>
      </c>
      <c r="B2" t="s">
        <v>36</v>
      </c>
    </row>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3"/>
  <sheetViews>
    <sheetView tabSelected="1" zoomScaleNormal="100" workbookViewId="0">
      <selection activeCell="G16" sqref="G16"/>
    </sheetView>
  </sheetViews>
  <sheetFormatPr baseColWidth="10" defaultColWidth="9.140625" defaultRowHeight="12.75"/>
  <cols>
    <col min="1" max="1" width="10.5703125" customWidth="1"/>
    <col min="2" max="2" width="12.28515625" customWidth="1"/>
    <col min="3" max="3" width="22.7109375" customWidth="1"/>
    <col min="4" max="4" width="15.42578125" customWidth="1"/>
    <col min="5" max="5" width="20.42578125" customWidth="1"/>
    <col min="6" max="6" width="16" customWidth="1"/>
    <col min="7" max="7" width="50.85546875" customWidth="1"/>
    <col min="8" max="1025" width="10.7109375" customWidth="1"/>
  </cols>
  <sheetData>
    <row r="1" spans="1:7">
      <c r="A1" s="2" t="s">
        <v>37</v>
      </c>
      <c r="B1" s="2" t="s">
        <v>38</v>
      </c>
      <c r="C1" s="2" t="s">
        <v>39</v>
      </c>
      <c r="D1" s="2" t="s">
        <v>40</v>
      </c>
      <c r="E1" s="2" t="s">
        <v>41</v>
      </c>
      <c r="F1" s="2" t="s">
        <v>42</v>
      </c>
      <c r="G1" s="2" t="s">
        <v>43</v>
      </c>
    </row>
    <row r="2" spans="1:7">
      <c r="A2">
        <v>0</v>
      </c>
      <c r="C2" t="s">
        <v>44</v>
      </c>
      <c r="G2" s="1"/>
    </row>
    <row r="3" spans="1:7" ht="12.75" customHeight="1">
      <c r="A3">
        <v>1</v>
      </c>
      <c r="B3">
        <v>1</v>
      </c>
      <c r="C3" t="s">
        <v>45</v>
      </c>
      <c r="D3">
        <v>1</v>
      </c>
      <c r="E3" t="s">
        <v>46</v>
      </c>
      <c r="G3" s="1" t="str">
        <f>VLOOKUP(dataelements!$D3,definitions!$A:$D,3,FALSE)</f>
        <v>Aufnahmeanlass</v>
      </c>
    </row>
    <row r="4" spans="1:7">
      <c r="A4">
        <v>2</v>
      </c>
      <c r="B4">
        <v>2</v>
      </c>
      <c r="C4" t="s">
        <v>45</v>
      </c>
      <c r="D4">
        <v>2</v>
      </c>
      <c r="E4" t="s">
        <v>47</v>
      </c>
      <c r="G4" s="1" t="str">
        <f>VLOOKUP(dataelements!$D4,definitions!$A:$D,3,FALSE)</f>
        <v>Alter (in Tagen)</v>
      </c>
    </row>
    <row r="5" spans="1:7">
      <c r="A5">
        <v>3</v>
      </c>
      <c r="B5">
        <v>3</v>
      </c>
      <c r="C5" t="s">
        <v>45</v>
      </c>
      <c r="D5">
        <v>3</v>
      </c>
      <c r="E5" t="s">
        <v>47</v>
      </c>
      <c r="G5" s="1" t="str">
        <f>VLOOKUP(dataelements!$D5,definitions!$A:$D,3,FALSE)</f>
        <v>Alter (in Jahren)</v>
      </c>
    </row>
    <row r="6" spans="1:7">
      <c r="A6">
        <v>4</v>
      </c>
      <c r="B6">
        <v>4</v>
      </c>
      <c r="C6" t="s">
        <v>45</v>
      </c>
      <c r="D6">
        <v>4</v>
      </c>
      <c r="E6" t="s">
        <v>46</v>
      </c>
      <c r="G6" s="1" t="str">
        <f>VLOOKUP(dataelements!$D6,definitions!$A:$D,3,FALSE)</f>
        <v>Geburtsjahr</v>
      </c>
    </row>
    <row r="7" spans="1:7">
      <c r="A7">
        <v>5</v>
      </c>
      <c r="B7">
        <v>5</v>
      </c>
      <c r="C7" t="s">
        <v>45</v>
      </c>
      <c r="D7">
        <v>5</v>
      </c>
      <c r="E7" t="s">
        <v>46</v>
      </c>
      <c r="G7" s="1" t="str">
        <f>VLOOKUP(dataelements!$D7,definitions!$A:$D,3,FALSE)</f>
        <v>ICD Code</v>
      </c>
    </row>
    <row r="8" spans="1:7">
      <c r="A8">
        <v>6</v>
      </c>
      <c r="B8">
        <v>6</v>
      </c>
      <c r="C8" t="s">
        <v>45</v>
      </c>
      <c r="D8">
        <v>6</v>
      </c>
      <c r="E8" t="s">
        <v>46</v>
      </c>
      <c r="G8" s="1" t="str">
        <f>VLOOKUP(dataelements!$D8,definitions!$A:$D,3,FALSE)</f>
        <v>Diagnoseart</v>
      </c>
    </row>
    <row r="9" spans="1:7">
      <c r="A9">
        <v>7</v>
      </c>
      <c r="B9">
        <v>7</v>
      </c>
      <c r="C9" t="s">
        <v>45</v>
      </c>
      <c r="D9">
        <v>7</v>
      </c>
      <c r="E9" t="s">
        <v>46</v>
      </c>
      <c r="G9" s="1" t="str">
        <f>VLOOKUP(dataelements!$D9,definitions!$A:$D,3,FALSE)</f>
        <v>Entlassungsgrund</v>
      </c>
    </row>
    <row r="10" spans="1:7">
      <c r="A10">
        <v>8</v>
      </c>
      <c r="B10">
        <v>8</v>
      </c>
      <c r="C10" t="s">
        <v>45</v>
      </c>
      <c r="D10">
        <v>8</v>
      </c>
      <c r="E10" t="s">
        <v>46</v>
      </c>
      <c r="G10" s="1" t="str">
        <f>VLOOKUP(dataelements!$D10,definitions!$A:$D,3,FALSE)</f>
        <v>Fallnummer</v>
      </c>
    </row>
    <row r="11" spans="1:7">
      <c r="A11">
        <v>9</v>
      </c>
      <c r="B11">
        <v>9</v>
      </c>
      <c r="C11" t="s">
        <v>45</v>
      </c>
      <c r="D11">
        <v>9</v>
      </c>
      <c r="E11" t="s">
        <v>48</v>
      </c>
      <c r="G11" s="1" t="str">
        <f>VLOOKUP(dataelements!$D11,definitions!$A:$D,3,FALSE)</f>
        <v>Entlassungsdatum</v>
      </c>
    </row>
    <row r="12" spans="1:7">
      <c r="A12">
        <v>10</v>
      </c>
      <c r="B12">
        <v>10</v>
      </c>
      <c r="C12" t="s">
        <v>45</v>
      </c>
      <c r="D12">
        <v>10</v>
      </c>
      <c r="E12" t="s">
        <v>48</v>
      </c>
      <c r="G12" s="1" t="str">
        <f>VLOOKUP(dataelements!$D12,definitions!$A:$D,3,FALSE)</f>
        <v>Aufnahmedatum</v>
      </c>
    </row>
    <row r="13" spans="1:7">
      <c r="A13">
        <v>11</v>
      </c>
      <c r="B13">
        <v>11</v>
      </c>
      <c r="C13" t="s">
        <v>45</v>
      </c>
      <c r="D13">
        <v>11</v>
      </c>
      <c r="E13" t="s">
        <v>46</v>
      </c>
      <c r="G13" s="1" t="str">
        <f>VLOOKUP(dataelements!$D13,definitions!$A:$D,3,FALSE)</f>
        <v>Geschlecht</v>
      </c>
    </row>
    <row r="14" spans="1:7">
      <c r="A14">
        <v>12</v>
      </c>
      <c r="B14">
        <v>12</v>
      </c>
      <c r="C14" t="s">
        <v>45</v>
      </c>
      <c r="D14">
        <v>12</v>
      </c>
      <c r="E14" t="s">
        <v>46</v>
      </c>
      <c r="G14" s="1" t="str">
        <f>VLOOKUP(dataelements!$D14,definitions!$A:$D,3,FALSE)</f>
        <v>Aufnahmegrund</v>
      </c>
    </row>
    <row r="15" spans="1:7">
      <c r="A15">
        <v>13</v>
      </c>
      <c r="B15">
        <v>13</v>
      </c>
      <c r="C15" t="s">
        <v>45</v>
      </c>
      <c r="D15">
        <v>13</v>
      </c>
      <c r="E15" t="s">
        <v>46</v>
      </c>
      <c r="G15" s="1" t="str">
        <f>VLOOKUP(dataelements!$D15,definitions!$A:$D,3,FALSE)</f>
        <v>Patientennummer</v>
      </c>
    </row>
    <row r="16" spans="1:7">
      <c r="A16">
        <v>14</v>
      </c>
      <c r="B16">
        <v>14</v>
      </c>
      <c r="C16" t="s">
        <v>45</v>
      </c>
      <c r="D16">
        <v>14</v>
      </c>
      <c r="E16" t="s">
        <v>46</v>
      </c>
      <c r="G16" s="1" t="str">
        <f>VLOOKUP(dataelements!$D16,definitions!$A:$D,3,FALSE)</f>
        <v>OPS Code</v>
      </c>
    </row>
    <row r="17" spans="1:7">
      <c r="A17">
        <v>15</v>
      </c>
      <c r="B17">
        <v>15</v>
      </c>
      <c r="C17" t="s">
        <v>45</v>
      </c>
      <c r="D17">
        <v>15</v>
      </c>
      <c r="E17" t="s">
        <v>48</v>
      </c>
      <c r="G17" s="1" t="str">
        <f>VLOOKUP(dataelements!$D17,definitions!$A:$D,3,FALSE)</f>
        <v>OPS Datum</v>
      </c>
    </row>
    <row r="18" spans="1:7">
      <c r="A18">
        <v>16</v>
      </c>
      <c r="B18">
        <v>16</v>
      </c>
      <c r="C18" t="s">
        <v>45</v>
      </c>
      <c r="D18">
        <v>16</v>
      </c>
      <c r="E18" t="s">
        <v>46</v>
      </c>
      <c r="G18" s="1" t="str">
        <f>VLOOKUP(dataelements!$D18,definitions!$A:$D,3,FALSE)</f>
        <v>Fachabteilung</v>
      </c>
    </row>
    <row r="19" spans="1:7">
      <c r="A19">
        <v>17</v>
      </c>
      <c r="B19">
        <v>17</v>
      </c>
      <c r="C19" t="s">
        <v>45</v>
      </c>
      <c r="D19">
        <v>17</v>
      </c>
      <c r="E19" t="s">
        <v>48</v>
      </c>
      <c r="G19" s="1" t="str">
        <f>VLOOKUP(dataelements!$D19,definitions!$A:$D,3,FALSE)</f>
        <v>Entlassungsdatum (Fachabteilung)</v>
      </c>
    </row>
    <row r="20" spans="1:7">
      <c r="A20">
        <v>18</v>
      </c>
      <c r="B20">
        <v>18</v>
      </c>
      <c r="C20" t="s">
        <v>45</v>
      </c>
      <c r="D20">
        <v>18</v>
      </c>
      <c r="E20" t="s">
        <v>48</v>
      </c>
      <c r="G20" s="1" t="str">
        <f>VLOOKUP(dataelements!$D20,definitions!$A:$D,3,FALSE)</f>
        <v>Aufnahmedatum (Fachabteilung)</v>
      </c>
    </row>
    <row r="21" spans="1:7">
      <c r="A21">
        <v>19</v>
      </c>
      <c r="B21">
        <v>19</v>
      </c>
      <c r="C21" t="s">
        <v>45</v>
      </c>
      <c r="D21">
        <v>19</v>
      </c>
      <c r="E21" t="s">
        <v>47</v>
      </c>
      <c r="G21" s="1" t="str">
        <f>VLOOKUP(dataelements!$D21,definitions!$A:$D,3,FALSE)</f>
        <v>Beatmungsstunden</v>
      </c>
    </row>
    <row r="22" spans="1:7">
      <c r="A22">
        <v>20</v>
      </c>
      <c r="B22">
        <v>20</v>
      </c>
      <c r="C22" t="s">
        <v>45</v>
      </c>
      <c r="D22">
        <v>20</v>
      </c>
      <c r="E22" t="s">
        <v>46</v>
      </c>
      <c r="G22" s="1" t="str">
        <f>VLOOKUP(dataelements!$D22,definitions!$A:$D,3,FALSE)</f>
        <v>Postleitzahl</v>
      </c>
    </row>
    <row r="23" spans="1:7">
      <c r="G23" s="1"/>
    </row>
    <row r="24" spans="1:7">
      <c r="G24" s="1"/>
    </row>
    <row r="25" spans="1:7">
      <c r="G25" s="1"/>
    </row>
    <row r="26" spans="1:7">
      <c r="G26" s="1"/>
    </row>
    <row r="27" spans="1:7">
      <c r="G27" s="1"/>
    </row>
    <row r="28" spans="1:7">
      <c r="G28" s="1"/>
    </row>
    <row r="29" spans="1:7">
      <c r="G29" s="1"/>
    </row>
    <row r="30" spans="1:7">
      <c r="G30" s="1"/>
    </row>
    <row r="31" spans="1:7">
      <c r="G31" s="1"/>
    </row>
    <row r="32" spans="1:7">
      <c r="G32" s="1"/>
    </row>
    <row r="33" spans="7:7">
      <c r="G33" s="1"/>
    </row>
    <row r="34" spans="7:7">
      <c r="G34" s="1"/>
    </row>
    <row r="35" spans="7:7">
      <c r="G35" s="1"/>
    </row>
    <row r="36" spans="7:7">
      <c r="G36" s="1"/>
    </row>
    <row r="37" spans="7:7">
      <c r="G37" s="1"/>
    </row>
    <row r="38" spans="7:7">
      <c r="G38" s="1"/>
    </row>
    <row r="39" spans="7:7">
      <c r="G39" s="1"/>
    </row>
    <row r="40" spans="7:7">
      <c r="G40" s="1"/>
    </row>
    <row r="41" spans="7:7">
      <c r="G41" s="1"/>
    </row>
    <row r="42" spans="7:7">
      <c r="G42" s="1"/>
    </row>
    <row r="43" spans="7:7">
      <c r="G43" s="1"/>
    </row>
    <row r="44" spans="7:7">
      <c r="G44" s="1"/>
    </row>
    <row r="45" spans="7:7">
      <c r="G45" s="1"/>
    </row>
    <row r="46" spans="7:7">
      <c r="G46" s="1"/>
    </row>
    <row r="47" spans="7:7">
      <c r="G47" s="1"/>
    </row>
    <row r="48" spans="7:7">
      <c r="G48" s="1"/>
    </row>
    <row r="49" spans="7:7">
      <c r="G49" s="1"/>
    </row>
    <row r="50" spans="7:7">
      <c r="G50" s="1"/>
    </row>
    <row r="51" spans="7:7">
      <c r="G51" s="1"/>
    </row>
    <row r="52" spans="7:7">
      <c r="G52" s="1"/>
    </row>
    <row r="53" spans="7:7">
      <c r="G53" s="1"/>
    </row>
    <row r="54" spans="7:7">
      <c r="G54" s="1"/>
    </row>
    <row r="55" spans="7:7">
      <c r="G55" s="1"/>
    </row>
    <row r="56" spans="7:7">
      <c r="G56" s="1"/>
    </row>
    <row r="57" spans="7:7">
      <c r="G57" s="1"/>
    </row>
    <row r="58" spans="7:7">
      <c r="G58" s="1"/>
    </row>
    <row r="59" spans="7:7">
      <c r="G59" s="1"/>
    </row>
    <row r="60" spans="7:7">
      <c r="G60" s="1"/>
    </row>
    <row r="61" spans="7:7">
      <c r="G61" s="1"/>
    </row>
    <row r="62" spans="7:7">
      <c r="G62" s="1"/>
    </row>
    <row r="63" spans="7:7">
      <c r="G63" s="1"/>
    </row>
    <row r="64" spans="7:7">
      <c r="G64" s="1"/>
    </row>
    <row r="65" spans="7:7">
      <c r="G65" s="1"/>
    </row>
    <row r="66" spans="7:7">
      <c r="G66" s="1"/>
    </row>
    <row r="67" spans="7:7">
      <c r="G67" s="1"/>
    </row>
    <row r="68" spans="7:7">
      <c r="G68" s="1"/>
    </row>
    <row r="69" spans="7:7">
      <c r="G69" s="1"/>
    </row>
    <row r="70" spans="7:7">
      <c r="G70" s="1"/>
    </row>
    <row r="71" spans="7:7">
      <c r="G71" s="1"/>
    </row>
    <row r="72" spans="7:7">
      <c r="G72" s="1"/>
    </row>
    <row r="73" spans="7:7">
      <c r="G73" s="1"/>
    </row>
    <row r="74" spans="7:7">
      <c r="G74" s="1"/>
    </row>
    <row r="75" spans="7:7">
      <c r="G75" s="1"/>
    </row>
    <row r="76" spans="7:7">
      <c r="G76" s="1"/>
    </row>
    <row r="77" spans="7:7">
      <c r="G77" s="1"/>
    </row>
    <row r="78" spans="7:7">
      <c r="G78" s="1"/>
    </row>
    <row r="79" spans="7:7">
      <c r="G79" s="1"/>
    </row>
    <row r="80" spans="7:7">
      <c r="G80" s="1"/>
    </row>
    <row r="81" spans="7:7">
      <c r="G81" s="1"/>
    </row>
    <row r="82" spans="7:7">
      <c r="G82" s="1"/>
    </row>
    <row r="83" spans="7:7">
      <c r="G83" s="1"/>
    </row>
    <row r="84" spans="7:7">
      <c r="G84" s="1"/>
    </row>
    <row r="85" spans="7:7">
      <c r="G85" s="1"/>
    </row>
    <row r="86" spans="7:7">
      <c r="G86" s="1"/>
    </row>
    <row r="87" spans="7:7">
      <c r="G87" s="1"/>
    </row>
    <row r="88" spans="7:7">
      <c r="G88" s="1"/>
    </row>
    <row r="89" spans="7:7">
      <c r="G89" s="1"/>
    </row>
    <row r="90" spans="7:7">
      <c r="G90" s="1"/>
    </row>
    <row r="91" spans="7:7">
      <c r="G91" s="1"/>
    </row>
    <row r="92" spans="7:7">
      <c r="G92" s="1"/>
    </row>
    <row r="93" spans="7:7">
      <c r="G93" s="1"/>
    </row>
    <row r="94" spans="7:7">
      <c r="G94" s="1"/>
    </row>
    <row r="95" spans="7:7">
      <c r="G95" s="1"/>
    </row>
    <row r="96" spans="7:7">
      <c r="G96" s="1"/>
    </row>
    <row r="97" spans="7:7">
      <c r="G97" s="1"/>
    </row>
    <row r="98" spans="7:7">
      <c r="G98" s="1"/>
    </row>
    <row r="99" spans="7:7">
      <c r="G99" s="1"/>
    </row>
    <row r="100" spans="7:7">
      <c r="G100" s="1"/>
    </row>
    <row r="101" spans="7:7">
      <c r="G101" s="1"/>
    </row>
    <row r="102" spans="7:7">
      <c r="G102" s="1"/>
    </row>
    <row r="103" spans="7:7">
      <c r="G103" s="1"/>
    </row>
    <row r="104" spans="7:7">
      <c r="G104" s="1"/>
    </row>
    <row r="105" spans="7:7">
      <c r="G105" s="1"/>
    </row>
    <row r="106" spans="7:7">
      <c r="G106" s="1"/>
    </row>
    <row r="107" spans="7:7">
      <c r="G107" s="1"/>
    </row>
    <row r="108" spans="7:7">
      <c r="G108" s="1"/>
    </row>
    <row r="109" spans="7:7">
      <c r="G109" s="1"/>
    </row>
    <row r="110" spans="7:7">
      <c r="G110" s="1"/>
    </row>
    <row r="111" spans="7:7">
      <c r="G111" s="1"/>
    </row>
    <row r="112" spans="7:7">
      <c r="G112" s="1"/>
    </row>
    <row r="113" spans="7:7">
      <c r="G113" s="1"/>
    </row>
    <row r="114" spans="7:7">
      <c r="G114" s="1"/>
    </row>
    <row r="115" spans="7:7">
      <c r="G115" s="1"/>
    </row>
    <row r="116" spans="7:7">
      <c r="G116" s="1"/>
    </row>
    <row r="117" spans="7:7">
      <c r="G117" s="1"/>
    </row>
    <row r="118" spans="7:7">
      <c r="G118" s="1"/>
    </row>
    <row r="119" spans="7:7">
      <c r="G119" s="1"/>
    </row>
    <row r="120" spans="7:7">
      <c r="G120" s="1"/>
    </row>
    <row r="121" spans="7:7">
      <c r="G121" s="1"/>
    </row>
    <row r="122" spans="7:7">
      <c r="G122" s="1"/>
    </row>
    <row r="123" spans="7:7">
      <c r="G123" s="1"/>
    </row>
    <row r="124" spans="7:7">
      <c r="G124" s="1"/>
    </row>
    <row r="125" spans="7:7">
      <c r="G125" s="1"/>
    </row>
    <row r="126" spans="7:7">
      <c r="G126" s="1"/>
    </row>
    <row r="127" spans="7:7">
      <c r="G127" s="1"/>
    </row>
    <row r="128" spans="7:7">
      <c r="G128" s="1"/>
    </row>
    <row r="129" spans="7:7">
      <c r="G129" s="1"/>
    </row>
    <row r="130" spans="7:7">
      <c r="G130" s="1"/>
    </row>
    <row r="131" spans="7:7">
      <c r="G131" s="1"/>
    </row>
    <row r="132" spans="7:7">
      <c r="G132" s="1"/>
    </row>
    <row r="133" spans="7:7">
      <c r="G133" s="1"/>
    </row>
    <row r="134" spans="7:7">
      <c r="G134" s="1"/>
    </row>
    <row r="135" spans="7:7">
      <c r="G135" s="1"/>
    </row>
    <row r="136" spans="7:7">
      <c r="G136" s="1"/>
    </row>
    <row r="137" spans="7:7">
      <c r="G137" s="1"/>
    </row>
    <row r="138" spans="7:7">
      <c r="G138" s="1"/>
    </row>
    <row r="139" spans="7:7">
      <c r="G139" s="1"/>
    </row>
    <row r="140" spans="7:7">
      <c r="G140" s="1"/>
    </row>
    <row r="141" spans="7:7">
      <c r="G141" s="1"/>
    </row>
    <row r="142" spans="7:7">
      <c r="G142" s="1"/>
    </row>
    <row r="143" spans="7:7">
      <c r="G143" s="1"/>
    </row>
    <row r="144" spans="7:7">
      <c r="G144" s="1"/>
    </row>
    <row r="145" spans="7:7">
      <c r="G145" s="1"/>
    </row>
    <row r="146" spans="7:7">
      <c r="G146" s="1"/>
    </row>
    <row r="147" spans="7:7">
      <c r="G147" s="1"/>
    </row>
    <row r="148" spans="7:7">
      <c r="G148" s="1"/>
    </row>
    <row r="149" spans="7:7">
      <c r="G149" s="1"/>
    </row>
    <row r="150" spans="7:7">
      <c r="G150" s="1"/>
    </row>
    <row r="151" spans="7:7">
      <c r="G151" s="1"/>
    </row>
    <row r="152" spans="7:7">
      <c r="G152" s="1"/>
    </row>
    <row r="153" spans="7:7">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zoomScaleNormal="100" workbookViewId="0">
      <selection activeCell="D39" sqref="D39"/>
    </sheetView>
  </sheetViews>
  <sheetFormatPr baseColWidth="10" defaultColWidth="9.140625" defaultRowHeight="12.75"/>
  <cols>
    <col min="1" max="1" width="4.28515625" customWidth="1"/>
    <col min="2" max="2" width="12" customWidth="1"/>
    <col min="3" max="3" width="40.7109375" customWidth="1"/>
    <col min="4" max="4" width="82.42578125" customWidth="1"/>
    <col min="5" max="1025" width="10.7109375" customWidth="1"/>
  </cols>
  <sheetData>
    <row r="1" spans="1:4">
      <c r="A1" s="2" t="s">
        <v>49</v>
      </c>
      <c r="B1" s="2" t="s">
        <v>50</v>
      </c>
      <c r="C1" s="2" t="s">
        <v>51</v>
      </c>
      <c r="D1" s="2" t="s">
        <v>52</v>
      </c>
    </row>
    <row r="2" spans="1:4">
      <c r="A2">
        <v>1</v>
      </c>
      <c r="B2" t="s">
        <v>53</v>
      </c>
      <c r="C2" t="s">
        <v>54</v>
      </c>
      <c r="D2" t="s">
        <v>55</v>
      </c>
    </row>
    <row r="3" spans="1:4">
      <c r="A3">
        <v>2</v>
      </c>
      <c r="B3" t="s">
        <v>53</v>
      </c>
      <c r="C3" t="s">
        <v>56</v>
      </c>
      <c r="D3" t="s">
        <v>57</v>
      </c>
    </row>
    <row r="4" spans="1:4">
      <c r="A4">
        <v>3</v>
      </c>
      <c r="B4" t="s">
        <v>53</v>
      </c>
      <c r="C4" t="s">
        <v>58</v>
      </c>
      <c r="D4" t="s">
        <v>59</v>
      </c>
    </row>
    <row r="5" spans="1:4">
      <c r="A5">
        <v>4</v>
      </c>
      <c r="B5" t="s">
        <v>53</v>
      </c>
      <c r="C5" t="s">
        <v>60</v>
      </c>
      <c r="D5" t="s">
        <v>61</v>
      </c>
    </row>
    <row r="6" spans="1:4">
      <c r="A6">
        <v>5</v>
      </c>
      <c r="B6" t="s">
        <v>53</v>
      </c>
      <c r="C6" t="s">
        <v>62</v>
      </c>
      <c r="D6" t="s">
        <v>63</v>
      </c>
    </row>
    <row r="7" spans="1:4">
      <c r="A7">
        <v>6</v>
      </c>
      <c r="B7" t="s">
        <v>53</v>
      </c>
      <c r="C7" t="s">
        <v>64</v>
      </c>
      <c r="D7" t="s">
        <v>65</v>
      </c>
    </row>
    <row r="8" spans="1:4">
      <c r="A8">
        <v>7</v>
      </c>
      <c r="B8" t="s">
        <v>53</v>
      </c>
      <c r="C8" t="s">
        <v>66</v>
      </c>
      <c r="D8" t="s">
        <v>67</v>
      </c>
    </row>
    <row r="9" spans="1:4">
      <c r="A9">
        <v>8</v>
      </c>
      <c r="B9" t="s">
        <v>53</v>
      </c>
      <c r="C9" t="s">
        <v>68</v>
      </c>
      <c r="D9" t="s">
        <v>69</v>
      </c>
    </row>
    <row r="10" spans="1:4">
      <c r="A10">
        <v>9</v>
      </c>
      <c r="B10" t="s">
        <v>53</v>
      </c>
      <c r="C10" t="s">
        <v>70</v>
      </c>
      <c r="D10" t="s">
        <v>71</v>
      </c>
    </row>
    <row r="11" spans="1:4">
      <c r="A11">
        <v>10</v>
      </c>
      <c r="B11" t="s">
        <v>53</v>
      </c>
      <c r="C11" t="s">
        <v>72</v>
      </c>
      <c r="D11" t="s">
        <v>73</v>
      </c>
    </row>
    <row r="12" spans="1:4">
      <c r="A12">
        <v>11</v>
      </c>
      <c r="B12" t="s">
        <v>53</v>
      </c>
      <c r="C12" t="s">
        <v>74</v>
      </c>
      <c r="D12" t="s">
        <v>75</v>
      </c>
    </row>
    <row r="13" spans="1:4">
      <c r="A13">
        <v>12</v>
      </c>
      <c r="B13" t="s">
        <v>53</v>
      </c>
      <c r="C13" t="s">
        <v>76</v>
      </c>
      <c r="D13" t="s">
        <v>77</v>
      </c>
    </row>
    <row r="14" spans="1:4">
      <c r="A14">
        <v>13</v>
      </c>
      <c r="B14" t="s">
        <v>53</v>
      </c>
      <c r="C14" t="s">
        <v>78</v>
      </c>
      <c r="D14" t="s">
        <v>79</v>
      </c>
    </row>
    <row r="15" spans="1:4">
      <c r="A15">
        <v>14</v>
      </c>
      <c r="B15" t="s">
        <v>53</v>
      </c>
      <c r="C15" t="s">
        <v>80</v>
      </c>
      <c r="D15" t="s">
        <v>81</v>
      </c>
    </row>
    <row r="16" spans="1:4">
      <c r="A16">
        <v>15</v>
      </c>
      <c r="B16" t="s">
        <v>53</v>
      </c>
      <c r="C16" t="s">
        <v>82</v>
      </c>
      <c r="D16" t="s">
        <v>83</v>
      </c>
    </row>
    <row r="17" spans="1:4">
      <c r="A17">
        <v>16</v>
      </c>
      <c r="B17" t="s">
        <v>53</v>
      </c>
      <c r="C17" t="s">
        <v>84</v>
      </c>
      <c r="D17" t="s">
        <v>85</v>
      </c>
    </row>
    <row r="18" spans="1:4">
      <c r="A18">
        <v>17</v>
      </c>
      <c r="B18" t="s">
        <v>53</v>
      </c>
      <c r="C18" t="s">
        <v>86</v>
      </c>
      <c r="D18" t="s">
        <v>87</v>
      </c>
    </row>
    <row r="19" spans="1:4">
      <c r="A19">
        <v>18</v>
      </c>
      <c r="B19" t="s">
        <v>53</v>
      </c>
      <c r="C19" t="s">
        <v>88</v>
      </c>
      <c r="D19" t="s">
        <v>89</v>
      </c>
    </row>
    <row r="20" spans="1:4">
      <c r="A20">
        <v>19</v>
      </c>
      <c r="B20" t="s">
        <v>53</v>
      </c>
      <c r="C20" t="s">
        <v>90</v>
      </c>
      <c r="D20" t="s">
        <v>91</v>
      </c>
    </row>
    <row r="21" spans="1:4">
      <c r="A21">
        <v>20</v>
      </c>
      <c r="B21" t="s">
        <v>53</v>
      </c>
      <c r="C21" t="s">
        <v>92</v>
      </c>
      <c r="D21" t="s">
        <v>93</v>
      </c>
    </row>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Normal="100" workbookViewId="0">
      <selection activeCell="G2" sqref="G2:I4"/>
    </sheetView>
  </sheetViews>
  <sheetFormatPr baseColWidth="10" defaultColWidth="9.140625" defaultRowHeight="12.75"/>
  <cols>
    <col min="1" max="1" width="16.7109375" customWidth="1"/>
    <col min="2" max="2" width="17.7109375" customWidth="1"/>
    <col min="3" max="3" width="15.42578125" customWidth="1"/>
    <col min="4" max="4" width="28.42578125" customWidth="1"/>
    <col min="5" max="5" width="35.28515625" customWidth="1"/>
    <col min="6" max="1025" width="10.7109375" customWidth="1"/>
  </cols>
  <sheetData>
    <row r="1" spans="1:5" ht="25.5" customHeight="1">
      <c r="A1" s="3" t="s">
        <v>6</v>
      </c>
      <c r="B1" s="3" t="s">
        <v>7</v>
      </c>
      <c r="C1" s="3" t="s">
        <v>0</v>
      </c>
      <c r="D1" s="3" t="s">
        <v>17</v>
      </c>
      <c r="E1" s="3" t="s">
        <v>16</v>
      </c>
    </row>
    <row r="2" spans="1:5" ht="12.75" customHeight="1">
      <c r="D2" t="str">
        <f t="array" ref="D2">VLOOKUP(validations_permittedValues!$A2,IF(dataelements!$E:$E="permittedValues",dataelements!$F:$G),2)</f>
        <v>OPS Code</v>
      </c>
      <c r="E2" t="e">
        <f>VLOOKUP($C2,definitions!$A:$C,3,FALSE)</f>
        <v>#N/A</v>
      </c>
    </row>
    <row r="19" spans="4:4">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F2" sqref="F2:H4"/>
    </sheetView>
  </sheetViews>
  <sheetFormatPr baseColWidth="10" defaultColWidth="9.140625" defaultRowHeight="12.75"/>
  <cols>
    <col min="1" max="1" width="3.42578125" customWidth="1"/>
    <col min="2" max="2" width="14.7109375" customWidth="1"/>
    <col min="3" max="3" width="15.7109375" customWidth="1"/>
    <col min="4" max="4" width="28.42578125" customWidth="1"/>
    <col min="5" max="1025" width="10.7109375" customWidth="1"/>
  </cols>
  <sheetData>
    <row r="1" spans="1:4" ht="25.5" customHeight="1">
      <c r="A1" s="3" t="s">
        <v>6</v>
      </c>
      <c r="B1" s="3" t="s">
        <v>8</v>
      </c>
      <c r="C1" s="3" t="s">
        <v>9</v>
      </c>
      <c r="D1" s="3" t="s">
        <v>17</v>
      </c>
    </row>
    <row r="2" spans="1:4" ht="12.75" customHeight="1">
      <c r="D2" t="e">
        <f t="array" ref="D2">VLOOKUP(validations_string!$A2,IF(dataelements!$E:$E="string",dataelements!$F:$G),2,FALSE)</f>
        <v>#N/A</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Normal="100" workbookViewId="0">
      <selection activeCell="G2" sqref="G2:I4"/>
    </sheetView>
  </sheetViews>
  <sheetFormatPr baseColWidth="10" defaultColWidth="9.140625" defaultRowHeight="12.75"/>
  <cols>
    <col min="1" max="1" width="10.28515625" customWidth="1"/>
    <col min="2" max="2" width="14.5703125" customWidth="1"/>
    <col min="4" max="4" width="20.42578125" customWidth="1"/>
    <col min="5" max="5" width="28.42578125" customWidth="1"/>
    <col min="6" max="1025" width="10.7109375" customWidth="1"/>
  </cols>
  <sheetData>
    <row r="1" spans="1:5" ht="25.5" customHeight="1">
      <c r="A1" s="3" t="s">
        <v>6</v>
      </c>
      <c r="B1" s="3" t="s">
        <v>10</v>
      </c>
      <c r="C1" s="3" t="s">
        <v>11</v>
      </c>
      <c r="D1" s="3" t="s">
        <v>12</v>
      </c>
      <c r="E1" s="3" t="s">
        <v>17</v>
      </c>
    </row>
    <row r="2" spans="1:5"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zoomScaleNormal="100" workbookViewId="0">
      <selection activeCell="G2" sqref="G2:I4"/>
    </sheetView>
  </sheetViews>
  <sheetFormatPr baseColWidth="10" defaultColWidth="9.140625" defaultRowHeight="12.75"/>
  <cols>
    <col min="1" max="1" width="16" customWidth="1"/>
    <col min="2" max="2" width="14.5703125" customWidth="1"/>
    <col min="4" max="4" width="20.42578125" customWidth="1"/>
    <col min="5" max="5" width="28.42578125" customWidth="1"/>
    <col min="6" max="1025" width="10.7109375" customWidth="1"/>
  </cols>
  <sheetData>
    <row r="1" spans="1:5" ht="25.5" customHeight="1">
      <c r="A1" s="4" t="s">
        <v>6</v>
      </c>
      <c r="B1" s="4" t="s">
        <v>10</v>
      </c>
      <c r="C1" s="4" t="s">
        <v>11</v>
      </c>
      <c r="D1" s="4" t="s">
        <v>12</v>
      </c>
      <c r="E1" s="3" t="s">
        <v>17</v>
      </c>
    </row>
    <row r="2" spans="1:5" ht="12.75" customHeight="1">
      <c r="E2" t="str">
        <f t="array" ref="E2">VLOOKUP(validations_integer!$A2,IF(dataelements!$E:$E="integer",dataelements!$F:$G),2,FALSE)</f>
        <v>Alter (in Tagen)</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E2" sqref="E2:G4"/>
    </sheetView>
  </sheetViews>
  <sheetFormatPr baseColWidth="10" defaultColWidth="9.140625" defaultRowHeight="12.75"/>
  <cols>
    <col min="1" max="1" width="6.28515625" customWidth="1"/>
    <col min="2" max="2" width="27.7109375" customWidth="1"/>
    <col min="3" max="3" width="28.42578125" customWidth="1"/>
    <col min="4" max="1025" width="10.7109375" customWidth="1"/>
  </cols>
  <sheetData>
    <row r="1" spans="1:3" ht="25.5" customHeight="1">
      <c r="A1" s="4" t="s">
        <v>6</v>
      </c>
      <c r="B1" s="4" t="s">
        <v>13</v>
      </c>
      <c r="C1" s="3" t="s">
        <v>17</v>
      </c>
    </row>
    <row r="2" spans="1:3" ht="12.75" customHeight="1">
      <c r="C2" t="str">
        <f t="array" ref="C2">VLOOKUP(validations_calendar!$A2,IF(dataelements!$E:$E="calendar",dataelements!$F:$G),2)</f>
        <v>OPS Datum</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topLeftCell="A43" zoomScaleNormal="100" workbookViewId="0">
      <selection activeCell="G74" sqref="G74"/>
    </sheetView>
  </sheetViews>
  <sheetFormatPr baseColWidth="10" defaultColWidth="9.140625" defaultRowHeight="12.75"/>
  <cols>
    <col min="1" max="1" width="19.28515625" customWidth="1"/>
    <col min="2" max="2" width="17.5703125" customWidth="1"/>
    <col min="3" max="3" width="87" customWidth="1"/>
    <col min="4" max="4" width="33.7109375" customWidth="1"/>
    <col min="5" max="1025" width="10.7109375" customWidth="1"/>
  </cols>
  <sheetData>
    <row r="1" spans="1:4" ht="25.5" customHeight="1">
      <c r="A1" s="4" t="s">
        <v>94</v>
      </c>
      <c r="B1" s="4" t="s">
        <v>95</v>
      </c>
      <c r="C1" s="4" t="s">
        <v>96</v>
      </c>
      <c r="D1" s="5" t="s">
        <v>97</v>
      </c>
    </row>
    <row r="2" spans="1:4">
      <c r="A2">
        <v>1</v>
      </c>
      <c r="B2" t="s">
        <v>98</v>
      </c>
      <c r="C2" t="s">
        <v>99</v>
      </c>
      <c r="D2" t="str">
        <f>VLOOKUP($A2,dataelements!A:G,7,FALSE)</f>
        <v>Aufnahmeanlass</v>
      </c>
    </row>
    <row r="3" spans="1:4">
      <c r="A3">
        <v>1</v>
      </c>
      <c r="B3" t="s">
        <v>100</v>
      </c>
      <c r="C3" t="s">
        <v>101</v>
      </c>
      <c r="D3" t="str">
        <f>VLOOKUP($A3,dataelements!A:G,7,FALSE)</f>
        <v>Aufnahmeanlass</v>
      </c>
    </row>
    <row r="4" spans="1:4">
      <c r="A4">
        <v>1</v>
      </c>
      <c r="B4" t="s">
        <v>102</v>
      </c>
      <c r="C4" t="s">
        <v>103</v>
      </c>
      <c r="D4" t="str">
        <f>VLOOKUP($A4,dataelements!A:G,7,FALSE)</f>
        <v>Aufnahmeanlass</v>
      </c>
    </row>
    <row r="5" spans="1:4">
      <c r="A5">
        <v>1</v>
      </c>
      <c r="B5" t="s">
        <v>104</v>
      </c>
      <c r="C5" t="s">
        <v>105</v>
      </c>
      <c r="D5" t="str">
        <f>VLOOKUP($A5,dataelements!A:G,7,FALSE)</f>
        <v>Aufnahmeanlass</v>
      </c>
    </row>
    <row r="6" spans="1:4">
      <c r="A6">
        <v>2</v>
      </c>
      <c r="B6" t="s">
        <v>98</v>
      </c>
      <c r="C6" t="s">
        <v>106</v>
      </c>
      <c r="D6" t="str">
        <f>VLOOKUP($A6,dataelements!A:G,7,FALSE)</f>
        <v>Alter (in Tagen)</v>
      </c>
    </row>
    <row r="7" spans="1:4">
      <c r="A7">
        <v>2</v>
      </c>
      <c r="B7" t="s">
        <v>100</v>
      </c>
      <c r="C7" t="s">
        <v>107</v>
      </c>
      <c r="D7" t="str">
        <f>VLOOKUP($A7,dataelements!A:G,7,FALSE)</f>
        <v>Alter (in Tagen)</v>
      </c>
    </row>
    <row r="8" spans="1:4">
      <c r="A8">
        <v>2</v>
      </c>
      <c r="B8" t="s">
        <v>102</v>
      </c>
      <c r="C8" t="s">
        <v>108</v>
      </c>
      <c r="D8" t="str">
        <f>VLOOKUP($A8,dataelements!A:G,7,FALSE)</f>
        <v>Alter (in Tagen)</v>
      </c>
    </row>
    <row r="9" spans="1:4">
      <c r="A9">
        <v>2</v>
      </c>
      <c r="B9" t="s">
        <v>104</v>
      </c>
      <c r="C9" t="s">
        <v>109</v>
      </c>
      <c r="D9" t="str">
        <f>VLOOKUP($A9,dataelements!A:G,7,FALSE)</f>
        <v>Alter (in Tagen)</v>
      </c>
    </row>
    <row r="10" spans="1:4">
      <c r="A10">
        <v>3</v>
      </c>
      <c r="B10" t="s">
        <v>98</v>
      </c>
      <c r="C10" t="s">
        <v>110</v>
      </c>
      <c r="D10" t="str">
        <f>VLOOKUP($A10,dataelements!A:G,7,FALSE)</f>
        <v>Alter (in Jahren)</v>
      </c>
    </row>
    <row r="11" spans="1:4">
      <c r="A11">
        <v>3</v>
      </c>
      <c r="B11" t="s">
        <v>100</v>
      </c>
      <c r="C11" t="s">
        <v>111</v>
      </c>
      <c r="D11" t="str">
        <f>VLOOKUP($A11,dataelements!A:G,7,FALSE)</f>
        <v>Alter (in Jahren)</v>
      </c>
    </row>
    <row r="12" spans="1:4">
      <c r="A12">
        <v>3</v>
      </c>
      <c r="B12" t="s">
        <v>102</v>
      </c>
      <c r="C12" t="s">
        <v>112</v>
      </c>
      <c r="D12" t="str">
        <f>VLOOKUP($A12,dataelements!A:G,7,FALSE)</f>
        <v>Alter (in Jahren)</v>
      </c>
    </row>
    <row r="13" spans="1:4">
      <c r="A13">
        <v>3</v>
      </c>
      <c r="B13" t="s">
        <v>104</v>
      </c>
      <c r="C13" t="s">
        <v>113</v>
      </c>
      <c r="D13" t="str">
        <f>VLOOKUP($A13,dataelements!A:G,7,FALSE)</f>
        <v>Alter (in Jahren)</v>
      </c>
    </row>
    <row r="14" spans="1:4">
      <c r="A14">
        <v>4</v>
      </c>
      <c r="B14" t="s">
        <v>98</v>
      </c>
      <c r="C14" t="s">
        <v>114</v>
      </c>
      <c r="D14" t="str">
        <f>VLOOKUP($A14,dataelements!A:G,7,FALSE)</f>
        <v>Geburtsjahr</v>
      </c>
    </row>
    <row r="15" spans="1:4">
      <c r="A15">
        <v>4</v>
      </c>
      <c r="B15" t="s">
        <v>100</v>
      </c>
      <c r="C15" t="s">
        <v>115</v>
      </c>
      <c r="D15" t="str">
        <f>VLOOKUP($A15,dataelements!A:G,7,FALSE)</f>
        <v>Geburtsjahr</v>
      </c>
    </row>
    <row r="16" spans="1:4">
      <c r="A16">
        <v>4</v>
      </c>
      <c r="B16" t="s">
        <v>102</v>
      </c>
      <c r="C16" t="s">
        <v>116</v>
      </c>
      <c r="D16" t="str">
        <f>VLOOKUP($A16,dataelements!A:G,7,FALSE)</f>
        <v>Geburtsjahr</v>
      </c>
    </row>
    <row r="17" spans="1:4">
      <c r="A17">
        <v>4</v>
      </c>
      <c r="B17" t="s">
        <v>104</v>
      </c>
      <c r="C17" t="s">
        <v>117</v>
      </c>
      <c r="D17" t="str">
        <f>VLOOKUP($A17,dataelements!A:G,7,FALSE)</f>
        <v>Geburtsjahr</v>
      </c>
    </row>
    <row r="18" spans="1:4">
      <c r="A18">
        <v>5</v>
      </c>
      <c r="B18" t="s">
        <v>98</v>
      </c>
      <c r="C18" t="s">
        <v>118</v>
      </c>
      <c r="D18" t="str">
        <f>VLOOKUP($A18,dataelements!A:G,7,FALSE)</f>
        <v>ICD Code</v>
      </c>
    </row>
    <row r="19" spans="1:4">
      <c r="A19">
        <v>5</v>
      </c>
      <c r="B19" t="s">
        <v>100</v>
      </c>
      <c r="C19" t="s">
        <v>119</v>
      </c>
      <c r="D19" t="str">
        <f>VLOOKUP($A19,dataelements!A:G,7,FALSE)</f>
        <v>ICD Code</v>
      </c>
    </row>
    <row r="20" spans="1:4">
      <c r="A20">
        <v>5</v>
      </c>
      <c r="B20" t="s">
        <v>102</v>
      </c>
      <c r="C20" t="s">
        <v>120</v>
      </c>
      <c r="D20" t="str">
        <f>VLOOKUP($A20,dataelements!A:G,7,FALSE)</f>
        <v>ICD Code</v>
      </c>
    </row>
    <row r="21" spans="1:4">
      <c r="A21">
        <v>5</v>
      </c>
      <c r="B21" t="s">
        <v>104</v>
      </c>
      <c r="C21" t="s">
        <v>121</v>
      </c>
      <c r="D21" t="str">
        <f>VLOOKUP($A21,dataelements!A:G,7,FALSE)</f>
        <v>ICD Code</v>
      </c>
    </row>
    <row r="22" spans="1:4">
      <c r="A22">
        <v>6</v>
      </c>
      <c r="B22" t="s">
        <v>98</v>
      </c>
      <c r="C22" t="s">
        <v>122</v>
      </c>
      <c r="D22" t="str">
        <f>VLOOKUP($A22,dataelements!A:G,7,FALSE)</f>
        <v>Diagnoseart</v>
      </c>
    </row>
    <row r="23" spans="1:4">
      <c r="A23">
        <v>6</v>
      </c>
      <c r="B23" t="s">
        <v>100</v>
      </c>
      <c r="C23" t="s">
        <v>123</v>
      </c>
      <c r="D23" t="str">
        <f>VLOOKUP($A23,dataelements!A:G,7,FALSE)</f>
        <v>Diagnoseart</v>
      </c>
    </row>
    <row r="24" spans="1:4">
      <c r="A24">
        <v>6</v>
      </c>
      <c r="B24" t="s">
        <v>102</v>
      </c>
      <c r="C24" t="s">
        <v>124</v>
      </c>
      <c r="D24" t="str">
        <f>VLOOKUP($A24,dataelements!A:G,7,FALSE)</f>
        <v>Diagnoseart</v>
      </c>
    </row>
    <row r="25" spans="1:4">
      <c r="A25">
        <v>6</v>
      </c>
      <c r="B25" t="s">
        <v>104</v>
      </c>
      <c r="C25" t="s">
        <v>125</v>
      </c>
      <c r="D25" t="str">
        <f>VLOOKUP($A25,dataelements!A:G,7,FALSE)</f>
        <v>Diagnoseart</v>
      </c>
    </row>
    <row r="26" spans="1:4">
      <c r="A26">
        <v>7</v>
      </c>
      <c r="B26" t="s">
        <v>98</v>
      </c>
      <c r="C26" t="s">
        <v>126</v>
      </c>
      <c r="D26" t="str">
        <f>VLOOKUP($A26,dataelements!A:G,7,FALSE)</f>
        <v>Entlassungsgrund</v>
      </c>
    </row>
    <row r="27" spans="1:4">
      <c r="A27">
        <v>7</v>
      </c>
      <c r="B27" t="s">
        <v>100</v>
      </c>
      <c r="C27" t="s">
        <v>127</v>
      </c>
      <c r="D27" t="str">
        <f>VLOOKUP($A27,dataelements!A:G,7,FALSE)</f>
        <v>Entlassungsgrund</v>
      </c>
    </row>
    <row r="28" spans="1:4">
      <c r="A28">
        <v>7</v>
      </c>
      <c r="B28" t="s">
        <v>102</v>
      </c>
      <c r="C28" t="s">
        <v>128</v>
      </c>
      <c r="D28" t="str">
        <f>VLOOKUP($A28,dataelements!A:G,7,FALSE)</f>
        <v>Entlassungsgrund</v>
      </c>
    </row>
    <row r="29" spans="1:4">
      <c r="A29">
        <v>7</v>
      </c>
      <c r="B29" t="s">
        <v>104</v>
      </c>
      <c r="C29" t="s">
        <v>129</v>
      </c>
      <c r="D29" t="str">
        <f>VLOOKUP($A29,dataelements!A:G,7,FALSE)</f>
        <v>Entlassungsgrund</v>
      </c>
    </row>
    <row r="30" spans="1:4">
      <c r="A30">
        <v>8</v>
      </c>
      <c r="B30" t="s">
        <v>98</v>
      </c>
      <c r="C30" t="s">
        <v>130</v>
      </c>
      <c r="D30" t="str">
        <f>VLOOKUP($A30,dataelements!A:G,7,FALSE)</f>
        <v>Fallnummer</v>
      </c>
    </row>
    <row r="31" spans="1:4">
      <c r="A31">
        <v>8</v>
      </c>
      <c r="B31" t="s">
        <v>100</v>
      </c>
      <c r="C31" t="s">
        <v>131</v>
      </c>
      <c r="D31" t="str">
        <f>VLOOKUP($A31,dataelements!A:G,7,FALSE)</f>
        <v>Fallnummer</v>
      </c>
    </row>
    <row r="32" spans="1:4">
      <c r="A32">
        <v>8</v>
      </c>
      <c r="B32" t="s">
        <v>102</v>
      </c>
      <c r="C32" t="s">
        <v>132</v>
      </c>
      <c r="D32" t="str">
        <f>VLOOKUP($A32,dataelements!A:G,7,FALSE)</f>
        <v>Fallnummer</v>
      </c>
    </row>
    <row r="33" spans="1:4">
      <c r="A33">
        <v>8</v>
      </c>
      <c r="B33" t="s">
        <v>104</v>
      </c>
      <c r="C33" t="s">
        <v>133</v>
      </c>
      <c r="D33" t="str">
        <f>VLOOKUP($A33,dataelements!A:G,7,FALSE)</f>
        <v>Fallnummer</v>
      </c>
    </row>
    <row r="34" spans="1:4">
      <c r="A34">
        <v>9</v>
      </c>
      <c r="B34" t="s">
        <v>98</v>
      </c>
      <c r="C34" t="s">
        <v>134</v>
      </c>
      <c r="D34" t="str">
        <f>VLOOKUP($A34,dataelements!A:G,7,FALSE)</f>
        <v>Entlassungsdatum</v>
      </c>
    </row>
    <row r="35" spans="1:4">
      <c r="A35">
        <v>9</v>
      </c>
      <c r="B35" t="s">
        <v>100</v>
      </c>
      <c r="C35" t="s">
        <v>135</v>
      </c>
      <c r="D35" t="str">
        <f>VLOOKUP($A35,dataelements!A:G,7,FALSE)</f>
        <v>Entlassungsdatum</v>
      </c>
    </row>
    <row r="36" spans="1:4">
      <c r="A36">
        <v>9</v>
      </c>
      <c r="B36" t="s">
        <v>102</v>
      </c>
      <c r="C36" t="s">
        <v>136</v>
      </c>
      <c r="D36" t="str">
        <f>VLOOKUP($A36,dataelements!A:G,7,FALSE)</f>
        <v>Entlassungsdatum</v>
      </c>
    </row>
    <row r="37" spans="1:4">
      <c r="A37">
        <v>9</v>
      </c>
      <c r="B37" t="s">
        <v>104</v>
      </c>
      <c r="C37" t="s">
        <v>137</v>
      </c>
      <c r="D37" t="str">
        <f>VLOOKUP($A37,dataelements!A:G,7,FALSE)</f>
        <v>Entlassungsdatum</v>
      </c>
    </row>
    <row r="38" spans="1:4">
      <c r="A38">
        <v>10</v>
      </c>
      <c r="B38" t="s">
        <v>98</v>
      </c>
      <c r="C38" t="s">
        <v>138</v>
      </c>
      <c r="D38" t="str">
        <f>VLOOKUP($A38,dataelements!A:G,7,FALSE)</f>
        <v>Aufnahmedatum</v>
      </c>
    </row>
    <row r="39" spans="1:4">
      <c r="A39">
        <v>10</v>
      </c>
      <c r="B39" t="s">
        <v>100</v>
      </c>
      <c r="C39" t="s">
        <v>139</v>
      </c>
      <c r="D39" t="str">
        <f>VLOOKUP($A39,dataelements!A:G,7,FALSE)</f>
        <v>Aufnahmedatum</v>
      </c>
    </row>
    <row r="40" spans="1:4">
      <c r="A40">
        <v>10</v>
      </c>
      <c r="B40" t="s">
        <v>102</v>
      </c>
      <c r="C40" t="s">
        <v>140</v>
      </c>
      <c r="D40" t="str">
        <f>VLOOKUP($A40,dataelements!A:G,7,FALSE)</f>
        <v>Aufnahmedatum</v>
      </c>
    </row>
    <row r="41" spans="1:4">
      <c r="A41">
        <v>10</v>
      </c>
      <c r="B41" t="s">
        <v>104</v>
      </c>
      <c r="C41" t="s">
        <v>141</v>
      </c>
      <c r="D41" t="str">
        <f>VLOOKUP($A41,dataelements!A:G,7,FALSE)</f>
        <v>Aufnahmedatum</v>
      </c>
    </row>
    <row r="42" spans="1:4">
      <c r="A42">
        <v>11</v>
      </c>
      <c r="B42" t="s">
        <v>98</v>
      </c>
      <c r="C42" t="s">
        <v>142</v>
      </c>
      <c r="D42" t="str">
        <f>VLOOKUP($A42,dataelements!A:G,7,FALSE)</f>
        <v>Geschlecht</v>
      </c>
    </row>
    <row r="43" spans="1:4">
      <c r="A43">
        <v>11</v>
      </c>
      <c r="B43" t="s">
        <v>100</v>
      </c>
      <c r="C43" t="s">
        <v>143</v>
      </c>
      <c r="D43" t="str">
        <f>VLOOKUP($A43,dataelements!A:G,7,FALSE)</f>
        <v>Geschlecht</v>
      </c>
    </row>
    <row r="44" spans="1:4">
      <c r="A44">
        <v>11</v>
      </c>
      <c r="B44" t="s">
        <v>102</v>
      </c>
      <c r="C44" t="s">
        <v>144</v>
      </c>
      <c r="D44" t="str">
        <f>VLOOKUP($A44,dataelements!A:G,7,FALSE)</f>
        <v>Geschlecht</v>
      </c>
    </row>
    <row r="45" spans="1:4">
      <c r="A45">
        <v>11</v>
      </c>
      <c r="B45" t="s">
        <v>104</v>
      </c>
      <c r="C45" t="s">
        <v>145</v>
      </c>
      <c r="D45" t="str">
        <f>VLOOKUP($A45,dataelements!A:G,7,FALSE)</f>
        <v>Geschlecht</v>
      </c>
    </row>
    <row r="46" spans="1:4">
      <c r="A46">
        <v>12</v>
      </c>
      <c r="B46" t="s">
        <v>98</v>
      </c>
      <c r="C46" t="s">
        <v>146</v>
      </c>
      <c r="D46" t="str">
        <f>VLOOKUP($A46,dataelements!A:G,7,FALSE)</f>
        <v>Aufnahmegrund</v>
      </c>
    </row>
    <row r="47" spans="1:4">
      <c r="A47">
        <v>12</v>
      </c>
      <c r="B47" t="s">
        <v>100</v>
      </c>
      <c r="C47" t="s">
        <v>147</v>
      </c>
      <c r="D47" t="str">
        <f>VLOOKUP($A47,dataelements!A:G,7,FALSE)</f>
        <v>Aufnahmegrund</v>
      </c>
    </row>
    <row r="48" spans="1:4">
      <c r="A48">
        <v>12</v>
      </c>
      <c r="B48" t="s">
        <v>102</v>
      </c>
      <c r="C48" t="s">
        <v>148</v>
      </c>
      <c r="D48" t="str">
        <f>VLOOKUP($A48,dataelements!A:G,7,FALSE)</f>
        <v>Aufnahmegrund</v>
      </c>
    </row>
    <row r="49" spans="1:4">
      <c r="A49">
        <v>12</v>
      </c>
      <c r="B49" t="s">
        <v>104</v>
      </c>
      <c r="C49" t="s">
        <v>149</v>
      </c>
      <c r="D49" t="str">
        <f>VLOOKUP($A49,dataelements!A:G,7,FALSE)</f>
        <v>Aufnahmegrund</v>
      </c>
    </row>
    <row r="50" spans="1:4">
      <c r="A50">
        <v>13</v>
      </c>
      <c r="B50" t="s">
        <v>98</v>
      </c>
      <c r="C50" t="s">
        <v>150</v>
      </c>
      <c r="D50" t="str">
        <f>VLOOKUP($A50,dataelements!A:G,7,FALSE)</f>
        <v>Patientennummer</v>
      </c>
    </row>
    <row r="51" spans="1:4">
      <c r="A51">
        <v>13</v>
      </c>
      <c r="B51" t="s">
        <v>100</v>
      </c>
      <c r="C51" t="s">
        <v>151</v>
      </c>
      <c r="D51" t="str">
        <f>VLOOKUP($A51,dataelements!A:G,7,FALSE)</f>
        <v>Patientennummer</v>
      </c>
    </row>
    <row r="52" spans="1:4">
      <c r="A52">
        <v>13</v>
      </c>
      <c r="B52" t="s">
        <v>102</v>
      </c>
      <c r="C52" t="s">
        <v>152</v>
      </c>
      <c r="D52" t="str">
        <f>VLOOKUP($A52,dataelements!A:G,7,FALSE)</f>
        <v>Patientennummer</v>
      </c>
    </row>
    <row r="53" spans="1:4">
      <c r="A53">
        <v>13</v>
      </c>
      <c r="B53" t="s">
        <v>104</v>
      </c>
      <c r="C53" t="s">
        <v>153</v>
      </c>
      <c r="D53" t="str">
        <f>VLOOKUP($A53,dataelements!A:G,7,FALSE)</f>
        <v>Patientennummer</v>
      </c>
    </row>
    <row r="54" spans="1:4">
      <c r="A54">
        <v>14</v>
      </c>
      <c r="B54" t="s">
        <v>98</v>
      </c>
      <c r="C54" t="s">
        <v>154</v>
      </c>
      <c r="D54" t="str">
        <f>VLOOKUP($A54,dataelements!A:G,7,FALSE)</f>
        <v>OPS Code</v>
      </c>
    </row>
    <row r="55" spans="1:4">
      <c r="A55">
        <v>14</v>
      </c>
      <c r="B55" t="s">
        <v>100</v>
      </c>
      <c r="C55" t="s">
        <v>155</v>
      </c>
      <c r="D55" t="str">
        <f>VLOOKUP($A55,dataelements!A:G,7,FALSE)</f>
        <v>OPS Code</v>
      </c>
    </row>
    <row r="56" spans="1:4">
      <c r="A56">
        <v>14</v>
      </c>
      <c r="B56" t="s">
        <v>102</v>
      </c>
      <c r="C56" t="s">
        <v>156</v>
      </c>
      <c r="D56" t="str">
        <f>VLOOKUP($A56,dataelements!A:G,7,FALSE)</f>
        <v>OPS Code</v>
      </c>
    </row>
    <row r="57" spans="1:4">
      <c r="A57">
        <v>14</v>
      </c>
      <c r="B57" t="s">
        <v>104</v>
      </c>
      <c r="C57" t="s">
        <v>157</v>
      </c>
      <c r="D57" t="str">
        <f>VLOOKUP($A57,dataelements!A:G,7,FALSE)</f>
        <v>OPS Code</v>
      </c>
    </row>
    <row r="58" spans="1:4">
      <c r="A58">
        <v>15</v>
      </c>
      <c r="B58" t="s">
        <v>98</v>
      </c>
      <c r="C58" t="s">
        <v>158</v>
      </c>
      <c r="D58" t="str">
        <f>VLOOKUP($A58,dataelements!A:G,7,FALSE)</f>
        <v>OPS Datum</v>
      </c>
    </row>
    <row r="59" spans="1:4">
      <c r="A59">
        <v>15</v>
      </c>
      <c r="B59" t="s">
        <v>100</v>
      </c>
      <c r="C59" t="s">
        <v>159</v>
      </c>
      <c r="D59" t="str">
        <f>VLOOKUP($A59,dataelements!A:G,7,FALSE)</f>
        <v>OPS Datum</v>
      </c>
    </row>
    <row r="60" spans="1:4">
      <c r="A60">
        <v>15</v>
      </c>
      <c r="B60" t="s">
        <v>102</v>
      </c>
      <c r="C60" t="s">
        <v>160</v>
      </c>
      <c r="D60" t="str">
        <f>VLOOKUP($A60,dataelements!A:G,7,FALSE)</f>
        <v>OPS Datum</v>
      </c>
    </row>
    <row r="61" spans="1:4">
      <c r="A61">
        <v>15</v>
      </c>
      <c r="B61" t="s">
        <v>104</v>
      </c>
      <c r="C61" t="s">
        <v>161</v>
      </c>
      <c r="D61" t="str">
        <f>VLOOKUP($A61,dataelements!A:G,7,FALSE)</f>
        <v>OPS Datum</v>
      </c>
    </row>
    <row r="62" spans="1:4">
      <c r="A62">
        <v>16</v>
      </c>
      <c r="B62" t="s">
        <v>98</v>
      </c>
      <c r="C62" t="s">
        <v>162</v>
      </c>
      <c r="D62" t="str">
        <f>VLOOKUP($A62,dataelements!A:G,7,FALSE)</f>
        <v>Fachabteilung</v>
      </c>
    </row>
    <row r="63" spans="1:4">
      <c r="A63">
        <v>16</v>
      </c>
      <c r="B63" t="s">
        <v>100</v>
      </c>
      <c r="C63" t="s">
        <v>163</v>
      </c>
      <c r="D63" t="str">
        <f>VLOOKUP($A63,dataelements!A:G,7,FALSE)</f>
        <v>Fachabteilung</v>
      </c>
    </row>
    <row r="64" spans="1:4">
      <c r="A64">
        <v>16</v>
      </c>
      <c r="B64" t="s">
        <v>102</v>
      </c>
      <c r="C64" t="s">
        <v>164</v>
      </c>
      <c r="D64" t="str">
        <f>VLOOKUP($A64,dataelements!A:G,7,FALSE)</f>
        <v>Fachabteilung</v>
      </c>
    </row>
    <row r="65" spans="1:4">
      <c r="A65">
        <v>16</v>
      </c>
      <c r="B65" t="s">
        <v>104</v>
      </c>
      <c r="C65" t="s">
        <v>165</v>
      </c>
      <c r="D65" t="str">
        <f>VLOOKUP($A65,dataelements!A:G,7,FALSE)</f>
        <v>Fachabteilung</v>
      </c>
    </row>
    <row r="66" spans="1:4">
      <c r="A66">
        <v>17</v>
      </c>
      <c r="B66" t="s">
        <v>98</v>
      </c>
      <c r="C66" t="s">
        <v>166</v>
      </c>
      <c r="D66" t="str">
        <f>VLOOKUP($A66,dataelements!A:G,7,FALSE)</f>
        <v>Entlassungsdatum (Fachabteilung)</v>
      </c>
    </row>
    <row r="67" spans="1:4">
      <c r="A67">
        <v>17</v>
      </c>
      <c r="B67" t="s">
        <v>100</v>
      </c>
      <c r="C67" t="s">
        <v>167</v>
      </c>
      <c r="D67" t="str">
        <f>VLOOKUP($A67,dataelements!A:G,7,FALSE)</f>
        <v>Entlassungsdatum (Fachabteilung)</v>
      </c>
    </row>
    <row r="68" spans="1:4">
      <c r="A68">
        <v>17</v>
      </c>
      <c r="B68" t="s">
        <v>102</v>
      </c>
      <c r="C68" t="s">
        <v>168</v>
      </c>
      <c r="D68" t="str">
        <f>VLOOKUP($A68,dataelements!A:G,7,FALSE)</f>
        <v>Entlassungsdatum (Fachabteilung)</v>
      </c>
    </row>
    <row r="69" spans="1:4">
      <c r="A69">
        <v>17</v>
      </c>
      <c r="B69" t="s">
        <v>104</v>
      </c>
      <c r="C69" t="s">
        <v>169</v>
      </c>
      <c r="D69" t="str">
        <f>VLOOKUP($A69,dataelements!A:G,7,FALSE)</f>
        <v>Entlassungsdatum (Fachabteilung)</v>
      </c>
    </row>
    <row r="70" spans="1:4">
      <c r="A70">
        <v>18</v>
      </c>
      <c r="B70" t="s">
        <v>98</v>
      </c>
      <c r="C70" t="s">
        <v>170</v>
      </c>
      <c r="D70" t="str">
        <f>VLOOKUP($A70,dataelements!A:G,7,FALSE)</f>
        <v>Aufnahmedatum (Fachabteilung)</v>
      </c>
    </row>
    <row r="71" spans="1:4">
      <c r="A71">
        <v>18</v>
      </c>
      <c r="B71" t="s">
        <v>100</v>
      </c>
      <c r="C71" t="s">
        <v>171</v>
      </c>
      <c r="D71" t="str">
        <f>VLOOKUP($A71,dataelements!A:G,7,FALSE)</f>
        <v>Aufnahmedatum (Fachabteilung)</v>
      </c>
    </row>
    <row r="72" spans="1:4">
      <c r="A72">
        <v>18</v>
      </c>
      <c r="B72" t="s">
        <v>102</v>
      </c>
      <c r="C72" t="s">
        <v>172</v>
      </c>
      <c r="D72" t="str">
        <f>VLOOKUP($A72,dataelements!A:G,7,FALSE)</f>
        <v>Aufnahmedatum (Fachabteilung)</v>
      </c>
    </row>
    <row r="73" spans="1:4">
      <c r="A73">
        <v>18</v>
      </c>
      <c r="B73" t="s">
        <v>104</v>
      </c>
      <c r="C73" t="s">
        <v>173</v>
      </c>
      <c r="D73" t="str">
        <f>VLOOKUP($A73,dataelements!A:G,7,FALSE)</f>
        <v>Aufnahmedatum (Fachabteilung)</v>
      </c>
    </row>
    <row r="74" spans="1:4">
      <c r="A74">
        <v>19</v>
      </c>
      <c r="B74" t="s">
        <v>98</v>
      </c>
      <c r="C74" t="s">
        <v>174</v>
      </c>
      <c r="D74" t="str">
        <f>VLOOKUP($A74,dataelements!A:G,7,FALSE)</f>
        <v>Beatmungsstunden</v>
      </c>
    </row>
    <row r="75" spans="1:4">
      <c r="A75">
        <v>19</v>
      </c>
      <c r="B75" t="s">
        <v>100</v>
      </c>
      <c r="C75" t="s">
        <v>175</v>
      </c>
      <c r="D75" t="str">
        <f>VLOOKUP($A75,dataelements!A:G,7,FALSE)</f>
        <v>Beatmungsstunden</v>
      </c>
    </row>
    <row r="76" spans="1:4">
      <c r="A76">
        <v>19</v>
      </c>
      <c r="B76" t="s">
        <v>102</v>
      </c>
      <c r="C76" t="s">
        <v>176</v>
      </c>
      <c r="D76" t="str">
        <f>VLOOKUP($A76,dataelements!A:G,7,FALSE)</f>
        <v>Beatmungsstunden</v>
      </c>
    </row>
    <row r="77" spans="1:4">
      <c r="A77">
        <v>19</v>
      </c>
      <c r="B77" t="s">
        <v>104</v>
      </c>
      <c r="C77" t="s">
        <v>177</v>
      </c>
      <c r="D77" t="str">
        <f>VLOOKUP($A77,dataelements!A:G,7,FALSE)</f>
        <v>Beatmungsstunden</v>
      </c>
    </row>
    <row r="78" spans="1:4">
      <c r="A78">
        <v>20</v>
      </c>
      <c r="B78" t="s">
        <v>98</v>
      </c>
      <c r="C78" t="s">
        <v>178</v>
      </c>
      <c r="D78" t="str">
        <f>VLOOKUP($A78,dataelements!A:G,7,FALSE)</f>
        <v>Postleitzahl</v>
      </c>
    </row>
    <row r="79" spans="1:4">
      <c r="A79">
        <v>20</v>
      </c>
      <c r="B79" t="s">
        <v>100</v>
      </c>
      <c r="C79" t="s">
        <v>179</v>
      </c>
      <c r="D79" t="str">
        <f>VLOOKUP($A79,dataelements!A:G,7,FALSE)</f>
        <v>Postleitzahl</v>
      </c>
    </row>
    <row r="80" spans="1:4">
      <c r="A80">
        <v>20</v>
      </c>
      <c r="B80" t="s">
        <v>102</v>
      </c>
      <c r="C80" t="s">
        <v>180</v>
      </c>
      <c r="D80" t="str">
        <f>VLOOKUP($A80,dataelements!A:G,7,FALSE)</f>
        <v>Postleitzahl</v>
      </c>
    </row>
    <row r="81" spans="1:4">
      <c r="A81">
        <v>20</v>
      </c>
      <c r="B81" t="s">
        <v>104</v>
      </c>
      <c r="C81" t="s">
        <v>181</v>
      </c>
      <c r="D81" t="str">
        <f>VLOOKUP($A81,dataelements!A:G,7,FALSE)</f>
        <v>Postleitzahl</v>
      </c>
    </row>
  </sheetData>
  <conditionalFormatting sqref="D1 D82:D1048576">
    <cfRule type="expression" dxfId="2" priority="5">
      <formula>NOT(ISBLANK($A1))</formula>
    </cfRule>
  </conditionalFormatting>
  <conditionalFormatting sqref="D2:D81">
    <cfRule type="expression" dxfId="1" priority="4">
      <formula>NOT(ISBLANK($A2))</formula>
    </cfRule>
  </conditionalFormatting>
  <pageMargins left="0.7" right="0.7" top="0.75" bottom="0.75" header="0.51180555555555496" footer="0.51180555555555496"/>
  <pageSetup paperSize="9" firstPageNumber="0"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4" sqref="A14"/>
    </sheetView>
  </sheetViews>
  <sheetFormatPr baseColWidth="10" defaultColWidth="9.140625" defaultRowHeight="12.75"/>
  <sheetData>
    <row r="1" spans="1:1">
      <c r="A1" t="s">
        <v>2</v>
      </c>
    </row>
    <row r="2" spans="1:1">
      <c r="A2" t="s">
        <v>1</v>
      </c>
    </row>
    <row r="3" spans="1:1">
      <c r="A3" t="s">
        <v>3</v>
      </c>
    </row>
    <row r="4" spans="1:1">
      <c r="A4" t="s">
        <v>15</v>
      </c>
    </row>
    <row r="5" spans="1:1">
      <c r="A5" t="s">
        <v>5</v>
      </c>
    </row>
    <row r="6" spans="1:1">
      <c r="A6" t="s">
        <v>4</v>
      </c>
    </row>
  </sheetData>
  <pageMargins left="0.7" right="0.7" top="0.78740157499999996" bottom="0.78740157499999996"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E11" sqref="E11"/>
    </sheetView>
  </sheetViews>
  <sheetFormatPr baseColWidth="10" defaultColWidth="9.140625" defaultRowHeight="12.75"/>
  <cols>
    <col min="1" max="1" width="26.28515625" customWidth="1"/>
  </cols>
  <sheetData>
    <row r="1" spans="1:1">
      <c r="A1" s="6" t="s">
        <v>18</v>
      </c>
    </row>
    <row r="2" spans="1:1">
      <c r="A2" s="6" t="s">
        <v>19</v>
      </c>
    </row>
    <row r="3" spans="1:1">
      <c r="A3" s="6" t="s">
        <v>20</v>
      </c>
    </row>
    <row r="4" spans="1:1">
      <c r="A4" s="6" t="s">
        <v>21</v>
      </c>
    </row>
    <row r="5" spans="1:1">
      <c r="A5" s="6" t="s">
        <v>22</v>
      </c>
    </row>
    <row r="6" spans="1:1">
      <c r="A6" s="6" t="s">
        <v>23</v>
      </c>
    </row>
    <row r="7" spans="1:1">
      <c r="A7" s="6" t="s">
        <v>24</v>
      </c>
    </row>
    <row r="8" spans="1:1">
      <c r="A8" s="6" t="s">
        <v>25</v>
      </c>
    </row>
    <row r="9" spans="1:1">
      <c r="A9" t="s">
        <v>26</v>
      </c>
    </row>
    <row r="10" spans="1:1">
      <c r="A10" t="s">
        <v>27</v>
      </c>
    </row>
    <row r="11" spans="1:1">
      <c r="A11" t="s">
        <v>28</v>
      </c>
    </row>
    <row r="12" spans="1:1">
      <c r="A12" t="s">
        <v>29</v>
      </c>
    </row>
    <row r="13" spans="1:1">
      <c r="A13" t="s">
        <v>14</v>
      </c>
    </row>
    <row r="14" spans="1:1">
      <c r="A14" t="s">
        <v>30</v>
      </c>
    </row>
    <row r="15" spans="1:1">
      <c r="A15" t="s">
        <v>31</v>
      </c>
    </row>
    <row r="16" spans="1:1">
      <c r="A16" t="s">
        <v>32</v>
      </c>
    </row>
  </sheetData>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Info</vt:lpstr>
      <vt:lpstr>dataelements</vt:lpstr>
      <vt:lpstr>definitions</vt:lpstr>
      <vt:lpstr>validations_permittedValues</vt:lpstr>
      <vt:lpstr>validations_string</vt:lpstr>
      <vt:lpstr>validations_float</vt:lpstr>
      <vt:lpstr>validations_integer</vt:lpstr>
      <vt:lpstr>validations_calendar</vt:lpstr>
      <vt:lpstr>slots</vt:lpstr>
      <vt:lpstr>validationTypes</vt:lpstr>
      <vt:lpstr>calendarFormats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2019-08-21T11:32:29Z</dcterms:modified>
  <dc:language>en-US</dc:language>
</cp:coreProperties>
</file>