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SVA_cur" sheetId="1" state="visible" r:id="rId2"/>
    <sheet name="GSVA_const" sheetId="2" state="visible" r:id="rId3"/>
    <sheet name="NSVA_cur" sheetId="3" state="visible" r:id="rId4"/>
    <sheet name="NSVA_const" sheetId="4" state="visible" r:id="rId5"/>
    <sheet name="Sheet5" sheetId="5" state="visible" r:id="rId6"/>
  </sheets>
  <definedNames>
    <definedName function="false" hidden="false" localSheetId="1" name="_xlnm.Print_Titles" vbProcedure="false">GSVA_const!$A:$B</definedName>
    <definedName function="false" hidden="false" localSheetId="0" name="_xlnm.Print_Titles" vbProcedure="false">GSVA_cur!$A:$B</definedName>
    <definedName function="false" hidden="false" localSheetId="3" name="_xlnm.Print_Titles" vbProcedure="false">NSVA_const!$A:$B</definedName>
    <definedName function="false" hidden="false" localSheetId="2" name="_xlnm.Print_Titles" vbProcedure="false">NSVA_cur!$A:$B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<sst xmlns="http://schemas.openxmlformats.org/spreadsheetml/2006/main" count="313" uniqueCount="74">
  <si>
    <t xml:space="preserve">State :</t>
  </si>
  <si>
    <t xml:space="preserve">Delhi</t>
  </si>
  <si>
    <t xml:space="preserve">Gross State Value Added by economic activity at current prices</t>
  </si>
  <si>
    <t xml:space="preserve">As on 15.03.2021</t>
  </si>
  <si>
    <t xml:space="preserve">(Rs. in lakh)</t>
  </si>
  <si>
    <t xml:space="preserve">S.No.</t>
  </si>
  <si>
    <t xml:space="preserve">Item</t>
  </si>
  <si>
    <t xml:space="preserve">2011-12</t>
  </si>
  <si>
    <t xml:space="preserve">2012-13</t>
  </si>
  <si>
    <t xml:space="preserve">2013-14</t>
  </si>
  <si>
    <t xml:space="preserve">2014-15</t>
  </si>
  <si>
    <t xml:space="preserve">2015-16</t>
  </si>
  <si>
    <t xml:space="preserve">2016-17</t>
  </si>
  <si>
    <t xml:space="preserve">2017-18</t>
  </si>
  <si>
    <t xml:space="preserve">2018-19</t>
  </si>
  <si>
    <t xml:space="preserve">2019-20</t>
  </si>
  <si>
    <t xml:space="preserve">2020-21</t>
  </si>
  <si>
    <t xml:space="preserve">1.</t>
  </si>
  <si>
    <t xml:space="preserve">Agriculture, forestry and fishing</t>
  </si>
  <si>
    <t xml:space="preserve">Crops</t>
  </si>
  <si>
    <t xml:space="preserve">Livestock</t>
  </si>
  <si>
    <t xml:space="preserve">Forestry and logging</t>
  </si>
  <si>
    <t xml:space="preserve">Fishing and aquaculture</t>
  </si>
  <si>
    <r>
      <rPr>
        <sz val="12"/>
        <rFont val="Times New Roman"/>
        <family val="1"/>
        <charset val="1"/>
      </rPr>
      <t xml:space="preserve">2.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</si>
  <si>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Mining and quarrying</t>
  </si>
  <si>
    <t xml:space="preserve">Primary</t>
  </si>
  <si>
    <r>
      <rPr>
        <sz val="12"/>
        <rFont val="Times New Roman"/>
        <family val="1"/>
        <charset val="1"/>
      </rPr>
      <t xml:space="preserve">3.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</si>
  <si>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Manufacturing</t>
  </si>
  <si>
    <r>
      <rPr>
        <sz val="12"/>
        <rFont val="Times New Roman"/>
        <family val="1"/>
        <charset val="1"/>
      </rPr>
      <t xml:space="preserve">4.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</si>
  <si>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Electricity, gas, water supply &amp; other utility services</t>
  </si>
  <si>
    <r>
      <rPr>
        <sz val="12"/>
        <rFont val="Times New Roman"/>
        <family val="1"/>
        <charset val="1"/>
      </rPr>
      <t xml:space="preserve">5.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</si>
  <si>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Construction</t>
  </si>
  <si>
    <t xml:space="preserve">Secondary</t>
  </si>
  <si>
    <r>
      <rPr>
        <sz val="12"/>
        <rFont val="Times New Roman"/>
        <family val="1"/>
        <charset val="1"/>
      </rPr>
      <t xml:space="preserve">6.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</si>
  <si>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Trade, repair, hotels and restaurants</t>
  </si>
  <si>
    <t xml:space="preserve">Trade &amp; repair services</t>
  </si>
  <si>
    <t xml:space="preserve">Hotels &amp; restaurants</t>
  </si>
  <si>
    <r>
      <rPr>
        <sz val="11"/>
        <rFont val="Times New Roman"/>
        <family val="1"/>
        <charset val="1"/>
      </rPr>
      <t xml:space="preserve">7.</t>
    </r>
    <r>
      <rPr>
        <sz val="7"/>
        <rFont val="Times New Roman"/>
        <family val="1"/>
        <charset val="1"/>
      </rPr>
      <t xml:space="preserve">      </t>
    </r>
    <r>
      <rPr>
        <sz val="11"/>
        <rFont val="Times New Roman"/>
        <family val="1"/>
        <charset val="1"/>
      </rPr>
      <t xml:space="preserve"> </t>
    </r>
  </si>
  <si>
    <t xml:space="preserve">Transport, storage, communication &amp; services related to broadcasting</t>
  </si>
  <si>
    <t xml:space="preserve">Railways</t>
  </si>
  <si>
    <t xml:space="preserve">Road transport</t>
  </si>
  <si>
    <t xml:space="preserve">Water transport</t>
  </si>
  <si>
    <t xml:space="preserve">Air transport</t>
  </si>
  <si>
    <t xml:space="preserve">Services incidental to transport</t>
  </si>
  <si>
    <t xml:space="preserve">Storage</t>
  </si>
  <si>
    <t xml:space="preserve">Communication &amp; services related to broadcasting</t>
  </si>
  <si>
    <r>
      <rPr>
        <sz val="12"/>
        <rFont val="Times New Roman"/>
        <family val="1"/>
        <charset val="1"/>
      </rPr>
      <t xml:space="preserve">8.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</si>
  <si>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Financial services</t>
  </si>
  <si>
    <r>
      <rPr>
        <sz val="12"/>
        <rFont val="Times New Roman"/>
        <family val="1"/>
        <charset val="1"/>
      </rPr>
      <t xml:space="preserve">9.</t>
    </r>
    <r>
      <rPr>
        <sz val="7"/>
        <rFont val="Times New Roman"/>
        <family val="1"/>
        <charset val="1"/>
      </rPr>
      <t xml:space="preserve">      </t>
    </r>
    <r>
      <rPr>
        <sz val="12"/>
        <rFont val="Times New Roman"/>
        <family val="1"/>
        <charset val="1"/>
      </rPr>
      <t xml:space="preserve"> </t>
    </r>
  </si>
  <si>
    <t xml:space="preserve">Real estate, ownership of dwelling &amp; professional services</t>
  </si>
  <si>
    <r>
      <rPr>
        <sz val="12"/>
        <rFont val="Times New Roman"/>
        <family val="1"/>
        <charset val="1"/>
      </rPr>
      <t xml:space="preserve">10.</t>
    </r>
    <r>
      <rPr>
        <sz val="7"/>
        <rFont val="Times New Roman"/>
        <family val="1"/>
        <charset val="1"/>
      </rPr>
      <t xml:space="preserve">  </t>
    </r>
    <r>
      <rPr>
        <sz val="12"/>
        <rFont val="Times New Roman"/>
        <family val="1"/>
        <charset val="1"/>
      </rPr>
      <t xml:space="preserve"> </t>
    </r>
  </si>
  <si>
    <t xml:space="preserve">Public administration</t>
  </si>
  <si>
    <r>
      <rPr>
        <sz val="12"/>
        <rFont val="Times New Roman"/>
        <family val="1"/>
        <charset val="1"/>
      </rPr>
      <t xml:space="preserve">11.</t>
    </r>
    <r>
      <rPr>
        <sz val="7"/>
        <rFont val="Times New Roman"/>
        <family val="1"/>
        <charset val="1"/>
      </rPr>
      <t xml:space="preserve">  </t>
    </r>
    <r>
      <rPr>
        <sz val="12"/>
        <rFont val="Times New Roman"/>
        <family val="1"/>
        <charset val="1"/>
      </rPr>
      <t xml:space="preserve"> </t>
    </r>
  </si>
  <si>
    <t xml:space="preserve">Other services</t>
  </si>
  <si>
    <t xml:space="preserve">Tertiary</t>
  </si>
  <si>
    <t xml:space="preserve">12.</t>
  </si>
  <si>
    <t xml:space="preserve">TOTAL GSVA at basic prices</t>
  </si>
  <si>
    <t xml:space="preserve">13.</t>
  </si>
  <si>
    <t xml:space="preserve">Taxes on Products</t>
  </si>
  <si>
    <t xml:space="preserve">14.</t>
  </si>
  <si>
    <t xml:space="preserve">Subsidies on products</t>
  </si>
  <si>
    <t xml:space="preserve">15.</t>
  </si>
  <si>
    <t xml:space="preserve">Gross State Domestic Product</t>
  </si>
  <si>
    <t xml:space="preserve">16.</t>
  </si>
  <si>
    <t xml:space="preserve">Population ('00)</t>
  </si>
  <si>
    <t xml:space="preserve">17.</t>
  </si>
  <si>
    <t xml:space="preserve">Per Capita GSDP (Rs.)</t>
  </si>
  <si>
    <t xml:space="preserve">Source: Directorate of Economics and Statistics of the respective State/Uts.</t>
  </si>
  <si>
    <t xml:space="preserve">Gross State Value Added by economic activity at constant (2011-12) prices</t>
  </si>
  <si>
    <t xml:space="preserve">Net State Value Added by economic activity at current prices</t>
  </si>
  <si>
    <t xml:space="preserve">TOTAL NSVA at basic prices</t>
  </si>
  <si>
    <t xml:space="preserve">Net State Domestic Product</t>
  </si>
  <si>
    <t xml:space="preserve">Per Capita NSDP (Rs.)</t>
  </si>
  <si>
    <t xml:space="preserve">Net State Value Added by economic activity at constant (2011-12) prices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</si>
</sst>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@"/>
    <numFmt numFmtId="167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7"/>
      <name val="Times New Roman"/>
      <family val="1"/>
      <charset val="1"/>
    </font>
    <font>
      <b val="true"/>
      <i val="true"/>
      <sz val="11"/>
      <name val="Calibri"/>
      <family val="2"/>
      <charset val="1"/>
    </font>
    <font>
      <sz val="11"/>
      <name val="Times New Roman"/>
      <family val="1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9D9D9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54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0" fillId="3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6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3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3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3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Normal 2" xfId="22"/>
    <cellStyle name="Normal 2 2" xfId="23"/>
    <cellStyle name="Normal 2 2 2" xfId="24"/>
    <cellStyle name="Normal 2 2 3" xfId="25"/>
    <cellStyle name="Normal 2 3" xfId="26"/>
    <cellStyle name="Normal 2 3 2" xfId="27"/>
    <cellStyle name="Normal 2 4" xfId="28"/>
    <cellStyle name="Normal 2 4 2" xfId="29"/>
    <cellStyle name="Normal 3" xfId="30"/>
    <cellStyle name="Normal 3 2" xfId="31"/>
    <cellStyle name="Normal 3 2 2" xfId="32"/>
    <cellStyle name="Normal 3 3" xfId="33"/>
    <cellStyle name="Normal 4" xfId="34"/>
    <cellStyle name="Normal 5" xfId="35"/>
    <cellStyle name="Normal 5 2" xfId="36"/>
    <cellStyle name="Normal 6" xfId="37"/>
    <cellStyle name="Note 2" xfId="38"/>
    <cellStyle name="Note 2 2" xfId="39"/>
    <cellStyle name="style1405592468105" xfId="40"/>
    <cellStyle name="style1405593752700" xfId="41"/>
    <cellStyle name="style1406113848636" xfId="42"/>
    <cellStyle name="style1406113848741" xfId="43"/>
    <cellStyle name="style1406113848796" xfId="44"/>
    <cellStyle name="style1406113848827" xfId="45"/>
    <cellStyle name="style1406113848859" xfId="46"/>
    <cellStyle name="style1406113848891" xfId="47"/>
    <cellStyle name="style1406113848925" xfId="48"/>
    <cellStyle name="style1406113848965" xfId="49"/>
    <cellStyle name="style1406113848998" xfId="50"/>
    <cellStyle name="style1406113849028" xfId="51"/>
    <cellStyle name="style1406113849058" xfId="52"/>
    <cellStyle name="style1406113849090" xfId="53"/>
    <cellStyle name="style1406113849117" xfId="54"/>
    <cellStyle name="style1406113849144" xfId="55"/>
    <cellStyle name="style1406113849183" xfId="56"/>
    <cellStyle name="style1406113849217" xfId="57"/>
    <cellStyle name="style1406113849255" xfId="58"/>
    <cellStyle name="style1406113849284" xfId="59"/>
    <cellStyle name="style1406113849311" xfId="60"/>
    <cellStyle name="style1406113849339" xfId="61"/>
    <cellStyle name="style1406113849367" xfId="62"/>
    <cellStyle name="style1406113849389" xfId="63"/>
    <cellStyle name="style1406113849413" xfId="64"/>
    <cellStyle name="style1406113849558" xfId="65"/>
    <cellStyle name="style1406113849582" xfId="66"/>
    <cellStyle name="style1406113849605" xfId="67"/>
    <cellStyle name="style1406113849630" xfId="68"/>
    <cellStyle name="style1406113849653" xfId="69"/>
    <cellStyle name="style1406113849674" xfId="70"/>
    <cellStyle name="style1406113849701" xfId="71"/>
    <cellStyle name="style1406113849728" xfId="72"/>
    <cellStyle name="style1406113849754" xfId="73"/>
    <cellStyle name="style1406113849781" xfId="74"/>
    <cellStyle name="style1406113849808" xfId="75"/>
    <cellStyle name="style1406113849835" xfId="76"/>
    <cellStyle name="style1406113849856" xfId="77"/>
    <cellStyle name="style1406113849876" xfId="78"/>
    <cellStyle name="style1406113849898" xfId="79"/>
    <cellStyle name="style1406113849921" xfId="80"/>
    <cellStyle name="style1406113849947" xfId="81"/>
    <cellStyle name="style1406113849975" xfId="82"/>
    <cellStyle name="style1406113850004" xfId="83"/>
    <cellStyle name="style1406113850027" xfId="84"/>
    <cellStyle name="style1406113850054" xfId="85"/>
    <cellStyle name="style1406113850081" xfId="86"/>
    <cellStyle name="style1406113850103" xfId="87"/>
    <cellStyle name="style1406113850129" xfId="88"/>
    <cellStyle name="style1406113850156" xfId="89"/>
    <cellStyle name="style1406113850182" xfId="90"/>
    <cellStyle name="style1406113850203" xfId="91"/>
    <cellStyle name="style1406113850224" xfId="92"/>
    <cellStyle name="style1406113850258" xfId="93"/>
    <cellStyle name="style1406113850331" xfId="94"/>
    <cellStyle name="style1406113850358" xfId="95"/>
    <cellStyle name="style1406113850380" xfId="96"/>
    <cellStyle name="style1406113850409" xfId="97"/>
    <cellStyle name="style1406113850431" xfId="98"/>
    <cellStyle name="style1406113850452" xfId="99"/>
    <cellStyle name="style1406113850474" xfId="100"/>
    <cellStyle name="style1406113850501" xfId="101"/>
    <cellStyle name="style1406113850522" xfId="102"/>
    <cellStyle name="style1406113850542" xfId="103"/>
    <cellStyle name="style1406113850570" xfId="104"/>
    <cellStyle name="style1406113850591" xfId="105"/>
    <cellStyle name="style1406113850614" xfId="106"/>
    <cellStyle name="style1406113850636" xfId="107"/>
    <cellStyle name="style1406113850655" xfId="108"/>
    <cellStyle name="style1406113850674" xfId="109"/>
    <cellStyle name="style1406113850723" xfId="110"/>
    <cellStyle name="style1406113850767" xfId="111"/>
    <cellStyle name="style1406113850816" xfId="112"/>
    <cellStyle name="style1406114189185" xfId="113"/>
    <cellStyle name="style1406114189213" xfId="114"/>
    <cellStyle name="style1406114189239" xfId="115"/>
    <cellStyle name="style1406114189259" xfId="116"/>
    <cellStyle name="style1406114189283" xfId="117"/>
    <cellStyle name="style1406114189307" xfId="118"/>
    <cellStyle name="style1406114189331" xfId="119"/>
    <cellStyle name="style1406114189356" xfId="120"/>
    <cellStyle name="style1406114189382" xfId="121"/>
    <cellStyle name="style1406114189407" xfId="122"/>
    <cellStyle name="style1406114189432" xfId="123"/>
    <cellStyle name="style1406114189459" xfId="124"/>
    <cellStyle name="style1406114189481" xfId="125"/>
    <cellStyle name="style1406114189505" xfId="126"/>
    <cellStyle name="style1406114189535" xfId="127"/>
    <cellStyle name="style1406114189560" xfId="128"/>
    <cellStyle name="style1406114189585" xfId="129"/>
    <cellStyle name="style1406114189616" xfId="130"/>
    <cellStyle name="style1406114189644" xfId="131"/>
    <cellStyle name="style1406114189671" xfId="132"/>
    <cellStyle name="style1406114189696" xfId="133"/>
    <cellStyle name="style1406114189716" xfId="134"/>
    <cellStyle name="style1406114189736" xfId="135"/>
    <cellStyle name="style1406114189757" xfId="136"/>
    <cellStyle name="style1406114189778" xfId="137"/>
    <cellStyle name="style1406114189799" xfId="138"/>
    <cellStyle name="style1406114189820" xfId="139"/>
    <cellStyle name="style1406114189840" xfId="140"/>
    <cellStyle name="style1406114189860" xfId="141"/>
    <cellStyle name="style1406114189886" xfId="142"/>
    <cellStyle name="style1406114189911" xfId="143"/>
    <cellStyle name="style1406114189990" xfId="144"/>
    <cellStyle name="style1406114190017" xfId="145"/>
    <cellStyle name="style1406114190044" xfId="146"/>
    <cellStyle name="style1406114190069" xfId="147"/>
    <cellStyle name="style1406114190088" xfId="148"/>
    <cellStyle name="style1406114190108" xfId="149"/>
    <cellStyle name="style1406114190127" xfId="150"/>
    <cellStyle name="style1406114190148" xfId="151"/>
    <cellStyle name="style1406114190171" xfId="152"/>
    <cellStyle name="style1406114190195" xfId="153"/>
    <cellStyle name="style1406114190219" xfId="154"/>
    <cellStyle name="style1406114190238" xfId="155"/>
    <cellStyle name="style1406114190262" xfId="156"/>
    <cellStyle name="style1406114190285" xfId="157"/>
    <cellStyle name="style1406114190303" xfId="158"/>
    <cellStyle name="style1406114190327" xfId="159"/>
    <cellStyle name="style1406114190351" xfId="160"/>
    <cellStyle name="style1406114190375" xfId="161"/>
    <cellStyle name="style1406114190395" xfId="162"/>
    <cellStyle name="style1406114190415" xfId="163"/>
    <cellStyle name="style1406114190439" xfId="164"/>
    <cellStyle name="style1406114190464" xfId="165"/>
    <cellStyle name="style1406114190487" xfId="166"/>
    <cellStyle name="style1406114190507" xfId="167"/>
    <cellStyle name="style1406114190534" xfId="168"/>
    <cellStyle name="style1406114190553" xfId="169"/>
    <cellStyle name="style1406114190571" xfId="170"/>
    <cellStyle name="style1406114190588" xfId="171"/>
    <cellStyle name="style1406114190609" xfId="172"/>
    <cellStyle name="style1406114190628" xfId="173"/>
    <cellStyle name="style1406114190647" xfId="174"/>
    <cellStyle name="style1406114190666" xfId="175"/>
    <cellStyle name="style1406114190687" xfId="176"/>
    <cellStyle name="style1406114190844" xfId="177"/>
    <cellStyle name="style1406114190863" xfId="178"/>
    <cellStyle name="style1406114190881" xfId="179"/>
    <cellStyle name="style1406114190900" xfId="180"/>
    <cellStyle name="style1406114190959" xfId="181"/>
    <cellStyle name="style1406114191014" xfId="182"/>
    <cellStyle name="style1406114191303" xfId="183"/>
    <cellStyle name="style1406114191912" xfId="184"/>
    <cellStyle name="style1406114345186" xfId="185"/>
    <cellStyle name="style1406114345361" xfId="186"/>
    <cellStyle name="style1406114398523" xfId="187"/>
    <cellStyle name="style1406114398549" xfId="188"/>
    <cellStyle name="style1406114398571" xfId="189"/>
    <cellStyle name="style1406114398589" xfId="190"/>
    <cellStyle name="style1406114398610" xfId="191"/>
    <cellStyle name="style1406114398632" xfId="192"/>
    <cellStyle name="style1406114398654" xfId="193"/>
    <cellStyle name="style1406114398679" xfId="194"/>
    <cellStyle name="style1406114398703" xfId="195"/>
    <cellStyle name="style1406114398726" xfId="196"/>
    <cellStyle name="style1406114398750" xfId="197"/>
    <cellStyle name="style1406114398774" xfId="198"/>
    <cellStyle name="style1406114398792" xfId="199"/>
    <cellStyle name="style1406114398812" xfId="200"/>
    <cellStyle name="style1406114398835" xfId="201"/>
    <cellStyle name="style1406114398855" xfId="202"/>
    <cellStyle name="style1406114398880" xfId="203"/>
    <cellStyle name="style1406114398898" xfId="204"/>
    <cellStyle name="style1406114398922" xfId="205"/>
    <cellStyle name="style1406114398946" xfId="206"/>
    <cellStyle name="style1406114398972" xfId="207"/>
    <cellStyle name="style1406114398991" xfId="208"/>
    <cellStyle name="style1406114399009" xfId="209"/>
    <cellStyle name="style1406114399027" xfId="210"/>
    <cellStyle name="style1406114399044" xfId="211"/>
    <cellStyle name="style1406114399064" xfId="212"/>
    <cellStyle name="style1406114399083" xfId="213"/>
    <cellStyle name="style1406114399102" xfId="214"/>
    <cellStyle name="style1406114399120" xfId="215"/>
    <cellStyle name="style1406114399144" xfId="216"/>
    <cellStyle name="style1406114399167" xfId="217"/>
    <cellStyle name="style1406114399199" xfId="218"/>
    <cellStyle name="style1406114399226" xfId="219"/>
    <cellStyle name="style1406114399254" xfId="220"/>
    <cellStyle name="style1406114399277" xfId="221"/>
    <cellStyle name="style1406114399294" xfId="222"/>
    <cellStyle name="style1406114399311" xfId="223"/>
    <cellStyle name="style1406114399329" xfId="224"/>
    <cellStyle name="style1406114399348" xfId="225"/>
    <cellStyle name="style1406114399367" xfId="226"/>
    <cellStyle name="style1406114399389" xfId="227"/>
    <cellStyle name="style1406114399411" xfId="228"/>
    <cellStyle name="style1406114399490" xfId="229"/>
    <cellStyle name="style1406114399512" xfId="230"/>
    <cellStyle name="style1406114399534" xfId="231"/>
    <cellStyle name="style1406114399551" xfId="232"/>
    <cellStyle name="style1406114399576" xfId="233"/>
    <cellStyle name="style1406114399599" xfId="234"/>
    <cellStyle name="style1406114399622" xfId="235"/>
    <cellStyle name="style1406114399641" xfId="236"/>
    <cellStyle name="style1406114399662" xfId="237"/>
    <cellStyle name="style1406114399689" xfId="238"/>
    <cellStyle name="style1406114399716" xfId="239"/>
    <cellStyle name="style1406114399740" xfId="240"/>
    <cellStyle name="style1406114399758" xfId="241"/>
    <cellStyle name="style1406114399783" xfId="242"/>
    <cellStyle name="style1406114399802" xfId="243"/>
    <cellStyle name="style1406114399820" xfId="244"/>
    <cellStyle name="style1406114399839" xfId="245"/>
    <cellStyle name="style1406114399860" xfId="246"/>
    <cellStyle name="style1406114399878" xfId="247"/>
    <cellStyle name="style1406114399896" xfId="248"/>
    <cellStyle name="style1406114399914" xfId="249"/>
    <cellStyle name="style1406114399932" xfId="250"/>
    <cellStyle name="style1406114399951" xfId="251"/>
    <cellStyle name="style1406114399969" xfId="252"/>
    <cellStyle name="style1406114399987" xfId="253"/>
    <cellStyle name="style1406114400018" xfId="254"/>
    <cellStyle name="style1406114400104" xfId="255"/>
    <cellStyle name="style1406114400339" xfId="256"/>
    <cellStyle name="style1406114400806" xfId="257"/>
    <cellStyle name="style1406114440149" xfId="258"/>
    <cellStyle name="style1406114440175" xfId="259"/>
    <cellStyle name="style1406114440200" xfId="260"/>
    <cellStyle name="style1406114440219" xfId="261"/>
    <cellStyle name="style1406114440242" xfId="262"/>
    <cellStyle name="style1406114440265" xfId="263"/>
    <cellStyle name="style1406114440288" xfId="264"/>
    <cellStyle name="style1406114440311" xfId="265"/>
    <cellStyle name="style1406114440332" xfId="266"/>
    <cellStyle name="style1406114440354" xfId="267"/>
    <cellStyle name="style1406114440375" xfId="268"/>
    <cellStyle name="style1406114440396" xfId="269"/>
    <cellStyle name="style1406114440413" xfId="270"/>
    <cellStyle name="style1406114440430" xfId="271"/>
    <cellStyle name="style1406114440452" xfId="272"/>
    <cellStyle name="style1406114440470" xfId="273"/>
    <cellStyle name="style1406114440492" xfId="274"/>
    <cellStyle name="style1406114440509" xfId="275"/>
    <cellStyle name="style1406114440531" xfId="276"/>
    <cellStyle name="style1406114440552" xfId="277"/>
    <cellStyle name="style1406114440573" xfId="278"/>
    <cellStyle name="style1406114440590" xfId="279"/>
    <cellStyle name="style1406114440607" xfId="280"/>
    <cellStyle name="style1406114440624" xfId="281"/>
    <cellStyle name="style1406114440641" xfId="282"/>
    <cellStyle name="style1406114440657" xfId="283"/>
    <cellStyle name="style1406114440676" xfId="284"/>
    <cellStyle name="style1406114440693" xfId="285"/>
    <cellStyle name="style1406114440711" xfId="286"/>
    <cellStyle name="style1406114440733" xfId="287"/>
    <cellStyle name="style1406114440756" xfId="288"/>
    <cellStyle name="style1406114440778" xfId="289"/>
    <cellStyle name="style1406114440801" xfId="290"/>
    <cellStyle name="style1406114440831" xfId="291"/>
    <cellStyle name="style1406114440854" xfId="292"/>
    <cellStyle name="style1406114440871" xfId="293"/>
    <cellStyle name="style1406114440888" xfId="294"/>
    <cellStyle name="style1406114440905" xfId="295"/>
    <cellStyle name="style1406114440922" xfId="296"/>
    <cellStyle name="style1406114440941" xfId="297"/>
    <cellStyle name="style1406114440964" xfId="298"/>
    <cellStyle name="style1406114440986" xfId="299"/>
    <cellStyle name="style1406114441003" xfId="300"/>
    <cellStyle name="style1406114441024" xfId="301"/>
    <cellStyle name="style1406114441046" xfId="302"/>
    <cellStyle name="style1406114441063" xfId="303"/>
    <cellStyle name="style1406114441085" xfId="304"/>
    <cellStyle name="style1406114441106" xfId="305"/>
    <cellStyle name="style1406114441127" xfId="306"/>
    <cellStyle name="style1406114441144" xfId="307"/>
    <cellStyle name="style1406114441245" xfId="308"/>
    <cellStyle name="style1406114441267" xfId="309"/>
    <cellStyle name="style1406114441288" xfId="310"/>
    <cellStyle name="style1406114441309" xfId="311"/>
    <cellStyle name="style1406114441326" xfId="312"/>
    <cellStyle name="style1406114441350" xfId="313"/>
    <cellStyle name="style1406114441369" xfId="314"/>
    <cellStyle name="style1406114441387" xfId="315"/>
    <cellStyle name="style1406114441405" xfId="316"/>
    <cellStyle name="style1406114441425" xfId="317"/>
    <cellStyle name="style1406114441444" xfId="318"/>
    <cellStyle name="style1406114441462" xfId="319"/>
    <cellStyle name="style1406114441479" xfId="320"/>
    <cellStyle name="style1406114441496" xfId="321"/>
    <cellStyle name="style1406114441514" xfId="322"/>
    <cellStyle name="style1406114441532" xfId="323"/>
    <cellStyle name="style1406114441549" xfId="324"/>
    <cellStyle name="style1406114441566" xfId="325"/>
    <cellStyle name="style1406114441594" xfId="326"/>
    <cellStyle name="style1406114441626" xfId="327"/>
    <cellStyle name="style1406114442197" xfId="328"/>
    <cellStyle name="style1406114490232" xfId="329"/>
    <cellStyle name="style1406114490278" xfId="330"/>
    <cellStyle name="style1406114490860" xfId="331"/>
    <cellStyle name="style1406114491098" xfId="332"/>
    <cellStyle name="style1406114491204" xfId="333"/>
    <cellStyle name="style1406114491528" xfId="334"/>
    <cellStyle name="style1406114491549" xfId="335"/>
    <cellStyle name="style1406114491606" xfId="336"/>
    <cellStyle name="style1406114491677" xfId="337"/>
    <cellStyle name="style1406182998088" xfId="338"/>
    <cellStyle name="style1406182998186" xfId="339"/>
    <cellStyle name="style1406183036983" xfId="340"/>
    <cellStyle name="style1411446450504" xfId="341"/>
    <cellStyle name="style1411446450551" xfId="342"/>
    <cellStyle name="style1411446450598" xfId="343"/>
    <cellStyle name="style1411446450629" xfId="344"/>
    <cellStyle name="style1411446450660" xfId="345"/>
    <cellStyle name="style1411446450738" xfId="346"/>
    <cellStyle name="style1411446450769" xfId="347"/>
    <cellStyle name="style1411446450801" xfId="348"/>
    <cellStyle name="style1411446450847" xfId="349"/>
    <cellStyle name="style1411446450879" xfId="350"/>
    <cellStyle name="style1411446450910" xfId="351"/>
    <cellStyle name="style1411446450957" xfId="352"/>
    <cellStyle name="style1411446450988" xfId="353"/>
    <cellStyle name="style1411446451019" xfId="354"/>
    <cellStyle name="style1411446451050" xfId="355"/>
    <cellStyle name="style1411446451128" xfId="356"/>
    <cellStyle name="style1411446451159" xfId="357"/>
    <cellStyle name="style1411446451191" xfId="358"/>
    <cellStyle name="style1411446451206" xfId="359"/>
    <cellStyle name="style1411446451237" xfId="360"/>
    <cellStyle name="style1411446451269" xfId="361"/>
    <cellStyle name="style1411446451284" xfId="362"/>
    <cellStyle name="style1411446451315" xfId="363"/>
    <cellStyle name="style1411446451331" xfId="364"/>
    <cellStyle name="style1411446451362" xfId="365"/>
    <cellStyle name="style1411446451378" xfId="366"/>
    <cellStyle name="style1411446451409" xfId="367"/>
    <cellStyle name="style1411446451471" xfId="368"/>
    <cellStyle name="style1411446451518" xfId="369"/>
    <cellStyle name="style1411446451549" xfId="370"/>
    <cellStyle name="style1411446451581" xfId="371"/>
    <cellStyle name="style1411446451596" xfId="372"/>
    <cellStyle name="style1411446451627" xfId="373"/>
    <cellStyle name="style1411446451659" xfId="374"/>
    <cellStyle name="style1411446451690" xfId="375"/>
    <cellStyle name="style1411446451705" xfId="376"/>
    <cellStyle name="style1411446451721" xfId="377"/>
    <cellStyle name="style1411446451752" xfId="378"/>
    <cellStyle name="style1411446451815" xfId="379"/>
    <cellStyle name="style1411446451846" xfId="380"/>
    <cellStyle name="style1411446451877" xfId="381"/>
    <cellStyle name="style1411446451893" xfId="382"/>
    <cellStyle name="style1411446451924" xfId="383"/>
    <cellStyle name="style1411446451955" xfId="384"/>
    <cellStyle name="style1411446451971" xfId="385"/>
    <cellStyle name="style1411446452002" xfId="386"/>
    <cellStyle name="style1411446452033" xfId="387"/>
    <cellStyle name="style1411446452049" xfId="388"/>
    <cellStyle name="style1411446452111" xfId="389"/>
    <cellStyle name="style1411446452142" xfId="390"/>
    <cellStyle name="style1411446452158" xfId="391"/>
    <cellStyle name="style1411446452189" xfId="392"/>
    <cellStyle name="style1411446452220" xfId="393"/>
    <cellStyle name="style1411446452236" xfId="394"/>
    <cellStyle name="style1411446452267" xfId="395"/>
    <cellStyle name="style1411446452298" xfId="396"/>
    <cellStyle name="style1411446452314" xfId="397"/>
    <cellStyle name="style1411446452329" xfId="398"/>
    <cellStyle name="style1411446452361" xfId="399"/>
    <cellStyle name="style1411446452407" xfId="400"/>
    <cellStyle name="style1411446452439" xfId="401"/>
    <cellStyle name="style1411446452454" xfId="402"/>
    <cellStyle name="style1411446452485" xfId="403"/>
    <cellStyle name="style1411446452501" xfId="404"/>
    <cellStyle name="style1411446452532" xfId="405"/>
    <cellStyle name="style1411446452548" xfId="406"/>
    <cellStyle name="style1411446452563" xfId="407"/>
    <cellStyle name="style1411449801970" xfId="408"/>
    <cellStyle name="style1411449802014" xfId="409"/>
    <cellStyle name="style1411449802039" xfId="410"/>
    <cellStyle name="style1411449802064" xfId="411"/>
    <cellStyle name="style1411449802092" xfId="412"/>
    <cellStyle name="style1411449802118" xfId="413"/>
    <cellStyle name="style1411449802516" xfId="414"/>
    <cellStyle name="style1411449802578" xfId="415"/>
    <cellStyle name="style1411449802602" xfId="416"/>
    <cellStyle name="style1411449802628" xfId="417"/>
    <cellStyle name="style1411449802695" xfId="418"/>
    <cellStyle name="style1411449802719" xfId="419"/>
    <cellStyle name="style1411449802744" xfId="420"/>
    <cellStyle name="style1411449802916" xfId="421"/>
    <cellStyle name="style1411449802935" xfId="422"/>
    <cellStyle name="style1411449802987" xfId="423"/>
    <cellStyle name="style1411449803130" xfId="424"/>
    <cellStyle name="style1411449803296" xfId="425"/>
    <cellStyle name="style1411449803317" xfId="426"/>
    <cellStyle name="style1411449803337" xfId="427"/>
    <cellStyle name="style1411449803356" xfId="428"/>
    <cellStyle name="style1411449803379" xfId="429"/>
    <cellStyle name="style1411449803400" xfId="430"/>
    <cellStyle name="style1411449803420" xfId="431"/>
    <cellStyle name="style1411449803440" xfId="432"/>
    <cellStyle name="style1411449803461" xfId="433"/>
    <cellStyle name="style1411449803483" xfId="434"/>
    <cellStyle name="style1411449803510" xfId="435"/>
    <cellStyle name="style1411449803534" xfId="436"/>
    <cellStyle name="style1411449803554" xfId="437"/>
    <cellStyle name="style1411449803577" xfId="438"/>
    <cellStyle name="style1411451081406" xfId="439"/>
    <cellStyle name="style1411451081449" xfId="440"/>
    <cellStyle name="style1411451081472" xfId="441"/>
    <cellStyle name="style1411451081497" xfId="442"/>
    <cellStyle name="style1411451081522" xfId="443"/>
    <cellStyle name="style1411451081547" xfId="444"/>
    <cellStyle name="style1411451081953" xfId="445"/>
    <cellStyle name="style1411451082017" xfId="446"/>
    <cellStyle name="style1411451082043" xfId="447"/>
    <cellStyle name="style1411451082068" xfId="448"/>
    <cellStyle name="style1411451082091" xfId="449"/>
    <cellStyle name="style1411451082115" xfId="450"/>
    <cellStyle name="style1411451082188" xfId="451"/>
    <cellStyle name="style1411451082364" xfId="452"/>
    <cellStyle name="style1411451082383" xfId="453"/>
    <cellStyle name="style1411451082433" xfId="454"/>
    <cellStyle name="style1411451082533" xfId="455"/>
    <cellStyle name="style1411451082735" xfId="456"/>
    <cellStyle name="style1411451082754" xfId="457"/>
    <cellStyle name="style1411451082774" xfId="458"/>
    <cellStyle name="style1411451082793" xfId="459"/>
    <cellStyle name="style1411451082814" xfId="460"/>
    <cellStyle name="style1411451082834" xfId="461"/>
    <cellStyle name="style1411451082853" xfId="462"/>
    <cellStyle name="style1411451082873" xfId="463"/>
    <cellStyle name="style1411451082893" xfId="464"/>
    <cellStyle name="style1411451082912" xfId="465"/>
    <cellStyle name="style1411451082933" xfId="466"/>
    <cellStyle name="style1411451082954" xfId="467"/>
    <cellStyle name="style1411451082974" xfId="468"/>
    <cellStyle name="style1411451082993" xfId="469"/>
    <cellStyle name="style1411451083012" xfId="470"/>
    <cellStyle name="style1411542382001" xfId="471"/>
    <cellStyle name="style1411542382059" xfId="472"/>
    <cellStyle name="style1411542382094" xfId="473"/>
    <cellStyle name="style1411542382123" xfId="474"/>
    <cellStyle name="style1411542382156" xfId="475"/>
    <cellStyle name="style1411542382190" xfId="476"/>
    <cellStyle name="style1411542382225" xfId="477"/>
    <cellStyle name="style1411542382311" xfId="478"/>
    <cellStyle name="style1411542382346" xfId="479"/>
    <cellStyle name="style1411542382378" xfId="480"/>
    <cellStyle name="style1411542382409" xfId="481"/>
    <cellStyle name="style1411542382440" xfId="482"/>
    <cellStyle name="style1411542382466" xfId="483"/>
    <cellStyle name="style1411542382491" xfId="484"/>
    <cellStyle name="style1411542382523" xfId="485"/>
    <cellStyle name="style1411542382556" xfId="486"/>
    <cellStyle name="style1411542382585" xfId="487"/>
    <cellStyle name="style1411542382613" xfId="488"/>
    <cellStyle name="style1411542382701" xfId="489"/>
    <cellStyle name="style1411542382751" xfId="490"/>
    <cellStyle name="style1411542382774" xfId="491"/>
    <cellStyle name="style1411542382797" xfId="492"/>
    <cellStyle name="style1411542382821" xfId="493"/>
    <cellStyle name="style1411542382844" xfId="494"/>
    <cellStyle name="style1411542382872" xfId="495"/>
    <cellStyle name="style1411542382898" xfId="496"/>
    <cellStyle name="style1411542382921" xfId="497"/>
    <cellStyle name="style1411542382949" xfId="498"/>
    <cellStyle name="style1411542382977" xfId="499"/>
    <cellStyle name="style1411542383005" xfId="500"/>
    <cellStyle name="style1411542383036" xfId="501"/>
    <cellStyle name="style1411542383066" xfId="502"/>
    <cellStyle name="style1411542383094" xfId="503"/>
    <cellStyle name="style1411542383116" xfId="504"/>
    <cellStyle name="style1411542383137" xfId="505"/>
    <cellStyle name="style1411542383160" xfId="506"/>
    <cellStyle name="style1411542383184" xfId="507"/>
    <cellStyle name="style1411542383249" xfId="508"/>
    <cellStyle name="style1411542383276" xfId="509"/>
    <cellStyle name="style1411542383303" xfId="510"/>
    <cellStyle name="style1411542383332" xfId="511"/>
    <cellStyle name="style1411542383355" xfId="512"/>
    <cellStyle name="style1411542383382" xfId="513"/>
    <cellStyle name="style1411542383409" xfId="514"/>
    <cellStyle name="style1411542383430" xfId="515"/>
    <cellStyle name="style1411542383457" xfId="516"/>
    <cellStyle name="style1411542383483" xfId="517"/>
    <cellStyle name="style1411542383510" xfId="518"/>
    <cellStyle name="style1411542383530" xfId="519"/>
    <cellStyle name="style1411542383552" xfId="520"/>
    <cellStyle name="style1411542383579" xfId="521"/>
    <cellStyle name="style1411542383606" xfId="522"/>
    <cellStyle name="style1411542383632" xfId="523"/>
    <cellStyle name="style1411542383654" xfId="524"/>
    <cellStyle name="style1411542383684" xfId="525"/>
    <cellStyle name="style1411542383710" xfId="526"/>
    <cellStyle name="style1411542383732" xfId="527"/>
    <cellStyle name="style1411542383756" xfId="528"/>
    <cellStyle name="style1411542383790" xfId="529"/>
    <cellStyle name="style1411542383813" xfId="530"/>
    <cellStyle name="style1411542383835" xfId="531"/>
    <cellStyle name="style1411542383858" xfId="532"/>
    <cellStyle name="style1411542383881" xfId="533"/>
    <cellStyle name="style1411542383904" xfId="534"/>
    <cellStyle name="style1411542383967" xfId="535"/>
    <cellStyle name="style1411542383989" xfId="536"/>
    <cellStyle name="style1411542384009" xfId="537"/>
    <cellStyle name="style1411542384030" xfId="538"/>
    <cellStyle name="style1411542384052" xfId="539"/>
    <cellStyle name="style1411542384115" xfId="540"/>
    <cellStyle name="style1411542384148" xfId="541"/>
    <cellStyle name="style1411542384169" xfId="542"/>
    <cellStyle name="style1411542384188" xfId="543"/>
    <cellStyle name="style1411542384208" xfId="544"/>
    <cellStyle name="style1411542384227" xfId="545"/>
    <cellStyle name="style1411542384246" xfId="546"/>
    <cellStyle name="style1411542384273" xfId="547"/>
    <cellStyle name="style1411542384293" xfId="5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B5" activeCellId="0" sqref="B5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44"/>
    <col collapsed="false" customWidth="true" hidden="false" outlineLevel="0" max="5" min="3" style="1" width="10.71"/>
    <col collapsed="false" customWidth="true" hidden="false" outlineLevel="0" max="6" min="6" style="2" width="10.71"/>
    <col collapsed="false" customWidth="true" hidden="false" outlineLevel="0" max="12" min="7" style="3" width="11.85"/>
    <col collapsed="false" customWidth="true" hidden="false" outlineLevel="0" max="15" min="13" style="2" width="11.43"/>
    <col collapsed="false" customWidth="true" hidden="false" outlineLevel="0" max="43" min="16" style="2" width="9.14"/>
    <col collapsed="false" customWidth="true" hidden="false" outlineLevel="0" max="44" min="44" style="2" width="12.43"/>
    <col collapsed="false" customWidth="true" hidden="false" outlineLevel="0" max="66" min="45" style="2" width="9.14"/>
    <col collapsed="false" customWidth="true" hidden="false" outlineLevel="0" max="67" min="67" style="2" width="12.14"/>
    <col collapsed="false" customWidth="true" hidden="false" outlineLevel="0" max="71" min="68" style="2" width="9.14"/>
    <col collapsed="false" customWidth="true" hidden="true" outlineLevel="0" max="76" min="72" style="2" width="9.14"/>
    <col collapsed="false" customWidth="true" hidden="false" outlineLevel="0" max="77" min="77" style="2" width="9.14"/>
    <col collapsed="false" customWidth="true" hidden="true" outlineLevel="0" max="82" min="78" style="2" width="9.14"/>
    <col collapsed="false" customWidth="true" hidden="false" outlineLevel="0" max="83" min="83" style="2" width="9.14"/>
    <col collapsed="false" customWidth="true" hidden="true" outlineLevel="0" max="88" min="84" style="2" width="9.14"/>
    <col collapsed="false" customWidth="true" hidden="false" outlineLevel="0" max="89" min="89" style="2" width="9.14"/>
    <col collapsed="false" customWidth="true" hidden="true" outlineLevel="0" max="94" min="90" style="2" width="9.14"/>
    <col collapsed="false" customWidth="true" hidden="false" outlineLevel="0" max="95" min="95" style="2" width="9.14"/>
    <col collapsed="false" customWidth="true" hidden="true" outlineLevel="0" max="100" min="96" style="2" width="9.14"/>
    <col collapsed="false" customWidth="true" hidden="false" outlineLevel="0" max="101" min="101" style="3" width="9.14"/>
    <col collapsed="false" customWidth="true" hidden="true" outlineLevel="0" max="106" min="102" style="3" width="9.14"/>
    <col collapsed="false" customWidth="true" hidden="false" outlineLevel="0" max="107" min="107" style="3" width="9.14"/>
    <col collapsed="false" customWidth="true" hidden="true" outlineLevel="0" max="112" min="108" style="3" width="9.14"/>
    <col collapsed="false" customWidth="true" hidden="false" outlineLevel="0" max="113" min="113" style="3" width="9.14"/>
    <col collapsed="false" customWidth="true" hidden="true" outlineLevel="0" max="118" min="114" style="3" width="9.14"/>
    <col collapsed="false" customWidth="true" hidden="false" outlineLevel="0" max="119" min="119" style="3" width="9.14"/>
    <col collapsed="false" customWidth="true" hidden="false" outlineLevel="0" max="149" min="120" style="2" width="9.14"/>
    <col collapsed="false" customWidth="true" hidden="true" outlineLevel="0" max="150" min="150" style="2" width="9.14"/>
    <col collapsed="false" customWidth="true" hidden="false" outlineLevel="0" max="158" min="151" style="2" width="9.14"/>
    <col collapsed="false" customWidth="true" hidden="true" outlineLevel="0" max="159" min="159" style="2" width="9.14"/>
    <col collapsed="false" customWidth="true" hidden="false" outlineLevel="0" max="164" min="160" style="2" width="9.14"/>
    <col collapsed="false" customWidth="true" hidden="true" outlineLevel="0" max="165" min="165" style="2" width="9.14"/>
    <col collapsed="false" customWidth="true" hidden="false" outlineLevel="0" max="175" min="166" style="2" width="9.14"/>
    <col collapsed="false" customWidth="false" hidden="false" outlineLevel="0" max="179" min="176" style="2" width="8.85"/>
    <col collapsed="false" customWidth="true" hidden="false" outlineLevel="0" max="180" min="180" style="2" width="12.71"/>
    <col collapsed="false" customWidth="false" hidden="false" outlineLevel="0" max="1024" min="181" style="1" width="8.85"/>
  </cols>
  <sheetData>
    <row r="1" customFormat="false" ht="21" hidden="false" customHeight="false" outlineLevel="0" collapsed="false">
      <c r="A1" s="1" t="s">
        <v>0</v>
      </c>
      <c r="B1" s="4" t="s">
        <v>1</v>
      </c>
    </row>
    <row r="2" customFormat="false" ht="15.75" hidden="false" customHeight="false" outlineLevel="0" collapsed="false">
      <c r="A2" s="5" t="s">
        <v>2</v>
      </c>
      <c r="I2" s="3" t="s">
        <v>3</v>
      </c>
    </row>
    <row r="3" customFormat="false" ht="15.75" hidden="false" customHeight="false" outlineLevel="0" collapsed="false">
      <c r="A3" s="5"/>
    </row>
    <row r="4" customFormat="false" ht="15.75" hidden="false" customHeight="false" outlineLevel="0" collapsed="false">
      <c r="A4" s="5"/>
      <c r="F4" s="1" t="s">
        <v>4</v>
      </c>
    </row>
    <row r="5" customFormat="false" ht="15.75" hidden="false" customHeight="false" outlineLevel="0" collapsed="false">
      <c r="A5" s="6" t="s">
        <v>5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16</v>
      </c>
    </row>
    <row r="6" s="15" customFormat="true" ht="15.75" hidden="false" customHeight="false" outlineLevel="0" collapsed="false">
      <c r="A6" s="11" t="s">
        <v>17</v>
      </c>
      <c r="B6" s="12" t="s">
        <v>18</v>
      </c>
      <c r="C6" s="13" t="n">
        <f aca="false">C7+C8+C9+C10</f>
        <v>285663.012924945</v>
      </c>
      <c r="D6" s="13" t="n">
        <f aca="false">D7+D8+D9+D10</f>
        <v>258281.587570315</v>
      </c>
      <c r="E6" s="13" t="n">
        <f aca="false">E7+E8+E9+E10</f>
        <v>258608.604403036</v>
      </c>
      <c r="F6" s="13" t="n">
        <f aca="false">F7+F8+F9+F10</f>
        <v>247751.528563705</v>
      </c>
      <c r="G6" s="13" t="n">
        <f aca="false">G7+G8+G9+G10</f>
        <v>243292.783936085</v>
      </c>
      <c r="H6" s="13" t="n">
        <f aca="false">H7+H8+H9+H10</f>
        <v>250202.358515615</v>
      </c>
      <c r="I6" s="13" t="n">
        <f aca="false">I7+I8+I9+I10</f>
        <v>286679.05246048</v>
      </c>
      <c r="J6" s="13" t="n">
        <f aca="false">J7+J8+J9+J10</f>
        <v>305559.064297543</v>
      </c>
      <c r="K6" s="13" t="n">
        <f aca="false">K7+K8+K9+K10</f>
        <v>311265.964773716</v>
      </c>
      <c r="L6" s="13" t="n">
        <f aca="false">L7+L8+L9+L10</f>
        <v>270005.113938876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3"/>
      <c r="FV6" s="3"/>
      <c r="FW6" s="3"/>
      <c r="FX6" s="2"/>
    </row>
    <row r="7" customFormat="false" ht="15.75" hidden="false" customHeight="false" outlineLevel="0" collapsed="false">
      <c r="A7" s="16" t="n">
        <v>1.1</v>
      </c>
      <c r="B7" s="17" t="s">
        <v>19</v>
      </c>
      <c r="C7" s="18" t="n">
        <v>65965.4898169363</v>
      </c>
      <c r="D7" s="18" t="n">
        <v>72783.8192007465</v>
      </c>
      <c r="E7" s="18" t="n">
        <v>73747.1208636598</v>
      </c>
      <c r="F7" s="18" t="n">
        <v>51366.3194746096</v>
      </c>
      <c r="G7" s="18" t="n">
        <v>51383.6234227203</v>
      </c>
      <c r="H7" s="18" t="n">
        <v>52737.9969849071</v>
      </c>
      <c r="I7" s="18" t="n">
        <v>54669.9701712603</v>
      </c>
      <c r="J7" s="18" t="n">
        <v>55598.204203965</v>
      </c>
      <c r="K7" s="18" t="n">
        <v>60301.5896947906</v>
      </c>
      <c r="L7" s="18" t="n">
        <v>59616.8302433451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3"/>
      <c r="FV7" s="3"/>
      <c r="FW7" s="3"/>
    </row>
    <row r="8" customFormat="false" ht="15.75" hidden="false" customHeight="false" outlineLevel="0" collapsed="false">
      <c r="A8" s="16" t="n">
        <v>1.2</v>
      </c>
      <c r="B8" s="17" t="s">
        <v>20</v>
      </c>
      <c r="C8" s="18" t="n">
        <v>217865.15933164</v>
      </c>
      <c r="D8" s="18" t="n">
        <v>183667.127012074</v>
      </c>
      <c r="E8" s="18" t="n">
        <v>182964.878104451</v>
      </c>
      <c r="F8" s="18" t="n">
        <v>194499.98920772</v>
      </c>
      <c r="G8" s="18" t="n">
        <v>190015.21768894</v>
      </c>
      <c r="H8" s="18" t="n">
        <v>195488.13653525</v>
      </c>
      <c r="I8" s="18" t="n">
        <v>229971.90849888</v>
      </c>
      <c r="J8" s="18" t="n">
        <v>247959.14414244</v>
      </c>
      <c r="K8" s="18" t="n">
        <v>248840.795308549</v>
      </c>
      <c r="L8" s="18" t="n">
        <v>208375.616702049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3"/>
      <c r="FV8" s="3"/>
      <c r="FW8" s="3"/>
    </row>
    <row r="9" customFormat="false" ht="15.75" hidden="false" customHeight="false" outlineLevel="0" collapsed="false">
      <c r="A9" s="16" t="n">
        <v>1.3</v>
      </c>
      <c r="B9" s="17" t="s">
        <v>21</v>
      </c>
      <c r="C9" s="18" t="n">
        <v>1006.52897636914</v>
      </c>
      <c r="D9" s="18" t="n">
        <v>990.72535749481</v>
      </c>
      <c r="E9" s="18" t="n">
        <v>949.70013492571</v>
      </c>
      <c r="F9" s="18" t="n">
        <v>907.317681374982</v>
      </c>
      <c r="G9" s="18" t="n">
        <v>864.354824424273</v>
      </c>
      <c r="H9" s="18" t="n">
        <v>837.452795458178</v>
      </c>
      <c r="I9" s="18" t="n">
        <v>764.301090339954</v>
      </c>
      <c r="J9" s="18" t="n">
        <v>724.84365113829</v>
      </c>
      <c r="K9" s="18" t="n">
        <v>652.653320376089</v>
      </c>
      <c r="L9" s="18" t="n">
        <v>598.714126815284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3"/>
      <c r="FV9" s="3"/>
      <c r="FW9" s="3"/>
    </row>
    <row r="10" customFormat="false" ht="15.75" hidden="false" customHeight="false" outlineLevel="0" collapsed="false">
      <c r="A10" s="16" t="n">
        <v>1.4</v>
      </c>
      <c r="B10" s="17" t="s">
        <v>22</v>
      </c>
      <c r="C10" s="18" t="n">
        <v>825.8348</v>
      </c>
      <c r="D10" s="18" t="n">
        <v>839.916</v>
      </c>
      <c r="E10" s="18" t="n">
        <v>946.9053</v>
      </c>
      <c r="F10" s="18" t="n">
        <v>977.9022</v>
      </c>
      <c r="G10" s="18" t="n">
        <v>1029.588</v>
      </c>
      <c r="H10" s="18" t="n">
        <v>1138.7722</v>
      </c>
      <c r="I10" s="18" t="n">
        <v>1272.8727</v>
      </c>
      <c r="J10" s="18" t="n">
        <v>1276.8723</v>
      </c>
      <c r="K10" s="18" t="n">
        <v>1470.92645</v>
      </c>
      <c r="L10" s="18" t="n">
        <v>1413.95286666667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3"/>
      <c r="FV10" s="3"/>
      <c r="FW10" s="3"/>
    </row>
    <row r="11" customFormat="false" ht="15.75" hidden="false" customHeight="false" outlineLevel="0" collapsed="false">
      <c r="A11" s="20" t="s">
        <v>23</v>
      </c>
      <c r="B11" s="17" t="s">
        <v>24</v>
      </c>
      <c r="C11" s="18" t="n">
        <v>772879.2538</v>
      </c>
      <c r="D11" s="18" t="n">
        <v>746561.9548</v>
      </c>
      <c r="E11" s="18" t="n">
        <v>1015527.7584</v>
      </c>
      <c r="F11" s="18" t="n">
        <v>963777.48</v>
      </c>
      <c r="G11" s="18" t="n">
        <v>755418.1158</v>
      </c>
      <c r="H11" s="18" t="n">
        <v>650679.3162</v>
      </c>
      <c r="I11" s="18" t="n">
        <v>690930.0312</v>
      </c>
      <c r="J11" s="18" t="n">
        <v>1042860.5998</v>
      </c>
      <c r="K11" s="18" t="n">
        <v>1391068.2618</v>
      </c>
      <c r="L11" s="18" t="n">
        <v>1041594.1104576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3"/>
      <c r="FV11" s="3"/>
      <c r="FW11" s="3"/>
    </row>
    <row r="12" customFormat="false" ht="15.75" hidden="false" customHeight="false" outlineLevel="0" collapsed="false">
      <c r="A12" s="21"/>
      <c r="B12" s="22" t="s">
        <v>25</v>
      </c>
      <c r="C12" s="23" t="n">
        <f aca="false">C6+C11</f>
        <v>1058542.26672495</v>
      </c>
      <c r="D12" s="23" t="n">
        <f aca="false">D6+D11</f>
        <v>1004843.54237032</v>
      </c>
      <c r="E12" s="23" t="n">
        <f aca="false">E6+E11</f>
        <v>1274136.36280304</v>
      </c>
      <c r="F12" s="23" t="n">
        <f aca="false">F6+F11</f>
        <v>1211529.0085637</v>
      </c>
      <c r="G12" s="23" t="n">
        <f aca="false">G6+G11</f>
        <v>998710.899736085</v>
      </c>
      <c r="H12" s="23" t="n">
        <f aca="false">H6+H11</f>
        <v>900881.674715615</v>
      </c>
      <c r="I12" s="23" t="n">
        <f aca="false">I6+I11</f>
        <v>977609.08366048</v>
      </c>
      <c r="J12" s="23" t="n">
        <f aca="false">J6+J11</f>
        <v>1348419.66409754</v>
      </c>
      <c r="K12" s="23" t="n">
        <f aca="false">K6+K11</f>
        <v>1702334.22657372</v>
      </c>
      <c r="L12" s="23" t="n">
        <f aca="false">L6+L11</f>
        <v>1311599.22439648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3"/>
      <c r="FV12" s="3"/>
      <c r="FW12" s="3"/>
    </row>
    <row r="13" s="15" customFormat="true" ht="15.75" hidden="false" customHeight="false" outlineLevel="0" collapsed="false">
      <c r="A13" s="11" t="s">
        <v>26</v>
      </c>
      <c r="B13" s="12" t="s">
        <v>27</v>
      </c>
      <c r="C13" s="13" t="n">
        <v>1890727.5064</v>
      </c>
      <c r="D13" s="13" t="n">
        <v>2334978.584</v>
      </c>
      <c r="E13" s="13" t="n">
        <v>2533768.695</v>
      </c>
      <c r="F13" s="13" t="n">
        <v>2338536.4632</v>
      </c>
      <c r="G13" s="13" t="n">
        <v>3119469.9403939</v>
      </c>
      <c r="H13" s="13" t="n">
        <v>3011669.75996538</v>
      </c>
      <c r="I13" s="13" t="n">
        <v>3068030.71453038</v>
      </c>
      <c r="J13" s="13" t="n">
        <v>3335761.00927402</v>
      </c>
      <c r="K13" s="13" t="n">
        <v>3503401.22615357</v>
      </c>
      <c r="L13" s="13" t="n">
        <v>3236374.25123088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3"/>
      <c r="FV13" s="3"/>
      <c r="FW13" s="3"/>
      <c r="FX13" s="2"/>
    </row>
    <row r="14" customFormat="false" ht="30" hidden="false" customHeight="false" outlineLevel="0" collapsed="false">
      <c r="A14" s="20" t="s">
        <v>28</v>
      </c>
      <c r="B14" s="17" t="s">
        <v>29</v>
      </c>
      <c r="C14" s="18" t="n">
        <v>410628.831</v>
      </c>
      <c r="D14" s="18" t="n">
        <v>728253.3635</v>
      </c>
      <c r="E14" s="18" t="n">
        <v>909505.0656</v>
      </c>
      <c r="F14" s="18" t="n">
        <v>999595.0755</v>
      </c>
      <c r="G14" s="18" t="n">
        <v>1318089.1452</v>
      </c>
      <c r="H14" s="18" t="n">
        <v>1680061.69638683</v>
      </c>
      <c r="I14" s="18" t="n">
        <v>2147575.42860203</v>
      </c>
      <c r="J14" s="18" t="n">
        <v>2429626.7431876</v>
      </c>
      <c r="K14" s="18" t="n">
        <v>2731016.05152524</v>
      </c>
      <c r="L14" s="18" t="n">
        <v>2973899.23671561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4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4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4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3"/>
      <c r="FV14" s="3"/>
      <c r="FW14" s="3"/>
    </row>
    <row r="15" customFormat="false" ht="15.75" hidden="false" customHeight="false" outlineLevel="0" collapsed="false">
      <c r="A15" s="20" t="s">
        <v>30</v>
      </c>
      <c r="B15" s="17" t="s">
        <v>31</v>
      </c>
      <c r="C15" s="18" t="n">
        <v>1666851.745</v>
      </c>
      <c r="D15" s="18" t="n">
        <v>1786576.2624</v>
      </c>
      <c r="E15" s="18" t="n">
        <v>1982965.491</v>
      </c>
      <c r="F15" s="18" t="n">
        <v>1986540.4374677</v>
      </c>
      <c r="G15" s="18" t="n">
        <v>2081872.50353401</v>
      </c>
      <c r="H15" s="18" t="n">
        <v>2469834.64375951</v>
      </c>
      <c r="I15" s="18" t="n">
        <v>2883074.29540411</v>
      </c>
      <c r="J15" s="18" t="n">
        <v>3357366.62306307</v>
      </c>
      <c r="K15" s="18" t="n">
        <v>3834759.53651152</v>
      </c>
      <c r="L15" s="18" t="n">
        <v>3398047.5972605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4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4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4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3"/>
      <c r="FV15" s="3"/>
      <c r="FW15" s="3"/>
    </row>
    <row r="16" customFormat="false" ht="15.75" hidden="false" customHeight="false" outlineLevel="0" collapsed="false">
      <c r="A16" s="21"/>
      <c r="B16" s="22" t="s">
        <v>32</v>
      </c>
      <c r="C16" s="23" t="n">
        <f aca="false">+C13+C14+C15</f>
        <v>3968208.0824</v>
      </c>
      <c r="D16" s="23" t="n">
        <f aca="false">+D13+D14+D15</f>
        <v>4849808.2099</v>
      </c>
      <c r="E16" s="23" t="n">
        <f aca="false">+E13+E14+E15</f>
        <v>5426239.2516</v>
      </c>
      <c r="F16" s="23" t="n">
        <f aca="false">+F13+F14+F15</f>
        <v>5324671.9761677</v>
      </c>
      <c r="G16" s="23" t="n">
        <f aca="false">+G13+G14+G15</f>
        <v>6519431.58912791</v>
      </c>
      <c r="H16" s="23" t="n">
        <f aca="false">+H13+H14+H15</f>
        <v>7161566.10011173</v>
      </c>
      <c r="I16" s="23" t="n">
        <f aca="false">+I13+I14+I15</f>
        <v>8098680.43853652</v>
      </c>
      <c r="J16" s="23" t="n">
        <f aca="false">+J13+J14+J15</f>
        <v>9122754.37552469</v>
      </c>
      <c r="K16" s="23" t="n">
        <f aca="false">+K13+K14+K15</f>
        <v>10069176.8141903</v>
      </c>
      <c r="L16" s="23" t="n">
        <f aca="false">+L13+L14+L15</f>
        <v>9608321.08520699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4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4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4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3"/>
      <c r="FV16" s="3"/>
      <c r="FW16" s="3"/>
    </row>
    <row r="17" s="15" customFormat="true" ht="15.75" hidden="false" customHeight="false" outlineLevel="0" collapsed="false">
      <c r="A17" s="11" t="s">
        <v>33</v>
      </c>
      <c r="B17" s="12" t="s">
        <v>34</v>
      </c>
      <c r="C17" s="13" t="n">
        <f aca="false">C18+C19</f>
        <v>4212068.2897</v>
      </c>
      <c r="D17" s="13" t="n">
        <f aca="false">D18+D19</f>
        <v>4905111.01516697</v>
      </c>
      <c r="E17" s="13" t="n">
        <f aca="false">E18+E19</f>
        <v>5653194.9666</v>
      </c>
      <c r="F17" s="13" t="n">
        <f aca="false">F18+F19</f>
        <v>5823341.8993</v>
      </c>
      <c r="G17" s="13" t="n">
        <f aca="false">G18+G19</f>
        <v>6496447.7586</v>
      </c>
      <c r="H17" s="13" t="n">
        <f aca="false">H18+H19</f>
        <v>6958016.7204</v>
      </c>
      <c r="I17" s="13" t="n">
        <f aca="false">I18+I19</f>
        <v>7812043.5822</v>
      </c>
      <c r="J17" s="13" t="n">
        <f aca="false">J18+J19</f>
        <v>8678826.7689</v>
      </c>
      <c r="K17" s="13" t="n">
        <f aca="false">K18+K19</f>
        <v>9574605.316371</v>
      </c>
      <c r="L17" s="13" t="n">
        <f aca="false">L18+L19</f>
        <v>7926348.44799371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3"/>
      <c r="FV17" s="3"/>
      <c r="FW17" s="3"/>
      <c r="FX17" s="2"/>
    </row>
    <row r="18" customFormat="false" ht="15.75" hidden="false" customHeight="false" outlineLevel="0" collapsed="false">
      <c r="A18" s="16" t="n">
        <v>6.1</v>
      </c>
      <c r="B18" s="17" t="s">
        <v>35</v>
      </c>
      <c r="C18" s="18" t="n">
        <v>3806350.5046</v>
      </c>
      <c r="D18" s="18" t="n">
        <v>4458194.3665</v>
      </c>
      <c r="E18" s="18" t="n">
        <v>5170922.2404</v>
      </c>
      <c r="F18" s="18" t="n">
        <v>5316145.0897</v>
      </c>
      <c r="G18" s="18" t="n">
        <v>5941457.3604</v>
      </c>
      <c r="H18" s="18" t="n">
        <v>6318310.9704</v>
      </c>
      <c r="I18" s="18" t="n">
        <v>7101561.786</v>
      </c>
      <c r="J18" s="18" t="n">
        <v>7896860.1705</v>
      </c>
      <c r="K18" s="18" t="n">
        <v>8701011.1648</v>
      </c>
      <c r="L18" s="18" t="n">
        <v>7121411.85694574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3"/>
      <c r="FV18" s="3"/>
      <c r="FW18" s="3"/>
    </row>
    <row r="19" customFormat="false" ht="15.75" hidden="false" customHeight="false" outlineLevel="0" collapsed="false">
      <c r="A19" s="16" t="n">
        <v>6.2</v>
      </c>
      <c r="B19" s="17" t="s">
        <v>36</v>
      </c>
      <c r="C19" s="18" t="n">
        <v>405717.7851</v>
      </c>
      <c r="D19" s="18" t="n">
        <v>446916.648666972</v>
      </c>
      <c r="E19" s="18" t="n">
        <v>482272.7262</v>
      </c>
      <c r="F19" s="18" t="n">
        <v>507196.8096</v>
      </c>
      <c r="G19" s="18" t="n">
        <v>554990.3982</v>
      </c>
      <c r="H19" s="18" t="n">
        <v>639705.75</v>
      </c>
      <c r="I19" s="18" t="n">
        <v>710481.7962</v>
      </c>
      <c r="J19" s="18" t="n">
        <v>781966.5984</v>
      </c>
      <c r="K19" s="18" t="n">
        <v>873594.151571</v>
      </c>
      <c r="L19" s="18" t="n">
        <v>804936.591047971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3"/>
      <c r="FV19" s="3"/>
      <c r="FW19" s="3"/>
    </row>
    <row r="20" s="15" customFormat="true" ht="30" hidden="false" customHeight="false" outlineLevel="0" collapsed="false">
      <c r="A20" s="24" t="s">
        <v>37</v>
      </c>
      <c r="B20" s="25" t="s">
        <v>38</v>
      </c>
      <c r="C20" s="13" t="n">
        <f aca="false">SUM(C21:C27)</f>
        <v>3928648.0847</v>
      </c>
      <c r="D20" s="13" t="n">
        <f aca="false">SUM(D21:D27)</f>
        <v>4532459.692</v>
      </c>
      <c r="E20" s="13" t="n">
        <f aca="false">SUM(E21:E27)</f>
        <v>4996586.6079</v>
      </c>
      <c r="F20" s="13" t="n">
        <f aca="false">SUM(F21:F27)</f>
        <v>6517339.2758</v>
      </c>
      <c r="G20" s="13" t="n">
        <f aca="false">SUM(G21:G27)</f>
        <v>6881751.075</v>
      </c>
      <c r="H20" s="13" t="n">
        <f aca="false">SUM(H21:H27)</f>
        <v>7461383.7438</v>
      </c>
      <c r="I20" s="13" t="n">
        <f aca="false">SUM(I21:I27)</f>
        <v>7737407.72087817</v>
      </c>
      <c r="J20" s="13" t="n">
        <f aca="false">SUM(J21:J27)</f>
        <v>7800102.18261993</v>
      </c>
      <c r="K20" s="13" t="n">
        <f aca="false">SUM(K21:K27)</f>
        <v>8871977.16110761</v>
      </c>
      <c r="L20" s="13" t="n">
        <f aca="false">SUM(L21:L27)</f>
        <v>7220927.56772775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3"/>
      <c r="FV20" s="3"/>
      <c r="FW20" s="3"/>
      <c r="FX20" s="2"/>
    </row>
    <row r="21" customFormat="false" ht="15.75" hidden="false" customHeight="false" outlineLevel="0" collapsed="false">
      <c r="A21" s="16" t="n">
        <v>7.1</v>
      </c>
      <c r="B21" s="17" t="s">
        <v>39</v>
      </c>
      <c r="C21" s="18" t="n">
        <v>189924.6528</v>
      </c>
      <c r="D21" s="18" t="n">
        <v>206325.574</v>
      </c>
      <c r="E21" s="18" t="n">
        <v>257745.795</v>
      </c>
      <c r="F21" s="18" t="n">
        <v>295736</v>
      </c>
      <c r="G21" s="18" t="n">
        <v>310201</v>
      </c>
      <c r="H21" s="18" t="n">
        <v>432056</v>
      </c>
      <c r="I21" s="18" t="n">
        <v>447473</v>
      </c>
      <c r="J21" s="18" t="n">
        <v>480317</v>
      </c>
      <c r="K21" s="18" t="n">
        <v>508832</v>
      </c>
      <c r="L21" s="18" t="n">
        <v>415715.744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3"/>
      <c r="FV21" s="3"/>
      <c r="FW21" s="3"/>
    </row>
    <row r="22" customFormat="false" ht="15.75" hidden="false" customHeight="false" outlineLevel="0" collapsed="false">
      <c r="A22" s="16" t="n">
        <v>7.2</v>
      </c>
      <c r="B22" s="17" t="s">
        <v>40</v>
      </c>
      <c r="C22" s="18" t="n">
        <v>664297.1424</v>
      </c>
      <c r="D22" s="18" t="n">
        <v>718643.3345</v>
      </c>
      <c r="E22" s="18" t="n">
        <v>713492.5952</v>
      </c>
      <c r="F22" s="18" t="n">
        <v>717789.7155</v>
      </c>
      <c r="G22" s="18" t="n">
        <v>843966.7</v>
      </c>
      <c r="H22" s="18" t="n">
        <v>923359.4304</v>
      </c>
      <c r="I22" s="18" t="n">
        <v>1057504.448</v>
      </c>
      <c r="J22" s="18" t="n">
        <v>1153618.9455</v>
      </c>
      <c r="K22" s="18" t="n">
        <v>1345780.49274</v>
      </c>
      <c r="L22" s="18" t="n">
        <v>1099502.66256858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3"/>
      <c r="FV22" s="3"/>
      <c r="FW22" s="3"/>
    </row>
    <row r="23" customFormat="false" ht="15.75" hidden="false" customHeight="false" outlineLevel="0" collapsed="false">
      <c r="A23" s="16" t="n">
        <v>7.3</v>
      </c>
      <c r="B23" s="17" t="s">
        <v>41</v>
      </c>
      <c r="C23" s="18" t="n">
        <v>545.8562</v>
      </c>
      <c r="D23" s="18" t="n">
        <v>597.0918</v>
      </c>
      <c r="E23" s="18" t="n">
        <v>541.0944</v>
      </c>
      <c r="F23" s="18" t="n">
        <v>574.2594</v>
      </c>
      <c r="G23" s="18" t="n">
        <v>687.242</v>
      </c>
      <c r="H23" s="18" t="n">
        <v>701.6859</v>
      </c>
      <c r="I23" s="18" t="n">
        <v>865.3568</v>
      </c>
      <c r="J23" s="18" t="n">
        <v>847.777</v>
      </c>
      <c r="K23" s="18" t="n">
        <v>952.2216</v>
      </c>
      <c r="L23" s="18" t="n">
        <v>777.9650472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3"/>
      <c r="FV23" s="3"/>
      <c r="FW23" s="3"/>
    </row>
    <row r="24" customFormat="false" ht="15.75" hidden="false" customHeight="false" outlineLevel="0" collapsed="false">
      <c r="A24" s="16" t="n">
        <v>7.4</v>
      </c>
      <c r="B24" s="17" t="s">
        <v>42</v>
      </c>
      <c r="C24" s="18" t="n">
        <v>98960.5761</v>
      </c>
      <c r="D24" s="18" t="n">
        <v>178752.1407</v>
      </c>
      <c r="E24" s="18" t="n">
        <v>146607.0144</v>
      </c>
      <c r="F24" s="18" t="n">
        <v>245566.9359</v>
      </c>
      <c r="G24" s="18" t="n">
        <v>440079.408</v>
      </c>
      <c r="H24" s="18" t="n">
        <v>484215.5767</v>
      </c>
      <c r="I24" s="18" t="n">
        <v>481009.2672</v>
      </c>
      <c r="J24" s="18" t="n">
        <v>342241.2805</v>
      </c>
      <c r="K24" s="18" t="n">
        <v>528803.6742</v>
      </c>
      <c r="L24" s="18" t="n">
        <v>147097.701416041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3"/>
      <c r="FV24" s="3"/>
      <c r="FW24" s="3"/>
    </row>
    <row r="25" customFormat="false" ht="15.75" hidden="false" customHeight="false" outlineLevel="0" collapsed="false">
      <c r="A25" s="16" t="n">
        <v>7.5</v>
      </c>
      <c r="B25" s="17" t="s">
        <v>43</v>
      </c>
      <c r="C25" s="18" t="n">
        <v>2368548.8758</v>
      </c>
      <c r="D25" s="18" t="n">
        <v>2748291.3782</v>
      </c>
      <c r="E25" s="18" t="n">
        <v>3059301.4144</v>
      </c>
      <c r="F25" s="18" t="n">
        <v>4318758.2724</v>
      </c>
      <c r="G25" s="18" t="n">
        <v>4261867.666</v>
      </c>
      <c r="H25" s="18" t="n">
        <v>4587382.5975</v>
      </c>
      <c r="I25" s="18" t="n">
        <v>4731702.976</v>
      </c>
      <c r="J25" s="18" t="n">
        <v>4707312.281</v>
      </c>
      <c r="K25" s="18" t="n">
        <v>5277749.69924999</v>
      </c>
      <c r="L25" s="18" t="n">
        <v>4311921.50428724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3"/>
      <c r="FV25" s="3"/>
      <c r="FW25" s="3"/>
    </row>
    <row r="26" customFormat="false" ht="15.75" hidden="false" customHeight="false" outlineLevel="0" collapsed="false">
      <c r="A26" s="16" t="n">
        <v>7.6</v>
      </c>
      <c r="B26" s="17" t="s">
        <v>44</v>
      </c>
      <c r="C26" s="18" t="n">
        <v>21246.6452</v>
      </c>
      <c r="D26" s="18" t="n">
        <v>24270.7488</v>
      </c>
      <c r="E26" s="18" t="n">
        <v>27667.0635</v>
      </c>
      <c r="F26" s="18" t="n">
        <v>27712.0926</v>
      </c>
      <c r="G26" s="18" t="n">
        <v>29396.059</v>
      </c>
      <c r="H26" s="18" t="n">
        <v>25521.2925</v>
      </c>
      <c r="I26" s="18" t="n">
        <v>25396.8502683016</v>
      </c>
      <c r="J26" s="18" t="n">
        <v>26750.0122763237</v>
      </c>
      <c r="K26" s="18" t="n">
        <v>28143.2976018382</v>
      </c>
      <c r="L26" s="18" t="n">
        <v>28587.8046023167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3"/>
      <c r="FV26" s="3"/>
      <c r="FW26" s="3"/>
    </row>
    <row r="27" customFormat="false" ht="30" hidden="false" customHeight="false" outlineLevel="0" collapsed="false">
      <c r="A27" s="16" t="n">
        <v>7.7</v>
      </c>
      <c r="B27" s="17" t="s">
        <v>45</v>
      </c>
      <c r="C27" s="18" t="n">
        <v>585124.3362</v>
      </c>
      <c r="D27" s="18" t="n">
        <v>655579.424</v>
      </c>
      <c r="E27" s="18" t="n">
        <v>791231.631</v>
      </c>
      <c r="F27" s="18" t="n">
        <v>911202</v>
      </c>
      <c r="G27" s="18" t="n">
        <v>995553</v>
      </c>
      <c r="H27" s="18" t="n">
        <v>1008147.1608</v>
      </c>
      <c r="I27" s="18" t="n">
        <v>993455.822609868</v>
      </c>
      <c r="J27" s="18" t="n">
        <v>1089014.8863436</v>
      </c>
      <c r="K27" s="18" t="n">
        <v>1181715.77571578</v>
      </c>
      <c r="L27" s="18" t="n">
        <v>1217324.18580636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3"/>
      <c r="FV27" s="3"/>
      <c r="FW27" s="3"/>
    </row>
    <row r="28" customFormat="false" ht="15.75" hidden="false" customHeight="false" outlineLevel="0" collapsed="false">
      <c r="A28" s="20" t="s">
        <v>46</v>
      </c>
      <c r="B28" s="17" t="s">
        <v>47</v>
      </c>
      <c r="C28" s="18" t="n">
        <v>5388295</v>
      </c>
      <c r="D28" s="18" t="n">
        <v>5992774</v>
      </c>
      <c r="E28" s="18" t="n">
        <v>6449101</v>
      </c>
      <c r="F28" s="18" t="n">
        <v>6981581</v>
      </c>
      <c r="G28" s="18" t="n">
        <v>7292183</v>
      </c>
      <c r="H28" s="18" t="n">
        <v>7761491</v>
      </c>
      <c r="I28" s="18" t="n">
        <v>8183766</v>
      </c>
      <c r="J28" s="18" t="n">
        <v>9294701</v>
      </c>
      <c r="K28" s="18" t="n">
        <v>9982036</v>
      </c>
      <c r="L28" s="18" t="n">
        <v>10121784.504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3"/>
      <c r="FV28" s="3"/>
      <c r="FW28" s="3"/>
    </row>
    <row r="29" customFormat="false" ht="30" hidden="false" customHeight="false" outlineLevel="0" collapsed="false">
      <c r="A29" s="20" t="s">
        <v>48</v>
      </c>
      <c r="B29" s="17" t="s">
        <v>49</v>
      </c>
      <c r="C29" s="18" t="n">
        <v>7248035.92581915</v>
      </c>
      <c r="D29" s="18" t="n">
        <v>8242110.3818512</v>
      </c>
      <c r="E29" s="18" t="n">
        <v>9618429.04831234</v>
      </c>
      <c r="F29" s="18" t="n">
        <v>11642798.9221578</v>
      </c>
      <c r="G29" s="18" t="n">
        <v>13078144.7597456</v>
      </c>
      <c r="H29" s="18" t="n">
        <v>15250313.382092</v>
      </c>
      <c r="I29" s="18" t="n">
        <v>16980815.3045015</v>
      </c>
      <c r="J29" s="18" t="n">
        <v>19425314.3194873</v>
      </c>
      <c r="K29" s="18" t="n">
        <v>21898538.7344943</v>
      </c>
      <c r="L29" s="18" t="n">
        <v>22445682.0209847</v>
      </c>
      <c r="M29" s="26"/>
      <c r="N29" s="26"/>
      <c r="O29" s="26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3"/>
      <c r="FV29" s="3"/>
      <c r="FW29" s="3"/>
    </row>
    <row r="30" customFormat="false" ht="15.75" hidden="false" customHeight="false" outlineLevel="0" collapsed="false">
      <c r="A30" s="20" t="s">
        <v>50</v>
      </c>
      <c r="B30" s="17" t="s">
        <v>51</v>
      </c>
      <c r="C30" s="18" t="n">
        <v>1956780</v>
      </c>
      <c r="D30" s="18" t="n">
        <v>1802578</v>
      </c>
      <c r="E30" s="18" t="n">
        <v>1876396</v>
      </c>
      <c r="F30" s="18" t="n">
        <v>2045614</v>
      </c>
      <c r="G30" s="18" t="n">
        <v>2351129</v>
      </c>
      <c r="H30" s="18" t="n">
        <v>2625665.0681044</v>
      </c>
      <c r="I30" s="18" t="n">
        <v>3319549.24006083</v>
      </c>
      <c r="J30" s="18" t="n">
        <v>3501749.37681012</v>
      </c>
      <c r="K30" s="18" t="n">
        <v>4010039.87307592</v>
      </c>
      <c r="L30" s="18" t="n">
        <v>4234430.79527267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3"/>
      <c r="FV30" s="3"/>
      <c r="FW30" s="3"/>
    </row>
    <row r="31" customFormat="false" ht="15.75" hidden="false" customHeight="false" outlineLevel="0" collapsed="false">
      <c r="A31" s="20" t="s">
        <v>52</v>
      </c>
      <c r="B31" s="17" t="s">
        <v>53</v>
      </c>
      <c r="C31" s="18" t="n">
        <v>2562671.4816</v>
      </c>
      <c r="D31" s="18" t="n">
        <v>2929069.0817432</v>
      </c>
      <c r="E31" s="18" t="n">
        <v>3299007.90852568</v>
      </c>
      <c r="F31" s="18" t="n">
        <v>3877234.19473604</v>
      </c>
      <c r="G31" s="18" t="n">
        <v>4260356.1576</v>
      </c>
      <c r="H31" s="18" t="n">
        <v>4998221.382</v>
      </c>
      <c r="I31" s="18" t="n">
        <v>5580100.43257386</v>
      </c>
      <c r="J31" s="18" t="n">
        <v>6575110.30172875</v>
      </c>
      <c r="K31" s="18" t="n">
        <v>7563006.99309057</v>
      </c>
      <c r="L31" s="18" t="n">
        <v>8013461.61554317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3"/>
      <c r="FV31" s="3"/>
      <c r="FW31" s="3"/>
    </row>
    <row r="32" customFormat="false" ht="15.75" hidden="false" customHeight="false" outlineLevel="0" collapsed="false">
      <c r="A32" s="21"/>
      <c r="B32" s="22" t="s">
        <v>54</v>
      </c>
      <c r="C32" s="23" t="n">
        <f aca="false">C17+C20+C28+C29+C30+C31</f>
        <v>25296498.7818191</v>
      </c>
      <c r="D32" s="23" t="n">
        <f aca="false">D17+D20+D28+D29+D30+D31</f>
        <v>28404102.1707614</v>
      </c>
      <c r="E32" s="23" t="n">
        <f aca="false">E17+E20+E28+E29+E30+E31</f>
        <v>31892715.531338</v>
      </c>
      <c r="F32" s="23" t="n">
        <f aca="false">F17+F20+F28+F29+F30+F31</f>
        <v>36887909.2919938</v>
      </c>
      <c r="G32" s="23" t="n">
        <f aca="false">G17+G20+G28+G29+G30+G31</f>
        <v>40360011.7509456</v>
      </c>
      <c r="H32" s="23" t="n">
        <f aca="false">H17+H20+H28+H29+H30+H31</f>
        <v>45055091.2963964</v>
      </c>
      <c r="I32" s="23" t="n">
        <f aca="false">I17+I20+I28+I29+I30+I31</f>
        <v>49613682.2802144</v>
      </c>
      <c r="J32" s="23" t="n">
        <f aca="false">J17+J20+J28+J29+J30+J31</f>
        <v>55275803.9495461</v>
      </c>
      <c r="K32" s="23" t="n">
        <f aca="false">K17+K20+K28+K29+K30+K31</f>
        <v>61900204.0781394</v>
      </c>
      <c r="L32" s="23" t="n">
        <f aca="false">L17+L20+L28+L29+L30+L31</f>
        <v>59962634.951522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3"/>
      <c r="FV32" s="3"/>
      <c r="FW32" s="3"/>
    </row>
    <row r="33" s="15" customFormat="true" ht="15.75" hidden="false" customHeight="false" outlineLevel="0" collapsed="false">
      <c r="A33" s="27" t="s">
        <v>55</v>
      </c>
      <c r="B33" s="28" t="s">
        <v>56</v>
      </c>
      <c r="C33" s="29" t="n">
        <f aca="false">C6+C11+C13+C14+C15+C17+C20+C28+C29+C30+C31</f>
        <v>30323249.1309441</v>
      </c>
      <c r="D33" s="29" t="n">
        <f aca="false">D6+D11+D13+D14+D15+D17+D20+D28+D29+D30+D31</f>
        <v>34258753.9230317</v>
      </c>
      <c r="E33" s="29" t="n">
        <f aca="false">E6+E11+E13+E14+E15+E17+E20+E28+E29+E30+E31</f>
        <v>38593091.1457411</v>
      </c>
      <c r="F33" s="29" t="n">
        <f aca="false">F6+F11+F13+F14+F15+F17+F20+F28+F29+F30+F31</f>
        <v>43424110.2767252</v>
      </c>
      <c r="G33" s="29" t="n">
        <f aca="false">G6+G11+G13+G14+G15+G17+G20+G28+G29+G30+G31</f>
        <v>47878154.2398096</v>
      </c>
      <c r="H33" s="29" t="n">
        <f aca="false">H6+H11+H13+H14+H15+H17+H20+H28+H29+H30+H31</f>
        <v>53117539.0712238</v>
      </c>
      <c r="I33" s="29" t="n">
        <f aca="false">I6+I11+I13+I14+I15+I17+I20+I28+I29+I30+I31</f>
        <v>58689971.8024114</v>
      </c>
      <c r="J33" s="29" t="n">
        <f aca="false">J6+J11+J13+J14+J15+J17+J20+J28+J29+J30+J31</f>
        <v>65746977.9891684</v>
      </c>
      <c r="K33" s="29" t="n">
        <f aca="false">K6+K11+K13+K14+K15+K17+K20+K28+K29+K30+K31</f>
        <v>73671715.1189035</v>
      </c>
      <c r="L33" s="29" t="n">
        <f aca="false">L6+L11+L13+L14+L15+L17+L20+L28+L29+L30+L31</f>
        <v>70882555.2611255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3"/>
      <c r="FV33" s="3"/>
      <c r="FW33" s="3"/>
      <c r="FX33" s="2"/>
    </row>
    <row r="34" customFormat="false" ht="15.75" hidden="false" customHeight="false" outlineLevel="0" collapsed="false">
      <c r="A34" s="11" t="s">
        <v>57</v>
      </c>
      <c r="B34" s="30" t="s">
        <v>58</v>
      </c>
      <c r="C34" s="8" t="n">
        <v>4442090</v>
      </c>
      <c r="D34" s="8" t="n">
        <v>5380588</v>
      </c>
      <c r="E34" s="8" t="n">
        <v>6308016</v>
      </c>
      <c r="F34" s="8" t="n">
        <v>6467335</v>
      </c>
      <c r="G34" s="8" t="n">
        <v>7794019</v>
      </c>
      <c r="H34" s="8" t="n">
        <v>9143997</v>
      </c>
      <c r="I34" s="8" t="n">
        <v>9713289.28961021</v>
      </c>
      <c r="J34" s="8" t="n">
        <v>9947212.20840497</v>
      </c>
      <c r="K34" s="18" t="n">
        <v>10323592.5687521</v>
      </c>
      <c r="L34" s="18" t="n">
        <v>9832208.51718214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</row>
    <row r="35" customFormat="false" ht="15.75" hidden="false" customHeight="false" outlineLevel="0" collapsed="false">
      <c r="A35" s="11" t="s">
        <v>59</v>
      </c>
      <c r="B35" s="30" t="s">
        <v>60</v>
      </c>
      <c r="C35" s="8" t="n">
        <v>385589</v>
      </c>
      <c r="D35" s="8" t="n">
        <v>500578</v>
      </c>
      <c r="E35" s="8" t="n">
        <v>505118</v>
      </c>
      <c r="F35" s="8" t="n">
        <v>411143</v>
      </c>
      <c r="G35" s="8" t="n">
        <v>591803</v>
      </c>
      <c r="H35" s="18" t="n">
        <v>653030</v>
      </c>
      <c r="I35" s="18" t="n">
        <v>613257</v>
      </c>
      <c r="J35" s="18" t="n">
        <v>598029</v>
      </c>
      <c r="K35" s="18" t="n">
        <v>908059</v>
      </c>
      <c r="L35" s="18" t="n">
        <v>883782.861111111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</row>
    <row r="36" customFormat="false" ht="15.75" hidden="false" customHeight="false" outlineLevel="0" collapsed="false">
      <c r="A36" s="27" t="s">
        <v>61</v>
      </c>
      <c r="B36" s="31" t="s">
        <v>62</v>
      </c>
      <c r="C36" s="23" t="n">
        <f aca="false">C33+C34-C35</f>
        <v>34379750.1309441</v>
      </c>
      <c r="D36" s="23" t="n">
        <f aca="false">D33+D34-D35</f>
        <v>39138763.9230317</v>
      </c>
      <c r="E36" s="23" t="n">
        <f aca="false">E33+E34-E35</f>
        <v>44395989.1457411</v>
      </c>
      <c r="F36" s="23" t="n">
        <f aca="false">F33+F34-F35</f>
        <v>49480302.2767252</v>
      </c>
      <c r="G36" s="23" t="n">
        <f aca="false">G33+G34-G35</f>
        <v>55080370.2398096</v>
      </c>
      <c r="H36" s="23" t="n">
        <f aca="false">H33+H34-H35</f>
        <v>61608506.0712238</v>
      </c>
      <c r="I36" s="23" t="n">
        <f aca="false">I33+I34-I35</f>
        <v>67790004.0920216</v>
      </c>
      <c r="J36" s="23" t="n">
        <f aca="false">J33+J34-J35</f>
        <v>75096161.1975733</v>
      </c>
      <c r="K36" s="23" t="n">
        <f aca="false">K33+K34-K35</f>
        <v>83087248.6876556</v>
      </c>
      <c r="L36" s="23" t="n">
        <f aca="false">L33+L34-L35</f>
        <v>79830980.9171965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</row>
    <row r="37" customFormat="false" ht="15.75" hidden="false" customHeight="false" outlineLevel="0" collapsed="false">
      <c r="A37" s="11" t="s">
        <v>63</v>
      </c>
      <c r="B37" s="30" t="s">
        <v>64</v>
      </c>
      <c r="C37" s="8" t="n">
        <v>170080</v>
      </c>
      <c r="D37" s="8" t="n">
        <v>173860</v>
      </c>
      <c r="E37" s="8" t="n">
        <v>177640</v>
      </c>
      <c r="F37" s="8" t="n">
        <v>181420</v>
      </c>
      <c r="G37" s="8" t="n">
        <v>185200</v>
      </c>
      <c r="H37" s="8" t="n">
        <v>188980</v>
      </c>
      <c r="I37" s="8" t="n">
        <v>192770</v>
      </c>
      <c r="J37" s="8" t="n">
        <v>196560</v>
      </c>
      <c r="K37" s="8" t="n">
        <v>200350</v>
      </c>
      <c r="L37" s="8" t="n">
        <v>204140</v>
      </c>
      <c r="M37" s="3"/>
      <c r="N37" s="3"/>
      <c r="O37" s="3"/>
    </row>
    <row r="38" customFormat="false" ht="15.75" hidden="false" customHeight="false" outlineLevel="0" collapsed="false">
      <c r="A38" s="27" t="s">
        <v>65</v>
      </c>
      <c r="B38" s="31" t="s">
        <v>66</v>
      </c>
      <c r="C38" s="23" t="n">
        <f aca="false">C36/C37*1000</f>
        <v>202138.700205457</v>
      </c>
      <c r="D38" s="23" t="n">
        <f aca="false">D36/D37*1000</f>
        <v>225116.55310613</v>
      </c>
      <c r="E38" s="23" t="n">
        <f aca="false">E36/E37*1000</f>
        <v>249921.127818853</v>
      </c>
      <c r="F38" s="23" t="n">
        <f aca="false">F36/F37*1000</f>
        <v>272738.960846242</v>
      </c>
      <c r="G38" s="23" t="n">
        <f aca="false">G36/G37*1000</f>
        <v>297410.206478454</v>
      </c>
      <c r="H38" s="23" t="n">
        <f aca="false">H36/H37*1000</f>
        <v>326005.429522827</v>
      </c>
      <c r="I38" s="23" t="n">
        <f aca="false">I36/I37*1000</f>
        <v>351662.624329624</v>
      </c>
      <c r="J38" s="23" t="n">
        <f aca="false">J36/J37*1000</f>
        <v>382052.102144756</v>
      </c>
      <c r="K38" s="23" t="n">
        <f aca="false">K36/K37*1000</f>
        <v>414710.500063168</v>
      </c>
      <c r="L38" s="23" t="n">
        <f aca="false">L36/L37*1000</f>
        <v>391059.963344746</v>
      </c>
      <c r="M38" s="14"/>
      <c r="N38" s="14"/>
      <c r="O38" s="14"/>
      <c r="BP38" s="19"/>
      <c r="BQ38" s="19"/>
      <c r="BR38" s="19"/>
      <c r="BS38" s="19"/>
    </row>
    <row r="40" customFormat="false" ht="15" hidden="false" customHeight="false" outlineLevel="0" collapsed="false">
      <c r="B40" s="1" t="s">
        <v>67</v>
      </c>
      <c r="C40" s="32"/>
      <c r="D40" s="32"/>
      <c r="E40" s="32"/>
      <c r="F40" s="32"/>
      <c r="G40" s="32"/>
      <c r="H40" s="32"/>
      <c r="I40" s="32"/>
      <c r="J40" s="32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7" manualBreakCount="7">
    <brk id="15" man="true" max="65535" min="0"/>
    <brk id="27" man="true" max="65535" min="0"/>
    <brk id="43" man="true" max="65535" min="0"/>
    <brk id="107" man="true" max="65535" min="0"/>
    <brk id="143" man="true" max="65535" min="0"/>
    <brk id="167" man="true" max="65535" min="0"/>
    <brk id="17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V3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5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I3" activeCellId="0" sqref="I3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36.14"/>
    <col collapsed="false" customWidth="true" hidden="false" outlineLevel="0" max="5" min="3" style="1" width="11.14"/>
    <col collapsed="false" customWidth="true" hidden="false" outlineLevel="0" max="6" min="6" style="2" width="11.14"/>
    <col collapsed="false" customWidth="true" hidden="false" outlineLevel="0" max="12" min="7" style="3" width="11.85"/>
    <col collapsed="false" customWidth="true" hidden="false" outlineLevel="0" max="13" min="13" style="2" width="11.43"/>
    <col collapsed="false" customWidth="true" hidden="false" outlineLevel="0" max="41" min="14" style="2" width="9.14"/>
    <col collapsed="false" customWidth="true" hidden="false" outlineLevel="0" max="42" min="42" style="2" width="12.43"/>
    <col collapsed="false" customWidth="true" hidden="false" outlineLevel="0" max="64" min="43" style="2" width="9.14"/>
    <col collapsed="false" customWidth="true" hidden="false" outlineLevel="0" max="65" min="65" style="2" width="12.14"/>
    <col collapsed="false" customWidth="true" hidden="false" outlineLevel="0" max="69" min="66" style="2" width="9.14"/>
    <col collapsed="false" customWidth="true" hidden="true" outlineLevel="0" max="74" min="70" style="2" width="9.14"/>
    <col collapsed="false" customWidth="true" hidden="false" outlineLevel="0" max="75" min="75" style="2" width="9.14"/>
    <col collapsed="false" customWidth="true" hidden="true" outlineLevel="0" max="80" min="76" style="2" width="9.14"/>
    <col collapsed="false" customWidth="true" hidden="false" outlineLevel="0" max="81" min="81" style="2" width="9.14"/>
    <col collapsed="false" customWidth="true" hidden="true" outlineLevel="0" max="86" min="82" style="2" width="9.14"/>
    <col collapsed="false" customWidth="true" hidden="false" outlineLevel="0" max="87" min="87" style="2" width="9.14"/>
    <col collapsed="false" customWidth="true" hidden="true" outlineLevel="0" max="92" min="88" style="2" width="9.14"/>
    <col collapsed="false" customWidth="true" hidden="false" outlineLevel="0" max="93" min="93" style="2" width="9.14"/>
    <col collapsed="false" customWidth="true" hidden="true" outlineLevel="0" max="98" min="94" style="2" width="9.14"/>
    <col collapsed="false" customWidth="true" hidden="false" outlineLevel="0" max="99" min="99" style="3" width="9.14"/>
    <col collapsed="false" customWidth="true" hidden="true" outlineLevel="0" max="104" min="100" style="3" width="9.14"/>
    <col collapsed="false" customWidth="true" hidden="false" outlineLevel="0" max="105" min="105" style="3" width="9.14"/>
    <col collapsed="false" customWidth="true" hidden="true" outlineLevel="0" max="110" min="106" style="3" width="9.14"/>
    <col collapsed="false" customWidth="true" hidden="false" outlineLevel="0" max="111" min="111" style="3" width="9.14"/>
    <col collapsed="false" customWidth="true" hidden="true" outlineLevel="0" max="116" min="112" style="3" width="9.14"/>
    <col collapsed="false" customWidth="true" hidden="false" outlineLevel="0" max="117" min="117" style="3" width="9.14"/>
    <col collapsed="false" customWidth="true" hidden="false" outlineLevel="0" max="147" min="118" style="2" width="9.14"/>
    <col collapsed="false" customWidth="true" hidden="true" outlineLevel="0" max="148" min="148" style="2" width="9.14"/>
    <col collapsed="false" customWidth="true" hidden="false" outlineLevel="0" max="156" min="149" style="2" width="9.14"/>
    <col collapsed="false" customWidth="true" hidden="true" outlineLevel="0" max="157" min="157" style="2" width="9.14"/>
    <col collapsed="false" customWidth="true" hidden="false" outlineLevel="0" max="162" min="158" style="2" width="9.14"/>
    <col collapsed="false" customWidth="true" hidden="true" outlineLevel="0" max="163" min="163" style="2" width="9.14"/>
    <col collapsed="false" customWidth="true" hidden="false" outlineLevel="0" max="174" min="164" style="2" width="9.14"/>
    <col collapsed="false" customWidth="false" hidden="false" outlineLevel="0" max="177" min="175" style="2" width="8.85"/>
    <col collapsed="false" customWidth="true" hidden="false" outlineLevel="0" max="178" min="178" style="2" width="12.71"/>
    <col collapsed="false" customWidth="false" hidden="false" outlineLevel="0" max="1024" min="179" style="1" width="8.85"/>
  </cols>
  <sheetData>
    <row r="1" customFormat="false" ht="21" hidden="false" customHeight="false" outlineLevel="0" collapsed="false">
      <c r="A1" s="1" t="s">
        <v>0</v>
      </c>
      <c r="B1" s="4" t="s">
        <v>1</v>
      </c>
    </row>
    <row r="2" customFormat="false" ht="15.75" hidden="false" customHeight="false" outlineLevel="0" collapsed="false">
      <c r="A2" s="5" t="s">
        <v>68</v>
      </c>
      <c r="I2" s="3" t="s">
        <v>3</v>
      </c>
    </row>
    <row r="3" customFormat="false" ht="15.75" hidden="false" customHeight="false" outlineLevel="0" collapsed="false">
      <c r="A3" s="5"/>
    </row>
    <row r="4" customFormat="false" ht="15.75" hidden="false" customHeight="false" outlineLevel="0" collapsed="false">
      <c r="A4" s="5"/>
      <c r="F4" s="1" t="s">
        <v>4</v>
      </c>
    </row>
    <row r="5" customFormat="false" ht="15.75" hidden="false" customHeight="false" outlineLevel="0" collapsed="false">
      <c r="A5" s="6" t="s">
        <v>5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</row>
    <row r="6" s="15" customFormat="true" ht="15.75" hidden="false" customHeight="false" outlineLevel="0" collapsed="false">
      <c r="A6" s="11" t="s">
        <v>17</v>
      </c>
      <c r="B6" s="12" t="s">
        <v>18</v>
      </c>
      <c r="C6" s="13" t="n">
        <f aca="false">SUM(C7:C10)</f>
        <v>285663.012924945</v>
      </c>
      <c r="D6" s="13" t="n">
        <f aca="false">SUM(D7:D10)</f>
        <v>223585.13977917</v>
      </c>
      <c r="E6" s="13" t="n">
        <f aca="false">SUM(E7:E10)</f>
        <v>208519.148336226</v>
      </c>
      <c r="F6" s="13" t="n">
        <f aca="false">SUM(F7:F10)</f>
        <v>181517.6706416</v>
      </c>
      <c r="G6" s="13" t="n">
        <f aca="false">SUM(G7:G10)</f>
        <v>166190.227079394</v>
      </c>
      <c r="H6" s="13" t="n">
        <f aca="false">SUM(H7:H10)</f>
        <v>171205.053449851</v>
      </c>
      <c r="I6" s="13" t="n">
        <f aca="false">SUM(I7:I10)</f>
        <v>182471.129546621</v>
      </c>
      <c r="J6" s="13" t="n">
        <f aca="false">SUM(J7:J10)</f>
        <v>194401.598737168</v>
      </c>
      <c r="K6" s="13" t="n">
        <f aca="false">SUM(K7:K10)</f>
        <v>192376.684551278</v>
      </c>
      <c r="L6" s="13" t="n">
        <f aca="false">SUM(L7:L10)</f>
        <v>160743.413100899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3"/>
      <c r="FT6" s="3"/>
      <c r="FU6" s="3"/>
      <c r="FV6" s="2"/>
    </row>
    <row r="7" customFormat="false" ht="15.75" hidden="false" customHeight="false" outlineLevel="0" collapsed="false">
      <c r="A7" s="16" t="n">
        <v>1.1</v>
      </c>
      <c r="B7" s="17" t="s">
        <v>19</v>
      </c>
      <c r="C7" s="18" t="n">
        <v>65965.4898169363</v>
      </c>
      <c r="D7" s="18" t="n">
        <v>60904.3574837191</v>
      </c>
      <c r="E7" s="18" t="n">
        <v>55186.6215228769</v>
      </c>
      <c r="F7" s="18" t="n">
        <v>27752.4260037799</v>
      </c>
      <c r="G7" s="18" t="n">
        <v>21597.7254245889</v>
      </c>
      <c r="H7" s="18" t="n">
        <v>21775.97566662</v>
      </c>
      <c r="I7" s="18" t="n">
        <v>19898.5228124498</v>
      </c>
      <c r="J7" s="18" t="n">
        <v>19924.7517526099</v>
      </c>
      <c r="K7" s="18" t="n">
        <v>20659.748132914</v>
      </c>
      <c r="L7" s="18" t="n">
        <v>21562.4455445516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3"/>
      <c r="FT7" s="3"/>
      <c r="FU7" s="3"/>
    </row>
    <row r="8" customFormat="false" ht="15.75" hidden="false" customHeight="false" outlineLevel="0" collapsed="false">
      <c r="A8" s="16" t="n">
        <v>1.2</v>
      </c>
      <c r="B8" s="17" t="s">
        <v>20</v>
      </c>
      <c r="C8" s="18" t="n">
        <v>217865.15933164</v>
      </c>
      <c r="D8" s="18" t="n">
        <v>161036.199743394</v>
      </c>
      <c r="E8" s="18" t="n">
        <v>151776.970593542</v>
      </c>
      <c r="F8" s="18" t="n">
        <v>152233.231998532</v>
      </c>
      <c r="G8" s="18" t="n">
        <v>143096.029047693</v>
      </c>
      <c r="H8" s="18" t="n">
        <v>147975.147665553</v>
      </c>
      <c r="I8" s="18" t="n">
        <v>161105.384952422</v>
      </c>
      <c r="J8" s="18" t="n">
        <v>173077.475069086</v>
      </c>
      <c r="K8" s="18" t="n">
        <v>170277.509090937</v>
      </c>
      <c r="L8" s="18" t="n">
        <v>137767.243033402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3"/>
      <c r="FT8" s="3"/>
      <c r="FU8" s="3"/>
    </row>
    <row r="9" customFormat="false" ht="15.75" hidden="false" customHeight="false" outlineLevel="0" collapsed="false">
      <c r="A9" s="16" t="n">
        <v>1.3</v>
      </c>
      <c r="B9" s="17" t="s">
        <v>21</v>
      </c>
      <c r="C9" s="18" t="n">
        <v>1006.52897636914</v>
      </c>
      <c r="D9" s="18" t="n">
        <v>873.659344886091</v>
      </c>
      <c r="E9" s="18" t="n">
        <v>795.630678511783</v>
      </c>
      <c r="F9" s="18" t="n">
        <v>779.084401414326</v>
      </c>
      <c r="G9" s="18" t="n">
        <v>703.773128192424</v>
      </c>
      <c r="H9" s="18" t="n">
        <v>628.085643944582</v>
      </c>
      <c r="I9" s="18" t="n">
        <v>572.301196123447</v>
      </c>
      <c r="J9" s="18" t="n">
        <v>523.443181336831</v>
      </c>
      <c r="K9" s="18" t="n">
        <v>478.464020821441</v>
      </c>
      <c r="L9" s="18" t="n">
        <v>436.747711970863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3"/>
      <c r="FT9" s="3"/>
      <c r="FU9" s="3"/>
    </row>
    <row r="10" customFormat="false" ht="15.75" hidden="false" customHeight="false" outlineLevel="0" collapsed="false">
      <c r="A10" s="16" t="n">
        <v>1.4</v>
      </c>
      <c r="B10" s="17" t="s">
        <v>22</v>
      </c>
      <c r="C10" s="18" t="n">
        <v>825.8348</v>
      </c>
      <c r="D10" s="18" t="n">
        <v>770.923207171315</v>
      </c>
      <c r="E10" s="18" t="n">
        <v>759.92554129519</v>
      </c>
      <c r="F10" s="18" t="n">
        <v>752.928237872868</v>
      </c>
      <c r="G10" s="18" t="n">
        <v>792.699478919943</v>
      </c>
      <c r="H10" s="18" t="n">
        <v>825.84447373376</v>
      </c>
      <c r="I10" s="18" t="n">
        <v>894.920585625555</v>
      </c>
      <c r="J10" s="18" t="n">
        <v>875.928734136024</v>
      </c>
      <c r="K10" s="18" t="n">
        <v>960.963306605575</v>
      </c>
      <c r="L10" s="18" t="n">
        <v>976.976810975031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3"/>
      <c r="FT10" s="3"/>
      <c r="FU10" s="3"/>
    </row>
    <row r="11" customFormat="false" ht="15.75" hidden="false" customHeight="false" outlineLevel="0" collapsed="false">
      <c r="A11" s="20" t="s">
        <v>23</v>
      </c>
      <c r="B11" s="17" t="s">
        <v>24</v>
      </c>
      <c r="C11" s="18" t="n">
        <v>772879.2538</v>
      </c>
      <c r="D11" s="18" t="n">
        <v>682515.792778799</v>
      </c>
      <c r="E11" s="18" t="n">
        <v>853634.981057138</v>
      </c>
      <c r="F11" s="18" t="n">
        <v>931401.841604223</v>
      </c>
      <c r="G11" s="18" t="n">
        <v>987245.384843023</v>
      </c>
      <c r="H11" s="18" t="n">
        <v>889967.455864595</v>
      </c>
      <c r="I11" s="18" t="n">
        <v>944462.716351247</v>
      </c>
      <c r="J11" s="18" t="n">
        <v>1127627.94201632</v>
      </c>
      <c r="K11" s="18" t="n">
        <v>1629371.80669229</v>
      </c>
      <c r="L11" s="18" t="n">
        <v>1577469.62367049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3"/>
      <c r="FT11" s="3"/>
      <c r="FU11" s="3"/>
    </row>
    <row r="12" customFormat="false" ht="15.75" hidden="false" customHeight="false" outlineLevel="0" collapsed="false">
      <c r="A12" s="21"/>
      <c r="B12" s="22" t="s">
        <v>25</v>
      </c>
      <c r="C12" s="23" t="n">
        <f aca="false">C6+C11</f>
        <v>1058542.26672495</v>
      </c>
      <c r="D12" s="23" t="n">
        <f aca="false">D6+D11</f>
        <v>906100.932557969</v>
      </c>
      <c r="E12" s="23" t="n">
        <f aca="false">E6+E11</f>
        <v>1062154.12939336</v>
      </c>
      <c r="F12" s="23" t="n">
        <f aca="false">F6+F11</f>
        <v>1112919.51224582</v>
      </c>
      <c r="G12" s="23" t="n">
        <f aca="false">G6+G11</f>
        <v>1153435.61192242</v>
      </c>
      <c r="H12" s="23" t="n">
        <f aca="false">H6+H11</f>
        <v>1061172.50931445</v>
      </c>
      <c r="I12" s="23" t="n">
        <f aca="false">I6+I11</f>
        <v>1126933.84589787</v>
      </c>
      <c r="J12" s="23" t="n">
        <f aca="false">J6+J11</f>
        <v>1322029.54075348</v>
      </c>
      <c r="K12" s="23" t="n">
        <f aca="false">K6+K11</f>
        <v>1821748.49124357</v>
      </c>
      <c r="L12" s="23" t="n">
        <f aca="false">L6+L11</f>
        <v>1738213.03677139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3"/>
      <c r="FT12" s="3"/>
      <c r="FU12" s="3"/>
    </row>
    <row r="13" s="15" customFormat="true" ht="15.75" hidden="false" customHeight="false" outlineLevel="0" collapsed="false">
      <c r="A13" s="11" t="s">
        <v>26</v>
      </c>
      <c r="B13" s="12" t="s">
        <v>27</v>
      </c>
      <c r="C13" s="13" t="n">
        <v>1890727.5064</v>
      </c>
      <c r="D13" s="13" t="n">
        <v>2203494.35926746</v>
      </c>
      <c r="E13" s="13" t="n">
        <v>2293900.36962324</v>
      </c>
      <c r="F13" s="13" t="n">
        <v>2059872.86217543</v>
      </c>
      <c r="G13" s="13" t="n">
        <v>2805645.88226076</v>
      </c>
      <c r="H13" s="13" t="n">
        <v>2687146.37980656</v>
      </c>
      <c r="I13" s="13" t="n">
        <v>2699745.90476564</v>
      </c>
      <c r="J13" s="13" t="n">
        <v>2850670.73679431</v>
      </c>
      <c r="K13" s="13" t="n">
        <v>3012722.95173421</v>
      </c>
      <c r="L13" s="13" t="n">
        <v>2790137.62143361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3"/>
      <c r="FT13" s="3"/>
      <c r="FU13" s="3"/>
      <c r="FV13" s="2"/>
    </row>
    <row r="14" customFormat="false" ht="30" hidden="false" customHeight="false" outlineLevel="0" collapsed="false">
      <c r="A14" s="20" t="s">
        <v>28</v>
      </c>
      <c r="B14" s="17" t="s">
        <v>29</v>
      </c>
      <c r="C14" s="18" t="n">
        <v>410628.831</v>
      </c>
      <c r="D14" s="18" t="n">
        <v>676885.486286892</v>
      </c>
      <c r="E14" s="18" t="n">
        <v>805798.518740103</v>
      </c>
      <c r="F14" s="18" t="n">
        <v>847377.484870749</v>
      </c>
      <c r="G14" s="18" t="n">
        <v>1081183.15605343</v>
      </c>
      <c r="H14" s="18" t="n">
        <v>1293892.6150861</v>
      </c>
      <c r="I14" s="18" t="n">
        <v>1577936.8253162</v>
      </c>
      <c r="J14" s="18" t="n">
        <v>1732237.90888843</v>
      </c>
      <c r="K14" s="18" t="n">
        <v>1878154.02839935</v>
      </c>
      <c r="L14" s="18" t="n">
        <v>1985209.32672829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4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4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4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3"/>
      <c r="FT14" s="3"/>
      <c r="FU14" s="3"/>
    </row>
    <row r="15" customFormat="false" ht="15.75" hidden="false" customHeight="false" outlineLevel="0" collapsed="false">
      <c r="A15" s="20" t="s">
        <v>30</v>
      </c>
      <c r="B15" s="17" t="s">
        <v>31</v>
      </c>
      <c r="C15" s="18" t="n">
        <v>1666851.745</v>
      </c>
      <c r="D15" s="18" t="n">
        <v>1631483.66324362</v>
      </c>
      <c r="E15" s="18" t="n">
        <v>1680535.09013095</v>
      </c>
      <c r="F15" s="18" t="n">
        <v>1608184.1806102</v>
      </c>
      <c r="G15" s="18" t="n">
        <v>1623918.22198197</v>
      </c>
      <c r="H15" s="18" t="n">
        <v>1833738.43055267</v>
      </c>
      <c r="I15" s="18" t="n">
        <v>2040987.12016364</v>
      </c>
      <c r="J15" s="18" t="n">
        <v>2308299.04064206</v>
      </c>
      <c r="K15" s="18" t="n">
        <v>2556356.07117646</v>
      </c>
      <c r="L15" s="18" t="n">
        <v>2200813.87908329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4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4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4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3"/>
      <c r="FT15" s="3"/>
      <c r="FU15" s="3"/>
    </row>
    <row r="16" customFormat="false" ht="15.75" hidden="false" customHeight="false" outlineLevel="0" collapsed="false">
      <c r="A16" s="21"/>
      <c r="B16" s="22" t="s">
        <v>32</v>
      </c>
      <c r="C16" s="23" t="n">
        <f aca="false">+C13+C14+C15</f>
        <v>3968208.0824</v>
      </c>
      <c r="D16" s="23" t="n">
        <f aca="false">+D13+D14+D15</f>
        <v>4511863.50879797</v>
      </c>
      <c r="E16" s="23" t="n">
        <f aca="false">+E13+E14+E15</f>
        <v>4780233.9784943</v>
      </c>
      <c r="F16" s="23" t="n">
        <f aca="false">+F13+F14+F15</f>
        <v>4515434.52765638</v>
      </c>
      <c r="G16" s="23" t="n">
        <f aca="false">+G13+G14+G15</f>
        <v>5510747.26029616</v>
      </c>
      <c r="H16" s="23" t="n">
        <f aca="false">+H13+H14+H15</f>
        <v>5814777.42544533</v>
      </c>
      <c r="I16" s="23" t="n">
        <f aca="false">+I13+I14+I15</f>
        <v>6318669.85024547</v>
      </c>
      <c r="J16" s="23" t="n">
        <f aca="false">+J13+J14+J15</f>
        <v>6891207.6863248</v>
      </c>
      <c r="K16" s="23" t="n">
        <f aca="false">+K13+K14+K15</f>
        <v>7447233.05131003</v>
      </c>
      <c r="L16" s="23" t="n">
        <f aca="false">+L13+L14+L15</f>
        <v>6976160.82724519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4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4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4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3"/>
      <c r="FT16" s="3"/>
      <c r="FU16" s="3"/>
    </row>
    <row r="17" s="15" customFormat="true" ht="15.75" hidden="false" customHeight="false" outlineLevel="0" collapsed="false">
      <c r="A17" s="11" t="s">
        <v>33</v>
      </c>
      <c r="B17" s="12" t="s">
        <v>34</v>
      </c>
      <c r="C17" s="13" t="n">
        <f aca="false">C18+C19</f>
        <v>4212068.2897</v>
      </c>
      <c r="D17" s="13" t="n">
        <f aca="false">D18+D19</f>
        <v>4589076.67778096</v>
      </c>
      <c r="E17" s="13" t="n">
        <f aca="false">E18+E19</f>
        <v>5028155.74383593</v>
      </c>
      <c r="F17" s="13" t="n">
        <f aca="false">F18+F19</f>
        <v>5120382.97156506</v>
      </c>
      <c r="G17" s="13" t="n">
        <f aca="false">G18+G19</f>
        <v>5931557.74056717</v>
      </c>
      <c r="H17" s="13" t="n">
        <f aca="false">H18+H19</f>
        <v>6245681.78440769</v>
      </c>
      <c r="I17" s="13" t="n">
        <f aca="false">I18+I19</f>
        <v>6820833.58794307</v>
      </c>
      <c r="J17" s="13" t="n">
        <f aca="false">J18+J19</f>
        <v>7284675.79419708</v>
      </c>
      <c r="K17" s="13" t="n">
        <f aca="false">K18+K19</f>
        <v>7919417.76833393</v>
      </c>
      <c r="L17" s="13" t="n">
        <f aca="false">L18+L19</f>
        <v>6549015.72631893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3"/>
      <c r="FT17" s="3"/>
      <c r="FU17" s="3"/>
      <c r="FV17" s="2"/>
    </row>
    <row r="18" customFormat="false" ht="15.75" hidden="false" customHeight="false" outlineLevel="0" collapsed="false">
      <c r="A18" s="16" t="n">
        <v>6.1</v>
      </c>
      <c r="B18" s="17" t="s">
        <v>35</v>
      </c>
      <c r="C18" s="18" t="n">
        <v>3806350.5046</v>
      </c>
      <c r="D18" s="18" t="n">
        <v>4170957.1019011</v>
      </c>
      <c r="E18" s="18" t="n">
        <v>4599100.02390516</v>
      </c>
      <c r="F18" s="18" t="n">
        <v>4674138.24342279</v>
      </c>
      <c r="G18" s="18" t="n">
        <v>5424480.77323841</v>
      </c>
      <c r="H18" s="18" t="n">
        <v>5670978.87018827</v>
      </c>
      <c r="I18" s="18" t="n">
        <v>6199604.94793899</v>
      </c>
      <c r="J18" s="18" t="n">
        <v>6626719.19335404</v>
      </c>
      <c r="K18" s="18" t="n">
        <v>7194471.76790884</v>
      </c>
      <c r="L18" s="18" t="n">
        <v>5881373.00921525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3"/>
      <c r="FT18" s="3"/>
      <c r="FU18" s="3"/>
    </row>
    <row r="19" customFormat="false" ht="15.75" hidden="false" customHeight="false" outlineLevel="0" collapsed="false">
      <c r="A19" s="16" t="n">
        <v>6.2</v>
      </c>
      <c r="B19" s="17" t="s">
        <v>36</v>
      </c>
      <c r="C19" s="18" t="n">
        <v>405717.7851</v>
      </c>
      <c r="D19" s="18" t="n">
        <v>418119.575879863</v>
      </c>
      <c r="E19" s="18" t="n">
        <v>429055.719930767</v>
      </c>
      <c r="F19" s="18" t="n">
        <v>446244.72814227</v>
      </c>
      <c r="G19" s="18" t="n">
        <v>507076.967328751</v>
      </c>
      <c r="H19" s="18" t="n">
        <v>574702.914219423</v>
      </c>
      <c r="I19" s="18" t="n">
        <v>621228.640004077</v>
      </c>
      <c r="J19" s="18" t="n">
        <v>657956.600843036</v>
      </c>
      <c r="K19" s="18" t="n">
        <v>724946.000425086</v>
      </c>
      <c r="L19" s="18" t="n">
        <v>667642.717103678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3"/>
      <c r="FT19" s="3"/>
      <c r="FU19" s="3"/>
    </row>
    <row r="20" s="15" customFormat="true" ht="30" hidden="false" customHeight="false" outlineLevel="0" collapsed="false">
      <c r="A20" s="24" t="s">
        <v>37</v>
      </c>
      <c r="B20" s="25" t="s">
        <v>38</v>
      </c>
      <c r="C20" s="13" t="n">
        <f aca="false">SUM(C21:C27)</f>
        <v>3928648.0847</v>
      </c>
      <c r="D20" s="13" t="n">
        <f aca="false">SUM(D21:D27)</f>
        <v>4319489.02888928</v>
      </c>
      <c r="E20" s="13" t="n">
        <f aca="false">SUM(E21:E27)</f>
        <v>4603613.53672321</v>
      </c>
      <c r="F20" s="13" t="n">
        <f aca="false">SUM(F21:F27)</f>
        <v>6083862.25816547</v>
      </c>
      <c r="G20" s="13" t="n">
        <f aca="false">SUM(G21:G27)</f>
        <v>6609819.09947898</v>
      </c>
      <c r="H20" s="13" t="n">
        <f aca="false">SUM(H21:H27)</f>
        <v>6727079.40984831</v>
      </c>
      <c r="I20" s="13" t="n">
        <f aca="false">SUM(I21:I27)</f>
        <v>6801591.61702508</v>
      </c>
      <c r="J20" s="13" t="n">
        <f aca="false">SUM(J21:J27)</f>
        <v>6436928.03567052</v>
      </c>
      <c r="K20" s="13" t="n">
        <f aca="false">SUM(K21:K27)</f>
        <v>6897477.55029959</v>
      </c>
      <c r="L20" s="13" t="n">
        <f aca="false">SUM(L21:L27)</f>
        <v>5096990.6861521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3"/>
      <c r="FT20" s="3"/>
      <c r="FU20" s="3"/>
      <c r="FV20" s="2"/>
    </row>
    <row r="21" customFormat="false" ht="15.75" hidden="false" customHeight="false" outlineLevel="0" collapsed="false">
      <c r="A21" s="16" t="n">
        <v>7.1</v>
      </c>
      <c r="B21" s="17" t="s">
        <v>39</v>
      </c>
      <c r="C21" s="18" t="n">
        <v>189924.6528</v>
      </c>
      <c r="D21" s="18" t="n">
        <v>197386.30876494</v>
      </c>
      <c r="E21" s="18" t="n">
        <v>241272.285686294</v>
      </c>
      <c r="F21" s="18" t="n">
        <v>258189</v>
      </c>
      <c r="G21" s="18" t="n">
        <v>263921</v>
      </c>
      <c r="H21" s="18" t="n">
        <v>332426</v>
      </c>
      <c r="I21" s="18" t="n">
        <v>337324</v>
      </c>
      <c r="J21" s="18" t="n">
        <v>355284</v>
      </c>
      <c r="K21" s="18" t="n">
        <v>351974</v>
      </c>
      <c r="L21" s="18" t="n">
        <v>276651.564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3"/>
      <c r="FT21" s="3"/>
      <c r="FU21" s="3"/>
    </row>
    <row r="22" customFormat="false" ht="15.75" hidden="false" customHeight="false" outlineLevel="0" collapsed="false">
      <c r="A22" s="16" t="n">
        <v>7.2</v>
      </c>
      <c r="B22" s="17" t="s">
        <v>40</v>
      </c>
      <c r="C22" s="18" t="n">
        <v>664297.1424</v>
      </c>
      <c r="D22" s="18" t="n">
        <v>685228.441353817</v>
      </c>
      <c r="E22" s="18" t="n">
        <v>658150.642875778</v>
      </c>
      <c r="F22" s="18" t="n">
        <v>674288.025469515</v>
      </c>
      <c r="G22" s="18" t="n">
        <v>818176.590511023</v>
      </c>
      <c r="H22" s="18" t="n">
        <v>842530.201721723</v>
      </c>
      <c r="I22" s="18" t="n">
        <v>940529.274278479</v>
      </c>
      <c r="J22" s="18" t="n">
        <v>960904.162472198</v>
      </c>
      <c r="K22" s="18" t="n">
        <v>1054510.62727584</v>
      </c>
      <c r="L22" s="18" t="n">
        <v>778961.888125266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3"/>
      <c r="FT22" s="3"/>
      <c r="FU22" s="3"/>
    </row>
    <row r="23" customFormat="false" ht="15.75" hidden="false" customHeight="false" outlineLevel="0" collapsed="false">
      <c r="A23" s="16" t="n">
        <v>7.3</v>
      </c>
      <c r="B23" s="17" t="s">
        <v>41</v>
      </c>
      <c r="C23" s="18" t="n">
        <v>545.8562</v>
      </c>
      <c r="D23" s="18" t="n">
        <v>569.328711221971</v>
      </c>
      <c r="E23" s="18" t="n">
        <v>499.12448932516</v>
      </c>
      <c r="F23" s="18" t="n">
        <v>539.456373603208</v>
      </c>
      <c r="G23" s="18" t="n">
        <v>666.241116404209</v>
      </c>
      <c r="H23" s="18" t="n">
        <v>640.261574646163</v>
      </c>
      <c r="I23" s="18" t="n">
        <v>769.635914662315</v>
      </c>
      <c r="J23" s="18" t="n">
        <v>706.153839901715</v>
      </c>
      <c r="K23" s="18" t="n">
        <v>746.13044410921</v>
      </c>
      <c r="L23" s="18" t="n">
        <v>551.162941840147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3"/>
      <c r="FT23" s="3"/>
      <c r="FU23" s="3"/>
    </row>
    <row r="24" customFormat="false" ht="15.75" hidden="false" customHeight="false" outlineLevel="0" collapsed="false">
      <c r="A24" s="16" t="n">
        <v>7.4</v>
      </c>
      <c r="B24" s="17" t="s">
        <v>42</v>
      </c>
      <c r="C24" s="18" t="n">
        <v>98960.5761</v>
      </c>
      <c r="D24" s="18" t="n">
        <v>170440.669077853</v>
      </c>
      <c r="E24" s="18" t="n">
        <v>135235.46204486</v>
      </c>
      <c r="F24" s="18" t="n">
        <v>230684.336586333</v>
      </c>
      <c r="G24" s="18" t="n">
        <v>426631.370161346</v>
      </c>
      <c r="H24" s="18" t="n">
        <v>441828.213458674</v>
      </c>
      <c r="I24" s="18" t="n">
        <v>427802.736769991</v>
      </c>
      <c r="J24" s="18" t="n">
        <v>285069.062262783</v>
      </c>
      <c r="K24" s="18" t="n">
        <v>414353.675948359</v>
      </c>
      <c r="L24" s="18" t="n">
        <v>104213.938842353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3"/>
      <c r="FT24" s="3"/>
      <c r="FU24" s="3"/>
    </row>
    <row r="25" customFormat="false" ht="15.75" hidden="false" customHeight="false" outlineLevel="0" collapsed="false">
      <c r="A25" s="16" t="n">
        <v>7.5</v>
      </c>
      <c r="B25" s="17" t="s">
        <v>43</v>
      </c>
      <c r="C25" s="18" t="n">
        <v>2368548.8758</v>
      </c>
      <c r="D25" s="18" t="n">
        <v>2620503.56145079</v>
      </c>
      <c r="E25" s="18" t="n">
        <v>2822007.13249692</v>
      </c>
      <c r="F25" s="18" t="n">
        <v>4057019.66062334</v>
      </c>
      <c r="G25" s="18" t="n">
        <v>4131632.62979102</v>
      </c>
      <c r="H25" s="18" t="n">
        <v>4185811.35146047</v>
      </c>
      <c r="I25" s="18" t="n">
        <v>4208308.6974577</v>
      </c>
      <c r="J25" s="18" t="n">
        <v>3920944.59137798</v>
      </c>
      <c r="K25" s="18" t="n">
        <v>4135476.16121987</v>
      </c>
      <c r="L25" s="18" t="n">
        <v>3054856.19159928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3"/>
      <c r="FT25" s="3"/>
      <c r="FU25" s="3"/>
    </row>
    <row r="26" customFormat="false" ht="15.75" hidden="false" customHeight="false" outlineLevel="0" collapsed="false">
      <c r="A26" s="16" t="n">
        <v>7.6</v>
      </c>
      <c r="B26" s="17" t="s">
        <v>44</v>
      </c>
      <c r="C26" s="18" t="n">
        <v>21246.6452</v>
      </c>
      <c r="D26" s="18" t="n">
        <v>22704.762614649</v>
      </c>
      <c r="E26" s="18" t="n">
        <v>24598.1359197936</v>
      </c>
      <c r="F26" s="18" t="n">
        <v>24343.8453513095</v>
      </c>
      <c r="G26" s="18" t="n">
        <v>26810.2861816409</v>
      </c>
      <c r="H26" s="18" t="n">
        <v>22871.3597564803</v>
      </c>
      <c r="I26" s="18" t="n">
        <v>22107.1798249039</v>
      </c>
      <c r="J26" s="18" t="n">
        <v>22331.8082124423</v>
      </c>
      <c r="K26" s="18" t="n">
        <v>23108.8875995789</v>
      </c>
      <c r="L26" s="18" t="n">
        <v>23416.8080435963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3"/>
      <c r="FT26" s="3"/>
      <c r="FU26" s="3"/>
    </row>
    <row r="27" customFormat="false" ht="30" hidden="false" customHeight="false" outlineLevel="0" collapsed="false">
      <c r="A27" s="16" t="n">
        <v>7.7</v>
      </c>
      <c r="B27" s="17" t="s">
        <v>45</v>
      </c>
      <c r="C27" s="18" t="n">
        <v>585124.3362</v>
      </c>
      <c r="D27" s="18" t="n">
        <v>622655.956916009</v>
      </c>
      <c r="E27" s="18" t="n">
        <v>721850.753210241</v>
      </c>
      <c r="F27" s="18" t="n">
        <v>838797.933761378</v>
      </c>
      <c r="G27" s="18" t="n">
        <v>941980.981717544</v>
      </c>
      <c r="H27" s="18" t="n">
        <v>900972.021876313</v>
      </c>
      <c r="I27" s="18" t="n">
        <v>864750.092779351</v>
      </c>
      <c r="J27" s="18" t="n">
        <v>891688.25750521</v>
      </c>
      <c r="K27" s="18" t="n">
        <v>917308.067811829</v>
      </c>
      <c r="L27" s="18" t="n">
        <v>858339.132599763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3"/>
      <c r="FT27" s="3"/>
      <c r="FU27" s="3"/>
    </row>
    <row r="28" customFormat="false" ht="15.75" hidden="false" customHeight="false" outlineLevel="0" collapsed="false">
      <c r="A28" s="20" t="s">
        <v>46</v>
      </c>
      <c r="B28" s="17" t="s">
        <v>47</v>
      </c>
      <c r="C28" s="18" t="n">
        <v>5388295</v>
      </c>
      <c r="D28" s="18" t="n">
        <v>5914328</v>
      </c>
      <c r="E28" s="18" t="n">
        <v>6218539</v>
      </c>
      <c r="F28" s="18" t="n">
        <v>6621044</v>
      </c>
      <c r="G28" s="18" t="n">
        <v>6758425</v>
      </c>
      <c r="H28" s="18" t="n">
        <v>7200558</v>
      </c>
      <c r="I28" s="18" t="n">
        <v>7047155</v>
      </c>
      <c r="J28" s="18" t="n">
        <v>7424840</v>
      </c>
      <c r="K28" s="18" t="n">
        <v>7535100</v>
      </c>
      <c r="L28" s="18" t="n">
        <v>8090390.16614959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3"/>
      <c r="FT28" s="3"/>
      <c r="FU28" s="3"/>
    </row>
    <row r="29" customFormat="false" ht="30" hidden="false" customHeight="false" outlineLevel="0" collapsed="false">
      <c r="A29" s="20" t="s">
        <v>48</v>
      </c>
      <c r="B29" s="17" t="s">
        <v>49</v>
      </c>
      <c r="C29" s="18" t="n">
        <v>7248035.92581915</v>
      </c>
      <c r="D29" s="18" t="n">
        <v>7515150.84057728</v>
      </c>
      <c r="E29" s="18" t="n">
        <v>8027468.31091436</v>
      </c>
      <c r="F29" s="18" t="n">
        <v>9229794.70878938</v>
      </c>
      <c r="G29" s="18" t="n">
        <v>9883994.09337492</v>
      </c>
      <c r="H29" s="18" t="n">
        <v>10949302.5691387</v>
      </c>
      <c r="I29" s="18" t="n">
        <v>11640513.4076241</v>
      </c>
      <c r="J29" s="18" t="n">
        <v>12976870.4160106</v>
      </c>
      <c r="K29" s="18" t="n">
        <v>14103580.1685549</v>
      </c>
      <c r="L29" s="18" t="n">
        <v>14021348.1789207</v>
      </c>
      <c r="M29" s="2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3"/>
      <c r="FT29" s="3"/>
      <c r="FU29" s="3"/>
    </row>
    <row r="30" customFormat="false" ht="15.75" hidden="false" customHeight="false" outlineLevel="0" collapsed="false">
      <c r="A30" s="20" t="s">
        <v>50</v>
      </c>
      <c r="B30" s="17" t="s">
        <v>51</v>
      </c>
      <c r="C30" s="18" t="n">
        <v>1956780</v>
      </c>
      <c r="D30" s="18" t="n">
        <v>1662494</v>
      </c>
      <c r="E30" s="18" t="n">
        <v>1604411</v>
      </c>
      <c r="F30" s="18" t="n">
        <v>1665411</v>
      </c>
      <c r="G30" s="18" t="n">
        <v>1844708</v>
      </c>
      <c r="H30" s="18" t="n">
        <v>1978353.93505796</v>
      </c>
      <c r="I30" s="18" t="n">
        <v>2377291.27083757</v>
      </c>
      <c r="J30" s="18" t="n">
        <v>2439084.47724999</v>
      </c>
      <c r="K30" s="18" t="n">
        <v>2697672.86399429</v>
      </c>
      <c r="L30" s="18" t="n">
        <v>2781799.87835001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3"/>
      <c r="FT30" s="3"/>
      <c r="FU30" s="3"/>
    </row>
    <row r="31" customFormat="false" ht="15.75" hidden="false" customHeight="false" outlineLevel="0" collapsed="false">
      <c r="A31" s="20" t="s">
        <v>52</v>
      </c>
      <c r="B31" s="17" t="s">
        <v>53</v>
      </c>
      <c r="C31" s="18" t="n">
        <v>2562671.4816</v>
      </c>
      <c r="D31" s="18" t="n">
        <v>2674740.32277627</v>
      </c>
      <c r="E31" s="18" t="n">
        <v>2837901.09241425</v>
      </c>
      <c r="F31" s="18" t="n">
        <v>3235927.54228499</v>
      </c>
      <c r="G31" s="18" t="n">
        <v>3399058.42159061</v>
      </c>
      <c r="H31" s="18" t="n">
        <v>3822055.59263048</v>
      </c>
      <c r="I31" s="18" t="n">
        <v>4200304.55083358</v>
      </c>
      <c r="J31" s="18" t="n">
        <v>4735414.13357275</v>
      </c>
      <c r="K31" s="18" t="n">
        <v>5159379.88228423</v>
      </c>
      <c r="L31" s="18" t="n">
        <v>5343495.04761274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3"/>
      <c r="FT31" s="3"/>
      <c r="FU31" s="3"/>
    </row>
    <row r="32" customFormat="false" ht="15.75" hidden="false" customHeight="false" outlineLevel="0" collapsed="false">
      <c r="A32" s="21"/>
      <c r="B32" s="22" t="s">
        <v>54</v>
      </c>
      <c r="C32" s="23" t="n">
        <f aca="false">C17+C20+C28+C29+C30+C31</f>
        <v>25296498.7818191</v>
      </c>
      <c r="D32" s="23" t="n">
        <f aca="false">D17+D20+D28+D29+D30+D31</f>
        <v>26675278.8700238</v>
      </c>
      <c r="E32" s="23" t="n">
        <f aca="false">E17+E20+E28+E29+E30+E31</f>
        <v>28320088.6838877</v>
      </c>
      <c r="F32" s="23" t="n">
        <f aca="false">F17+F20+F28+F29+F30+F31</f>
        <v>31956422.4808049</v>
      </c>
      <c r="G32" s="23" t="n">
        <f aca="false">G17+G20+G28+G29+G30+G31</f>
        <v>34427562.3550117</v>
      </c>
      <c r="H32" s="23" t="n">
        <f aca="false">H17+H20+H28+H29+H30+H31</f>
        <v>36923031.2910831</v>
      </c>
      <c r="I32" s="23" t="n">
        <f aca="false">I17+I20+I28+I29+I30+I31</f>
        <v>38887689.4342634</v>
      </c>
      <c r="J32" s="23" t="n">
        <f aca="false">J17+J20+J28+J29+J30+J31</f>
        <v>41297812.8567009</v>
      </c>
      <c r="K32" s="23" t="n">
        <f aca="false">K17+K20+K28+K29+K30+K31</f>
        <v>44312628.2334669</v>
      </c>
      <c r="L32" s="23" t="n">
        <f aca="false">L17+L20+L28+L29+L30+L31</f>
        <v>41883039.6835041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3"/>
      <c r="FT32" s="3"/>
      <c r="FU32" s="3"/>
    </row>
    <row r="33" s="15" customFormat="true" ht="15.75" hidden="false" customHeight="false" outlineLevel="0" collapsed="false">
      <c r="A33" s="27" t="s">
        <v>55</v>
      </c>
      <c r="B33" s="28" t="s">
        <v>56</v>
      </c>
      <c r="C33" s="29" t="n">
        <f aca="false">C6+C11+C13+C14+C15+C17+C20+C28+C29+C30+C31</f>
        <v>30323249.1309441</v>
      </c>
      <c r="D33" s="29" t="n">
        <f aca="false">D6+D11+D13+D14+D15+D17+D20+D28+D29+D30+D31</f>
        <v>32093243.3113797</v>
      </c>
      <c r="E33" s="29" t="n">
        <f aca="false">E6+E11+E13+E14+E15+E17+E20+E28+E29+E30+E31</f>
        <v>34162476.7917754</v>
      </c>
      <c r="F33" s="29" t="n">
        <f aca="false">F6+F11+F13+F14+F15+F17+F20+F28+F29+F30+F31</f>
        <v>37584776.5207071</v>
      </c>
      <c r="G33" s="29" t="n">
        <f aca="false">G6+G11+G13+G14+G15+G17+G20+G28+G29+G30+G31</f>
        <v>41091745.2272303</v>
      </c>
      <c r="H33" s="29" t="n">
        <f aca="false">H6+H11+H13+H14+H15+H17+H20+H28+H29+H30+H31</f>
        <v>43798981.2258429</v>
      </c>
      <c r="I33" s="29" t="n">
        <f aca="false">I6+I11+I13+I14+I15+I17+I20+I28+I29+I30+I31</f>
        <v>46333293.1304068</v>
      </c>
      <c r="J33" s="29" t="n">
        <f aca="false">J6+J11+J13+J14+J15+J17+J20+J28+J29+J30+J31</f>
        <v>49511050.0837792</v>
      </c>
      <c r="K33" s="29" t="n">
        <f aca="false">K6+K11+K13+K14+K15+K17+K20+K28+K29+K30+K31</f>
        <v>53581609.7760205</v>
      </c>
      <c r="L33" s="29" t="n">
        <f aca="false">L6+L11+L13+L14+L15+L17+L20+L28+L29+L30+L31</f>
        <v>50597413.5475207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3"/>
      <c r="FT33" s="3"/>
      <c r="FU33" s="3"/>
      <c r="FV33" s="2"/>
    </row>
    <row r="34" customFormat="false" ht="15.75" hidden="false" customHeight="false" outlineLevel="0" collapsed="false">
      <c r="A34" s="11" t="s">
        <v>57</v>
      </c>
      <c r="B34" s="30" t="s">
        <v>58</v>
      </c>
      <c r="C34" s="18" t="n">
        <v>4442090</v>
      </c>
      <c r="D34" s="18" t="n">
        <v>4998368.11225926</v>
      </c>
      <c r="E34" s="18" t="n">
        <v>5527878.97409049</v>
      </c>
      <c r="F34" s="18" t="n">
        <v>5564294.53201028</v>
      </c>
      <c r="G34" s="18" t="n">
        <v>6861980.98425601</v>
      </c>
      <c r="H34" s="18" t="n">
        <v>7782894.13180169</v>
      </c>
      <c r="I34" s="18" t="n">
        <v>8259842.14827199</v>
      </c>
      <c r="J34" s="18" t="n">
        <v>8182353.70763702</v>
      </c>
      <c r="K34" s="18" t="n">
        <v>8335494.49389575</v>
      </c>
      <c r="L34" s="18" t="n">
        <v>7957290.01557381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</row>
    <row r="35" customFormat="false" ht="15.75" hidden="false" customHeight="false" outlineLevel="0" collapsed="false">
      <c r="A35" s="11" t="s">
        <v>59</v>
      </c>
      <c r="B35" s="30" t="s">
        <v>60</v>
      </c>
      <c r="C35" s="18" t="n">
        <v>385589</v>
      </c>
      <c r="D35" s="18" t="n">
        <v>428774.795153165</v>
      </c>
      <c r="E35" s="18" t="n">
        <v>399517.503265026</v>
      </c>
      <c r="F35" s="18" t="n">
        <v>313556.100560103</v>
      </c>
      <c r="G35" s="18" t="n">
        <v>391476.05712144</v>
      </c>
      <c r="H35" s="18" t="n">
        <v>405351.478227405</v>
      </c>
      <c r="I35" s="18" t="n">
        <v>391633.130700031</v>
      </c>
      <c r="J35" s="18" t="n">
        <v>379915.903390276</v>
      </c>
      <c r="K35" s="18" t="n">
        <v>532834.109152348</v>
      </c>
      <c r="L35" s="18" t="n">
        <v>657640.716854843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</row>
    <row r="36" customFormat="false" ht="15.75" hidden="false" customHeight="false" outlineLevel="0" collapsed="false">
      <c r="A36" s="27" t="s">
        <v>61</v>
      </c>
      <c r="B36" s="31" t="s">
        <v>62</v>
      </c>
      <c r="C36" s="23" t="n">
        <f aca="false">C33+C34-C35</f>
        <v>34379750.1309441</v>
      </c>
      <c r="D36" s="23" t="n">
        <f aca="false">D33+D34-D35</f>
        <v>36662836.6284858</v>
      </c>
      <c r="E36" s="23" t="n">
        <f aca="false">E33+E34-E35</f>
        <v>39290838.2626009</v>
      </c>
      <c r="F36" s="23" t="n">
        <f aca="false">F33+F34-F35</f>
        <v>42835514.9521573</v>
      </c>
      <c r="G36" s="23" t="n">
        <f aca="false">G33+G34-G35</f>
        <v>47562250.1543648</v>
      </c>
      <c r="H36" s="23" t="n">
        <f aca="false">H33+H34-H35</f>
        <v>51176523.8794172</v>
      </c>
      <c r="I36" s="23" t="n">
        <f aca="false">I33+I34-I35</f>
        <v>54201502.1479787</v>
      </c>
      <c r="J36" s="23" t="n">
        <f aca="false">J33+J34-J35</f>
        <v>57313487.888026</v>
      </c>
      <c r="K36" s="23" t="n">
        <f aca="false">K33+K34-K35</f>
        <v>61384270.1607639</v>
      </c>
      <c r="L36" s="23" t="n">
        <f aca="false">L33+L34-L35</f>
        <v>57897062.8462397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</row>
    <row r="37" customFormat="false" ht="15.75" hidden="false" customHeight="false" outlineLevel="0" collapsed="false">
      <c r="A37" s="11" t="s">
        <v>63</v>
      </c>
      <c r="B37" s="30" t="s">
        <v>64</v>
      </c>
      <c r="C37" s="8" t="n">
        <f aca="false">GSVA_cur!C37</f>
        <v>170080</v>
      </c>
      <c r="D37" s="8" t="n">
        <f aca="false">GSVA_cur!D37</f>
        <v>173860</v>
      </c>
      <c r="E37" s="8" t="n">
        <f aca="false">GSVA_cur!E37</f>
        <v>177640</v>
      </c>
      <c r="F37" s="8" t="n">
        <f aca="false">GSVA_cur!F37</f>
        <v>181420</v>
      </c>
      <c r="G37" s="8" t="n">
        <f aca="false">GSVA_cur!G37</f>
        <v>185200</v>
      </c>
      <c r="H37" s="8" t="n">
        <f aca="false">GSVA_cur!H37</f>
        <v>188980</v>
      </c>
      <c r="I37" s="8" t="n">
        <f aca="false">GSVA_cur!I37</f>
        <v>192770</v>
      </c>
      <c r="J37" s="8" t="n">
        <f aca="false">GSVA_cur!J37</f>
        <v>196560</v>
      </c>
      <c r="K37" s="8" t="n">
        <f aca="false">GSVA_cur!K37</f>
        <v>200350</v>
      </c>
      <c r="L37" s="8" t="n">
        <f aca="false">GSVA_cur!L37</f>
        <v>204140</v>
      </c>
      <c r="M37" s="3"/>
    </row>
    <row r="38" customFormat="false" ht="15.75" hidden="false" customHeight="false" outlineLevel="0" collapsed="false">
      <c r="A38" s="27" t="s">
        <v>65</v>
      </c>
      <c r="B38" s="31" t="s">
        <v>66</v>
      </c>
      <c r="C38" s="23" t="n">
        <f aca="false">C36/C37*1000</f>
        <v>202138.700205457</v>
      </c>
      <c r="D38" s="23" t="n">
        <f aca="false">D36/D37*1000</f>
        <v>210875.627680236</v>
      </c>
      <c r="E38" s="23" t="n">
        <f aca="false">E36/E37*1000</f>
        <v>221182.381572849</v>
      </c>
      <c r="F38" s="23" t="n">
        <f aca="false">F36/F37*1000</f>
        <v>236112.418433234</v>
      </c>
      <c r="G38" s="23" t="n">
        <f aca="false">G36/G37*1000</f>
        <v>256815.605585123</v>
      </c>
      <c r="H38" s="23" t="n">
        <f aca="false">H36/H37*1000</f>
        <v>270803.915120209</v>
      </c>
      <c r="I38" s="23" t="n">
        <f aca="false">I36/I37*1000</f>
        <v>281171.873984431</v>
      </c>
      <c r="J38" s="23" t="n">
        <f aca="false">J36/J37*1000</f>
        <v>291582.661212993</v>
      </c>
      <c r="K38" s="23" t="n">
        <f aca="false">K36/K37*1000</f>
        <v>306385.176744517</v>
      </c>
      <c r="L38" s="23" t="n">
        <f aca="false">L36/L37*1000</f>
        <v>283614.494201233</v>
      </c>
      <c r="M38" s="14"/>
      <c r="BN38" s="19"/>
      <c r="BO38" s="19"/>
      <c r="BP38" s="19"/>
      <c r="BQ38" s="19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7" manualBreakCount="7">
    <brk id="13" man="true" max="65535" min="0"/>
    <brk id="25" man="true" max="65535" min="0"/>
    <brk id="41" man="true" max="65535" min="0"/>
    <brk id="105" man="true" max="65535" min="0"/>
    <brk id="141" man="true" max="65535" min="0"/>
    <brk id="165" man="true" max="65535" min="0"/>
    <brk id="173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X3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5" topLeftCell="C30" activePane="bottomRight" state="frozen"/>
      <selection pane="topLeft" activeCell="A1" activeCellId="0" sqref="A1"/>
      <selection pane="topRight" activeCell="C1" activeCellId="0" sqref="C1"/>
      <selection pane="bottomLeft" activeCell="A30" activeCellId="0" sqref="A30"/>
      <selection pane="bottomRight" activeCell="I3" activeCellId="0" sqref="I3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37.28"/>
    <col collapsed="false" customWidth="true" hidden="false" outlineLevel="0" max="5" min="3" style="1" width="11.28"/>
    <col collapsed="false" customWidth="true" hidden="false" outlineLevel="0" max="6" min="6" style="2" width="11.28"/>
    <col collapsed="false" customWidth="true" hidden="false" outlineLevel="0" max="12" min="7" style="3" width="11.85"/>
    <col collapsed="false" customWidth="true" hidden="false" outlineLevel="0" max="15" min="13" style="2" width="11.43"/>
    <col collapsed="false" customWidth="true" hidden="false" outlineLevel="0" max="43" min="16" style="2" width="9.14"/>
    <col collapsed="false" customWidth="true" hidden="false" outlineLevel="0" max="44" min="44" style="2" width="12.43"/>
    <col collapsed="false" customWidth="true" hidden="false" outlineLevel="0" max="66" min="45" style="2" width="9.14"/>
    <col collapsed="false" customWidth="true" hidden="false" outlineLevel="0" max="67" min="67" style="2" width="12.14"/>
    <col collapsed="false" customWidth="true" hidden="false" outlineLevel="0" max="71" min="68" style="2" width="9.14"/>
    <col collapsed="false" customWidth="true" hidden="true" outlineLevel="0" max="76" min="72" style="2" width="9.14"/>
    <col collapsed="false" customWidth="true" hidden="false" outlineLevel="0" max="77" min="77" style="2" width="9.14"/>
    <col collapsed="false" customWidth="true" hidden="true" outlineLevel="0" max="82" min="78" style="2" width="9.14"/>
    <col collapsed="false" customWidth="true" hidden="false" outlineLevel="0" max="83" min="83" style="2" width="9.14"/>
    <col collapsed="false" customWidth="true" hidden="true" outlineLevel="0" max="88" min="84" style="2" width="9.14"/>
    <col collapsed="false" customWidth="true" hidden="false" outlineLevel="0" max="89" min="89" style="2" width="9.14"/>
    <col collapsed="false" customWidth="true" hidden="true" outlineLevel="0" max="94" min="90" style="2" width="9.14"/>
    <col collapsed="false" customWidth="true" hidden="false" outlineLevel="0" max="95" min="95" style="2" width="9.14"/>
    <col collapsed="false" customWidth="true" hidden="true" outlineLevel="0" max="100" min="96" style="2" width="9.14"/>
    <col collapsed="false" customWidth="true" hidden="false" outlineLevel="0" max="101" min="101" style="3" width="9.14"/>
    <col collapsed="false" customWidth="true" hidden="true" outlineLevel="0" max="106" min="102" style="3" width="9.14"/>
    <col collapsed="false" customWidth="true" hidden="false" outlineLevel="0" max="107" min="107" style="3" width="9.14"/>
    <col collapsed="false" customWidth="true" hidden="true" outlineLevel="0" max="112" min="108" style="3" width="9.14"/>
    <col collapsed="false" customWidth="true" hidden="false" outlineLevel="0" max="113" min="113" style="3" width="9.14"/>
    <col collapsed="false" customWidth="true" hidden="true" outlineLevel="0" max="118" min="114" style="3" width="9.14"/>
    <col collapsed="false" customWidth="true" hidden="false" outlineLevel="0" max="119" min="119" style="3" width="9.14"/>
    <col collapsed="false" customWidth="true" hidden="false" outlineLevel="0" max="149" min="120" style="2" width="9.14"/>
    <col collapsed="false" customWidth="true" hidden="true" outlineLevel="0" max="150" min="150" style="2" width="9.14"/>
    <col collapsed="false" customWidth="true" hidden="false" outlineLevel="0" max="158" min="151" style="2" width="9.14"/>
    <col collapsed="false" customWidth="true" hidden="true" outlineLevel="0" max="159" min="159" style="2" width="9.14"/>
    <col collapsed="false" customWidth="true" hidden="false" outlineLevel="0" max="164" min="160" style="2" width="9.14"/>
    <col collapsed="false" customWidth="true" hidden="true" outlineLevel="0" max="165" min="165" style="2" width="9.14"/>
    <col collapsed="false" customWidth="true" hidden="false" outlineLevel="0" max="175" min="166" style="2" width="9.14"/>
    <col collapsed="false" customWidth="false" hidden="false" outlineLevel="0" max="179" min="176" style="2" width="8.85"/>
    <col collapsed="false" customWidth="true" hidden="false" outlineLevel="0" max="180" min="180" style="2" width="12.71"/>
    <col collapsed="false" customWidth="false" hidden="false" outlineLevel="0" max="1024" min="181" style="1" width="8.85"/>
  </cols>
  <sheetData>
    <row r="1" customFormat="false" ht="21" hidden="false" customHeight="false" outlineLevel="0" collapsed="false">
      <c r="A1" s="1" t="s">
        <v>0</v>
      </c>
      <c r="B1" s="4" t="s">
        <v>1</v>
      </c>
    </row>
    <row r="2" customFormat="false" ht="15.75" hidden="false" customHeight="false" outlineLevel="0" collapsed="false">
      <c r="A2" s="5" t="s">
        <v>69</v>
      </c>
      <c r="I2" s="3" t="s">
        <v>3</v>
      </c>
    </row>
    <row r="3" customFormat="false" ht="15.75" hidden="false" customHeight="false" outlineLevel="0" collapsed="false">
      <c r="A3" s="5"/>
    </row>
    <row r="4" customFormat="false" ht="15.75" hidden="false" customHeight="false" outlineLevel="0" collapsed="false">
      <c r="A4" s="5"/>
      <c r="F4" s="1" t="s">
        <v>4</v>
      </c>
    </row>
    <row r="5" customFormat="false" ht="15.75" hidden="false" customHeight="false" outlineLevel="0" collapsed="false">
      <c r="A5" s="6" t="s">
        <v>5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</row>
    <row r="6" s="15" customFormat="true" ht="15.75" hidden="false" customHeight="false" outlineLevel="0" collapsed="false">
      <c r="A6" s="11" t="s">
        <v>17</v>
      </c>
      <c r="B6" s="12" t="s">
        <v>18</v>
      </c>
      <c r="C6" s="13" t="n">
        <f aca="false">SUM(C7:C10)</f>
        <v>279933.012924945</v>
      </c>
      <c r="D6" s="13" t="n">
        <f aca="false">SUM(D7:D10)</f>
        <v>252391.587570315</v>
      </c>
      <c r="E6" s="13" t="n">
        <f aca="false">SUM(E7:E10)</f>
        <v>251978.604403036</v>
      </c>
      <c r="F6" s="13" t="n">
        <f aca="false">SUM(F7:F10)</f>
        <v>240407.528563705</v>
      </c>
      <c r="G6" s="13" t="n">
        <f aca="false">SUM(G7:G10)</f>
        <v>235728.783936085</v>
      </c>
      <c r="H6" s="13" t="n">
        <f aca="false">SUM(H7:H10)</f>
        <v>242158.352718307</v>
      </c>
      <c r="I6" s="13" t="n">
        <f aca="false">SUM(I7:I10)</f>
        <v>277911.321397791</v>
      </c>
      <c r="J6" s="13" t="n">
        <f aca="false">SUM(J7:J10)</f>
        <v>296086.649738566</v>
      </c>
      <c r="K6" s="13" t="n">
        <f aca="false">SUM(K7:K10)</f>
        <v>301088.86671845</v>
      </c>
      <c r="L6" s="13" t="n">
        <f aca="false">SUM(L7:L10)</f>
        <v>259123.332387322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3"/>
      <c r="FV6" s="3"/>
      <c r="FW6" s="3"/>
      <c r="FX6" s="2"/>
    </row>
    <row r="7" customFormat="false" ht="15.75" hidden="false" customHeight="false" outlineLevel="0" collapsed="false">
      <c r="A7" s="16" t="n">
        <v>1.1</v>
      </c>
      <c r="B7" s="17" t="s">
        <v>19</v>
      </c>
      <c r="C7" s="18" t="n">
        <v>62741.4898169363</v>
      </c>
      <c r="D7" s="18" t="n">
        <v>69038.8192007465</v>
      </c>
      <c r="E7" s="18" t="n">
        <v>69272.1208636598</v>
      </c>
      <c r="F7" s="18" t="n">
        <v>46291.3194746096</v>
      </c>
      <c r="G7" s="18" t="n">
        <v>45876.6234227203</v>
      </c>
      <c r="H7" s="18" t="n">
        <v>46737.7776605591</v>
      </c>
      <c r="I7" s="18" t="n">
        <v>48209.7007065187</v>
      </c>
      <c r="J7" s="18" t="n">
        <v>48617.04092579</v>
      </c>
      <c r="K7" s="18" t="n">
        <v>52799.5326031822</v>
      </c>
      <c r="L7" s="18" t="n">
        <v>51593.8793383033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3"/>
      <c r="FV7" s="3"/>
      <c r="FW7" s="3"/>
    </row>
    <row r="8" customFormat="false" ht="15.75" hidden="false" customHeight="false" outlineLevel="0" collapsed="false">
      <c r="A8" s="16" t="n">
        <v>1.2</v>
      </c>
      <c r="B8" s="17" t="s">
        <v>20</v>
      </c>
      <c r="C8" s="18" t="n">
        <v>215467.15933164</v>
      </c>
      <c r="D8" s="18" t="n">
        <v>181627.127012074</v>
      </c>
      <c r="E8" s="18" t="n">
        <v>180920.878104451</v>
      </c>
      <c r="F8" s="18" t="n">
        <v>192396.98920772</v>
      </c>
      <c r="G8" s="18" t="n">
        <v>188117.21768894</v>
      </c>
      <c r="H8" s="18" t="n">
        <v>193677.375750854</v>
      </c>
      <c r="I8" s="18" t="n">
        <v>227877.104527873</v>
      </c>
      <c r="J8" s="18" t="n">
        <v>245684.303654257</v>
      </c>
      <c r="K8" s="18" t="n">
        <v>246385.918303191</v>
      </c>
      <c r="L8" s="18" t="n">
        <v>205740.703179515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3"/>
      <c r="FV8" s="3"/>
      <c r="FW8" s="3"/>
    </row>
    <row r="9" customFormat="false" ht="15.75" hidden="false" customHeight="false" outlineLevel="0" collapsed="false">
      <c r="A9" s="16" t="n">
        <v>1.3</v>
      </c>
      <c r="B9" s="17" t="s">
        <v>21</v>
      </c>
      <c r="C9" s="18" t="n">
        <v>995.528976369144</v>
      </c>
      <c r="D9" s="18" t="n">
        <v>979.72535749481</v>
      </c>
      <c r="E9" s="18" t="n">
        <v>938.700134925711</v>
      </c>
      <c r="F9" s="18" t="n">
        <v>833.317681374982</v>
      </c>
      <c r="G9" s="18" t="n">
        <v>797.354824424273</v>
      </c>
      <c r="H9" s="18" t="n">
        <v>697.129804530118</v>
      </c>
      <c r="I9" s="18" t="n">
        <v>644.697502568425</v>
      </c>
      <c r="J9" s="18" t="n">
        <v>592.608127898446</v>
      </c>
      <c r="K9" s="18" t="n">
        <v>507.78586166793</v>
      </c>
      <c r="L9" s="18" t="n">
        <v>441.214732638811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3"/>
      <c r="FV9" s="3"/>
      <c r="FW9" s="3"/>
    </row>
    <row r="10" customFormat="false" ht="15.75" hidden="false" customHeight="false" outlineLevel="0" collapsed="false">
      <c r="A10" s="16" t="n">
        <v>1.4</v>
      </c>
      <c r="B10" s="17" t="s">
        <v>22</v>
      </c>
      <c r="C10" s="18" t="n">
        <v>728.8348</v>
      </c>
      <c r="D10" s="18" t="n">
        <v>745.916</v>
      </c>
      <c r="E10" s="18" t="n">
        <v>846.9053</v>
      </c>
      <c r="F10" s="18" t="n">
        <v>885.9022</v>
      </c>
      <c r="G10" s="18" t="n">
        <v>937.588</v>
      </c>
      <c r="H10" s="18" t="n">
        <v>1046.06950236401</v>
      </c>
      <c r="I10" s="18" t="n">
        <v>1179.81866083066</v>
      </c>
      <c r="J10" s="18" t="n">
        <v>1192.69703061985</v>
      </c>
      <c r="K10" s="18" t="n">
        <v>1395.62995040904</v>
      </c>
      <c r="L10" s="18" t="n">
        <v>1347.53513686489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3"/>
      <c r="FV10" s="3"/>
      <c r="FW10" s="3"/>
    </row>
    <row r="11" customFormat="false" ht="15.75" hidden="false" customHeight="false" outlineLevel="0" collapsed="false">
      <c r="A11" s="20" t="s">
        <v>23</v>
      </c>
      <c r="B11" s="17" t="s">
        <v>24</v>
      </c>
      <c r="C11" s="18" t="n">
        <v>679588.2538</v>
      </c>
      <c r="D11" s="18" t="n">
        <v>655962.9548</v>
      </c>
      <c r="E11" s="18" t="n">
        <v>869631.7584</v>
      </c>
      <c r="F11" s="18" t="n">
        <v>818162.48</v>
      </c>
      <c r="G11" s="18" t="n">
        <v>632047.1158</v>
      </c>
      <c r="H11" s="18" t="n">
        <v>546394.327168919</v>
      </c>
      <c r="I11" s="18" t="n">
        <v>583959.158062021</v>
      </c>
      <c r="J11" s="18" t="n">
        <v>882925.116590218</v>
      </c>
      <c r="K11" s="18" t="n">
        <v>1266538.1351208</v>
      </c>
      <c r="L11" s="18" t="n">
        <v>918916.011650002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3"/>
      <c r="FV11" s="3"/>
      <c r="FW11" s="3"/>
    </row>
    <row r="12" customFormat="false" ht="15.75" hidden="false" customHeight="false" outlineLevel="0" collapsed="false">
      <c r="A12" s="21"/>
      <c r="B12" s="22" t="s">
        <v>25</v>
      </c>
      <c r="C12" s="23" t="n">
        <f aca="false">C6+C11</f>
        <v>959521.266724945</v>
      </c>
      <c r="D12" s="23" t="n">
        <f aca="false">D6+D11</f>
        <v>908354.542370315</v>
      </c>
      <c r="E12" s="23" t="n">
        <f aca="false">E6+E11</f>
        <v>1121610.36280304</v>
      </c>
      <c r="F12" s="23" t="n">
        <f aca="false">F6+F11</f>
        <v>1058570.0085637</v>
      </c>
      <c r="G12" s="23" t="n">
        <f aca="false">G6+G11</f>
        <v>867775.899736085</v>
      </c>
      <c r="H12" s="23" t="n">
        <f aca="false">H6+H11</f>
        <v>788552.679887226</v>
      </c>
      <c r="I12" s="23" t="n">
        <f aca="false">I6+I11</f>
        <v>861870.479459812</v>
      </c>
      <c r="J12" s="23" t="n">
        <f aca="false">J6+J11</f>
        <v>1179011.76632878</v>
      </c>
      <c r="K12" s="23" t="n">
        <f aca="false">K6+K11</f>
        <v>1567627.00183925</v>
      </c>
      <c r="L12" s="23" t="n">
        <f aca="false">L6+L11</f>
        <v>1178039.34403732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3"/>
      <c r="FV12" s="3"/>
      <c r="FW12" s="3"/>
    </row>
    <row r="13" s="15" customFormat="true" ht="15.75" hidden="false" customHeight="false" outlineLevel="0" collapsed="false">
      <c r="A13" s="11" t="s">
        <v>26</v>
      </c>
      <c r="B13" s="12" t="s">
        <v>27</v>
      </c>
      <c r="C13" s="13" t="n">
        <v>1591118.5064</v>
      </c>
      <c r="D13" s="13" t="n">
        <v>2008471.584</v>
      </c>
      <c r="E13" s="13" t="n">
        <v>2205989.695</v>
      </c>
      <c r="F13" s="13" t="n">
        <v>1986198.4632</v>
      </c>
      <c r="G13" s="13" t="n">
        <v>2781575.9403939</v>
      </c>
      <c r="H13" s="13" t="n">
        <v>2676151.95817037</v>
      </c>
      <c r="I13" s="13" t="n">
        <v>2710600.73389998</v>
      </c>
      <c r="J13" s="13" t="n">
        <v>2947320.01976425</v>
      </c>
      <c r="K13" s="13" t="n">
        <v>3124231.1542221</v>
      </c>
      <c r="L13" s="13" t="n">
        <v>2866475.09687771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3"/>
      <c r="FV13" s="3"/>
      <c r="FW13" s="3"/>
      <c r="FX13" s="2"/>
    </row>
    <row r="14" customFormat="false" ht="30" hidden="false" customHeight="false" outlineLevel="0" collapsed="false">
      <c r="A14" s="20" t="s">
        <v>28</v>
      </c>
      <c r="B14" s="17" t="s">
        <v>29</v>
      </c>
      <c r="C14" s="18" t="n">
        <v>261374.831</v>
      </c>
      <c r="D14" s="18" t="n">
        <v>468099.3635</v>
      </c>
      <c r="E14" s="18" t="n">
        <v>590568.0656</v>
      </c>
      <c r="F14" s="18" t="n">
        <v>645547.0755</v>
      </c>
      <c r="G14" s="18" t="n">
        <v>883566.1452</v>
      </c>
      <c r="H14" s="18" t="n">
        <v>1091226.28833793</v>
      </c>
      <c r="I14" s="18" t="n">
        <v>1484846.63804818</v>
      </c>
      <c r="J14" s="18" t="n">
        <v>1665254.01815569</v>
      </c>
      <c r="K14" s="18" t="n">
        <v>1903219.69042059</v>
      </c>
      <c r="L14" s="18" t="n">
        <v>2082679.23953822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4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4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4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3"/>
      <c r="FV14" s="3"/>
      <c r="FW14" s="3"/>
    </row>
    <row r="15" customFormat="false" ht="15.75" hidden="false" customHeight="false" outlineLevel="0" collapsed="false">
      <c r="A15" s="20" t="s">
        <v>30</v>
      </c>
      <c r="B15" s="17" t="s">
        <v>31</v>
      </c>
      <c r="C15" s="18" t="n">
        <v>1588184.745</v>
      </c>
      <c r="D15" s="18" t="n">
        <v>1692371.2624</v>
      </c>
      <c r="E15" s="18" t="n">
        <v>1862414.491</v>
      </c>
      <c r="F15" s="18" t="n">
        <v>1869749.4374677</v>
      </c>
      <c r="G15" s="18" t="n">
        <v>1958129.50353401</v>
      </c>
      <c r="H15" s="18" t="n">
        <v>2318378.03076542</v>
      </c>
      <c r="I15" s="18" t="n">
        <v>2745368.25667664</v>
      </c>
      <c r="J15" s="18" t="n">
        <v>3194201.36018261</v>
      </c>
      <c r="K15" s="18" t="n">
        <v>3672274.91509115</v>
      </c>
      <c r="L15" s="18" t="n">
        <v>3236243.61730021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4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4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4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3"/>
      <c r="FV15" s="3"/>
      <c r="FW15" s="3"/>
    </row>
    <row r="16" customFormat="false" ht="15.75" hidden="false" customHeight="false" outlineLevel="0" collapsed="false">
      <c r="A16" s="21"/>
      <c r="B16" s="22" t="s">
        <v>32</v>
      </c>
      <c r="C16" s="23" t="n">
        <f aca="false">+C13+C14+C15</f>
        <v>3440678.0824</v>
      </c>
      <c r="D16" s="23" t="n">
        <f aca="false">+D13+D14+D15</f>
        <v>4168942.2099</v>
      </c>
      <c r="E16" s="23" t="n">
        <f aca="false">+E13+E14+E15</f>
        <v>4658972.2516</v>
      </c>
      <c r="F16" s="23" t="n">
        <f aca="false">+F13+F14+F15</f>
        <v>4501494.9761677</v>
      </c>
      <c r="G16" s="23" t="n">
        <f aca="false">+G13+G14+G15</f>
        <v>5623271.58912791</v>
      </c>
      <c r="H16" s="23" t="n">
        <f aca="false">+H13+H14+H15</f>
        <v>6085756.27727373</v>
      </c>
      <c r="I16" s="23" t="n">
        <f aca="false">+I13+I14+I15</f>
        <v>6940815.6286248</v>
      </c>
      <c r="J16" s="23" t="n">
        <f aca="false">+J13+J14+J15</f>
        <v>7806775.39810255</v>
      </c>
      <c r="K16" s="23" t="n">
        <f aca="false">+K13+K14+K15</f>
        <v>8699725.75973383</v>
      </c>
      <c r="L16" s="23" t="n">
        <f aca="false">+L13+L14+L15</f>
        <v>8185397.95371613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4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4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4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3"/>
      <c r="FV16" s="3"/>
      <c r="FW16" s="3"/>
    </row>
    <row r="17" s="15" customFormat="true" ht="15.75" hidden="false" customHeight="false" outlineLevel="0" collapsed="false">
      <c r="A17" s="11" t="s">
        <v>33</v>
      </c>
      <c r="B17" s="12" t="s">
        <v>34</v>
      </c>
      <c r="C17" s="13" t="n">
        <f aca="false">C18+C19</f>
        <v>3927832.2897</v>
      </c>
      <c r="D17" s="13" t="n">
        <f aca="false">D18+D19</f>
        <v>4559580.01516697</v>
      </c>
      <c r="E17" s="13" t="n">
        <f aca="false">E18+E19</f>
        <v>5244632.9666</v>
      </c>
      <c r="F17" s="13" t="n">
        <f aca="false">F18+F19</f>
        <v>5361929.8993</v>
      </c>
      <c r="G17" s="13" t="n">
        <f aca="false">G18+G19</f>
        <v>5974797.7586</v>
      </c>
      <c r="H17" s="13" t="n">
        <f aca="false">H18+H19</f>
        <v>6368962.50376673</v>
      </c>
      <c r="I17" s="13" t="n">
        <f aca="false">I18+I19</f>
        <v>7106887.50292731</v>
      </c>
      <c r="J17" s="13" t="n">
        <f aca="false">J18+J19</f>
        <v>7858994.94586824</v>
      </c>
      <c r="K17" s="13" t="n">
        <f aca="false">K18+K19</f>
        <v>8727971.08818706</v>
      </c>
      <c r="L17" s="13" t="n">
        <f aca="false">L18+L19</f>
        <v>7220331.2221486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3"/>
      <c r="FV17" s="3"/>
      <c r="FW17" s="3"/>
      <c r="FX17" s="2"/>
    </row>
    <row r="18" customFormat="false" ht="15.75" hidden="false" customHeight="false" outlineLevel="0" collapsed="false">
      <c r="A18" s="16" t="n">
        <v>6.1</v>
      </c>
      <c r="B18" s="17" t="s">
        <v>35</v>
      </c>
      <c r="C18" s="18" t="n">
        <v>3554472.5046</v>
      </c>
      <c r="D18" s="18" t="n">
        <v>4148003.3665</v>
      </c>
      <c r="E18" s="18" t="n">
        <v>4799955.2404</v>
      </c>
      <c r="F18" s="18" t="n">
        <v>4894980.0897</v>
      </c>
      <c r="G18" s="18" t="n">
        <v>5477518.3604</v>
      </c>
      <c r="H18" s="18" t="n">
        <v>5793411.06709454</v>
      </c>
      <c r="I18" s="18" t="n">
        <v>6452053.60328059</v>
      </c>
      <c r="J18" s="18" t="n">
        <v>7138167.95161988</v>
      </c>
      <c r="K18" s="18" t="n">
        <v>7914484.98904434</v>
      </c>
      <c r="L18" s="18" t="n">
        <v>6478819.97135336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3"/>
      <c r="FV18" s="3"/>
      <c r="FW18" s="3"/>
    </row>
    <row r="19" customFormat="false" ht="15.75" hidden="false" customHeight="false" outlineLevel="0" collapsed="false">
      <c r="A19" s="16" t="n">
        <v>6.2</v>
      </c>
      <c r="B19" s="17" t="s">
        <v>36</v>
      </c>
      <c r="C19" s="18" t="n">
        <v>373359.7851</v>
      </c>
      <c r="D19" s="18" t="n">
        <v>411576.648666972</v>
      </c>
      <c r="E19" s="18" t="n">
        <v>444677.7262</v>
      </c>
      <c r="F19" s="18" t="n">
        <v>466949.8096</v>
      </c>
      <c r="G19" s="18" t="n">
        <v>497279.3982</v>
      </c>
      <c r="H19" s="18" t="n">
        <v>575551.436672188</v>
      </c>
      <c r="I19" s="18" t="n">
        <v>654833.899646718</v>
      </c>
      <c r="J19" s="18" t="n">
        <v>720826.994248363</v>
      </c>
      <c r="K19" s="18" t="n">
        <v>813486.099142722</v>
      </c>
      <c r="L19" s="18" t="n">
        <v>741511.250795242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3"/>
      <c r="FV19" s="3"/>
      <c r="FW19" s="3"/>
    </row>
    <row r="20" s="15" customFormat="true" ht="30" hidden="false" customHeight="false" outlineLevel="0" collapsed="false">
      <c r="A20" s="24" t="s">
        <v>37</v>
      </c>
      <c r="B20" s="25" t="s">
        <v>38</v>
      </c>
      <c r="C20" s="13" t="n">
        <f aca="false">SUM(C21:C27)</f>
        <v>3410354.0847</v>
      </c>
      <c r="D20" s="13" t="n">
        <f aca="false">SUM(D21:D27)</f>
        <v>3868857.692</v>
      </c>
      <c r="E20" s="13" t="n">
        <f aca="false">SUM(E21:E27)</f>
        <v>4226075.6079</v>
      </c>
      <c r="F20" s="13" t="n">
        <f aca="false">SUM(F21:F27)</f>
        <v>5619527.2758</v>
      </c>
      <c r="G20" s="13" t="n">
        <f aca="false">SUM(G21:G27)</f>
        <v>5940776.075</v>
      </c>
      <c r="H20" s="13" t="n">
        <f aca="false">SUM(H21:H27)</f>
        <v>6407705.03374983</v>
      </c>
      <c r="I20" s="13" t="n">
        <f aca="false">SUM(I21:I27)</f>
        <v>6577129.06490237</v>
      </c>
      <c r="J20" s="13" t="n">
        <f aca="false">SUM(J21:J27)</f>
        <v>6492867.84068604</v>
      </c>
      <c r="K20" s="13" t="n">
        <f aca="false">SUM(K21:K27)</f>
        <v>7499579.15507222</v>
      </c>
      <c r="L20" s="13" t="n">
        <f aca="false">SUM(L21:L27)</f>
        <v>5937414.71472287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3"/>
      <c r="FV20" s="3"/>
      <c r="FW20" s="3"/>
      <c r="FX20" s="2"/>
    </row>
    <row r="21" customFormat="false" ht="15.75" hidden="false" customHeight="false" outlineLevel="0" collapsed="false">
      <c r="A21" s="16" t="n">
        <v>7.1</v>
      </c>
      <c r="B21" s="17" t="s">
        <v>39</v>
      </c>
      <c r="C21" s="18" t="n">
        <v>167349.6528</v>
      </c>
      <c r="D21" s="18" t="n">
        <v>179320.574</v>
      </c>
      <c r="E21" s="18" t="n">
        <v>216758.795</v>
      </c>
      <c r="F21" s="18" t="n">
        <v>248553</v>
      </c>
      <c r="G21" s="18" t="n">
        <v>262940</v>
      </c>
      <c r="H21" s="18" t="n">
        <v>382134.564116686</v>
      </c>
      <c r="I21" s="18" t="n">
        <v>386315.683600582</v>
      </c>
      <c r="J21" s="18" t="n">
        <v>409509.497617961</v>
      </c>
      <c r="K21" s="18" t="n">
        <v>431076.339418252</v>
      </c>
      <c r="L21" s="18" t="n">
        <v>329210.573363268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3"/>
      <c r="FV21" s="3"/>
      <c r="FW21" s="3"/>
    </row>
    <row r="22" customFormat="false" ht="15.75" hidden="false" customHeight="false" outlineLevel="0" collapsed="false">
      <c r="A22" s="16" t="n">
        <v>7.2</v>
      </c>
      <c r="B22" s="17" t="s">
        <v>40</v>
      </c>
      <c r="C22" s="18" t="n">
        <v>621827.1424</v>
      </c>
      <c r="D22" s="18" t="n">
        <v>674917.3345</v>
      </c>
      <c r="E22" s="18" t="n">
        <v>671320.5952</v>
      </c>
      <c r="F22" s="18" t="n">
        <v>675226.7155</v>
      </c>
      <c r="G22" s="18" t="n">
        <v>784935.7</v>
      </c>
      <c r="H22" s="18" t="n">
        <v>851644.666986656</v>
      </c>
      <c r="I22" s="18" t="n">
        <v>981767.383948133</v>
      </c>
      <c r="J22" s="18" t="n">
        <v>1068522.37134336</v>
      </c>
      <c r="K22" s="18" t="n">
        <v>1257777.17666606</v>
      </c>
      <c r="L22" s="18" t="n">
        <v>1004790.56518993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3"/>
      <c r="FV22" s="3"/>
      <c r="FW22" s="3"/>
    </row>
    <row r="23" customFormat="false" ht="15.75" hidden="false" customHeight="false" outlineLevel="0" collapsed="false">
      <c r="A23" s="16" t="n">
        <v>7.3</v>
      </c>
      <c r="B23" s="17" t="s">
        <v>41</v>
      </c>
      <c r="C23" s="18" t="n">
        <v>353.8562</v>
      </c>
      <c r="D23" s="18" t="n">
        <v>357.0918</v>
      </c>
      <c r="E23" s="18" t="n">
        <v>301.0944</v>
      </c>
      <c r="F23" s="18" t="n">
        <v>363.2594</v>
      </c>
      <c r="G23" s="18" t="n">
        <v>417.242</v>
      </c>
      <c r="H23" s="18" t="n">
        <v>486.466787295237</v>
      </c>
      <c r="I23" s="18" t="n">
        <v>613.945209596256</v>
      </c>
      <c r="J23" s="18" t="n">
        <v>624.850786678319</v>
      </c>
      <c r="K23" s="18" t="n">
        <v>757.780763760381</v>
      </c>
      <c r="L23" s="18" t="n">
        <v>612.009588042443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3"/>
      <c r="FV23" s="3"/>
      <c r="FW23" s="3"/>
    </row>
    <row r="24" customFormat="false" ht="15.75" hidden="false" customHeight="false" outlineLevel="0" collapsed="false">
      <c r="A24" s="16" t="n">
        <v>7.4</v>
      </c>
      <c r="B24" s="17" t="s">
        <v>42</v>
      </c>
      <c r="C24" s="18" t="n">
        <v>26336.5761</v>
      </c>
      <c r="D24" s="18" t="n">
        <v>100553.1407</v>
      </c>
      <c r="E24" s="18" t="n">
        <v>71624.0144</v>
      </c>
      <c r="F24" s="18" t="n">
        <v>164023.9359</v>
      </c>
      <c r="G24" s="18" t="n">
        <v>362689.408</v>
      </c>
      <c r="H24" s="18" t="n">
        <v>407997.814165207</v>
      </c>
      <c r="I24" s="18" t="n">
        <v>404010.470904433</v>
      </c>
      <c r="J24" s="18" t="n">
        <v>265176.725200926</v>
      </c>
      <c r="K24" s="18" t="n">
        <v>451989.512035345</v>
      </c>
      <c r="L24" s="18" t="n">
        <v>70451.2885005595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3"/>
      <c r="FV24" s="3"/>
      <c r="FW24" s="3"/>
    </row>
    <row r="25" customFormat="false" ht="15.75" hidden="false" customHeight="false" outlineLevel="0" collapsed="false">
      <c r="A25" s="16" t="n">
        <v>7.5</v>
      </c>
      <c r="B25" s="17" t="s">
        <v>43</v>
      </c>
      <c r="C25" s="18" t="n">
        <v>2099966.8758</v>
      </c>
      <c r="D25" s="18" t="n">
        <v>2353730.3782</v>
      </c>
      <c r="E25" s="18" t="n">
        <v>2646588.4144</v>
      </c>
      <c r="F25" s="18" t="n">
        <v>3807144.2724</v>
      </c>
      <c r="G25" s="18" t="n">
        <v>3730450.666</v>
      </c>
      <c r="H25" s="18" t="n">
        <v>3987632.95969313</v>
      </c>
      <c r="I25" s="18" t="n">
        <v>4082884.86619091</v>
      </c>
      <c r="J25" s="18" t="n">
        <v>3997585.08749358</v>
      </c>
      <c r="K25" s="18" t="n">
        <v>4523396.26197894</v>
      </c>
      <c r="L25" s="18" t="n">
        <v>3695614.74603679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3"/>
      <c r="FV25" s="3"/>
      <c r="FW25" s="3"/>
    </row>
    <row r="26" customFormat="false" ht="15.75" hidden="false" customHeight="false" outlineLevel="0" collapsed="false">
      <c r="A26" s="16" t="n">
        <v>7.6</v>
      </c>
      <c r="B26" s="17" t="s">
        <v>44</v>
      </c>
      <c r="C26" s="18" t="n">
        <v>18188.6452</v>
      </c>
      <c r="D26" s="18" t="n">
        <v>21014.7488</v>
      </c>
      <c r="E26" s="18" t="n">
        <v>23402.0635</v>
      </c>
      <c r="F26" s="18" t="n">
        <v>23236.0926</v>
      </c>
      <c r="G26" s="18" t="n">
        <v>24685.059</v>
      </c>
      <c r="H26" s="18" t="n">
        <v>21439.2215022725</v>
      </c>
      <c r="I26" s="18" t="n">
        <v>21361.8022452257</v>
      </c>
      <c r="J26" s="18" t="n">
        <v>22301.1807102484</v>
      </c>
      <c r="K26" s="18" t="n">
        <v>23587.8868378642</v>
      </c>
      <c r="L26" s="18" t="n">
        <v>23721.0117437102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3"/>
      <c r="FV26" s="3"/>
      <c r="FW26" s="3"/>
    </row>
    <row r="27" customFormat="false" ht="30" hidden="false" customHeight="false" outlineLevel="0" collapsed="false">
      <c r="A27" s="16" t="n">
        <v>7.7</v>
      </c>
      <c r="B27" s="17" t="s">
        <v>45</v>
      </c>
      <c r="C27" s="18" t="n">
        <v>476331.3362</v>
      </c>
      <c r="D27" s="18" t="n">
        <v>538964.424</v>
      </c>
      <c r="E27" s="18" t="n">
        <v>596080.631</v>
      </c>
      <c r="F27" s="18" t="n">
        <v>700980</v>
      </c>
      <c r="G27" s="18" t="n">
        <v>774658</v>
      </c>
      <c r="H27" s="18" t="n">
        <v>756369.340498583</v>
      </c>
      <c r="I27" s="18" t="n">
        <v>700174.912803486</v>
      </c>
      <c r="J27" s="18" t="n">
        <v>729148.127533281</v>
      </c>
      <c r="K27" s="18" t="n">
        <v>810994.197371996</v>
      </c>
      <c r="L27" s="18" t="n">
        <v>813014.520300571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3"/>
      <c r="FV27" s="3"/>
      <c r="FW27" s="3"/>
    </row>
    <row r="28" customFormat="false" ht="15.75" hidden="false" customHeight="false" outlineLevel="0" collapsed="false">
      <c r="A28" s="20" t="s">
        <v>46</v>
      </c>
      <c r="B28" s="17" t="s">
        <v>47</v>
      </c>
      <c r="C28" s="18" t="n">
        <v>5303210</v>
      </c>
      <c r="D28" s="18" t="n">
        <v>5886620</v>
      </c>
      <c r="E28" s="18" t="n">
        <v>6341724</v>
      </c>
      <c r="F28" s="18" t="n">
        <v>6852921</v>
      </c>
      <c r="G28" s="18" t="n">
        <v>7143093</v>
      </c>
      <c r="H28" s="18" t="n">
        <v>7590562.483263</v>
      </c>
      <c r="I28" s="18" t="n">
        <v>7996343.776159</v>
      </c>
      <c r="J28" s="18" t="n">
        <v>9075273.75556672</v>
      </c>
      <c r="K28" s="18" t="n">
        <v>9751859.18818141</v>
      </c>
      <c r="L28" s="18" t="n">
        <v>9872244.16726288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3"/>
      <c r="FV28" s="3"/>
      <c r="FW28" s="3"/>
    </row>
    <row r="29" customFormat="false" ht="30" hidden="false" customHeight="false" outlineLevel="0" collapsed="false">
      <c r="A29" s="20" t="s">
        <v>48</v>
      </c>
      <c r="B29" s="17" t="s">
        <v>49</v>
      </c>
      <c r="C29" s="18" t="n">
        <v>6659467.92581915</v>
      </c>
      <c r="D29" s="18" t="n">
        <v>7525305.3818512</v>
      </c>
      <c r="E29" s="18" t="n">
        <v>8743473.04831234</v>
      </c>
      <c r="F29" s="18" t="n">
        <v>10360383.9221578</v>
      </c>
      <c r="G29" s="18" t="n">
        <v>11511522.7597456</v>
      </c>
      <c r="H29" s="18" t="n">
        <v>13397767.4883464</v>
      </c>
      <c r="I29" s="18" t="n">
        <v>14995559.5985229</v>
      </c>
      <c r="J29" s="18" t="n">
        <v>17094966.8604311</v>
      </c>
      <c r="K29" s="18" t="n">
        <v>19364687.4829236</v>
      </c>
      <c r="L29" s="18" t="n">
        <v>19876356.8518919</v>
      </c>
      <c r="M29" s="26"/>
      <c r="N29" s="26"/>
      <c r="O29" s="26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3"/>
      <c r="FV29" s="3"/>
      <c r="FW29" s="3"/>
    </row>
    <row r="30" customFormat="false" ht="15.75" hidden="false" customHeight="false" outlineLevel="0" collapsed="false">
      <c r="A30" s="20" t="s">
        <v>50</v>
      </c>
      <c r="B30" s="17" t="s">
        <v>51</v>
      </c>
      <c r="C30" s="18" t="n">
        <v>1511908</v>
      </c>
      <c r="D30" s="18" t="n">
        <v>1403336</v>
      </c>
      <c r="E30" s="18" t="n">
        <v>1471122</v>
      </c>
      <c r="F30" s="18" t="n">
        <v>1620121</v>
      </c>
      <c r="G30" s="18" t="n">
        <v>1888018</v>
      </c>
      <c r="H30" s="18" t="n">
        <v>2128483</v>
      </c>
      <c r="I30" s="18" t="n">
        <v>2818834.36772354</v>
      </c>
      <c r="J30" s="18" t="n">
        <v>2948579.8400308</v>
      </c>
      <c r="K30" s="18" t="n">
        <v>3464329.5639525</v>
      </c>
      <c r="L30" s="18" t="n">
        <v>3696179.71380514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3"/>
      <c r="FV30" s="3"/>
      <c r="FW30" s="3"/>
    </row>
    <row r="31" customFormat="false" ht="15.75" hidden="false" customHeight="false" outlineLevel="0" collapsed="false">
      <c r="A31" s="20" t="s">
        <v>52</v>
      </c>
      <c r="B31" s="17" t="s">
        <v>53</v>
      </c>
      <c r="C31" s="18" t="n">
        <v>2195529.4816</v>
      </c>
      <c r="D31" s="18" t="n">
        <v>2539005.0817432</v>
      </c>
      <c r="E31" s="18" t="n">
        <v>2873592.90852568</v>
      </c>
      <c r="F31" s="18" t="n">
        <v>3417525.19473604</v>
      </c>
      <c r="G31" s="18" t="n">
        <v>3900894.1576</v>
      </c>
      <c r="H31" s="18" t="n">
        <v>4595803.51564527</v>
      </c>
      <c r="I31" s="18" t="n">
        <v>4965667.56454834</v>
      </c>
      <c r="J31" s="18" t="n">
        <v>5879872.66860129</v>
      </c>
      <c r="K31" s="18" t="n">
        <v>6884603.86823243</v>
      </c>
      <c r="L31" s="18" t="n">
        <v>7351892.99895434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3"/>
      <c r="FV31" s="3"/>
      <c r="FW31" s="3"/>
    </row>
    <row r="32" customFormat="false" ht="15.75" hidden="false" customHeight="false" outlineLevel="0" collapsed="false">
      <c r="A32" s="21"/>
      <c r="B32" s="22" t="s">
        <v>54</v>
      </c>
      <c r="C32" s="23" t="n">
        <f aca="false">C17+C20+C28+C29+C30+C31</f>
        <v>23008301.7818192</v>
      </c>
      <c r="D32" s="23" t="n">
        <f aca="false">D17+D20+D28+D29+D30+D31</f>
        <v>25782704.1707614</v>
      </c>
      <c r="E32" s="23" t="n">
        <f aca="false">E17+E20+E28+E29+E30+E31</f>
        <v>28900620.531338</v>
      </c>
      <c r="F32" s="23" t="n">
        <f aca="false">F17+F20+F28+F29+F30+F31</f>
        <v>33232408.2919938</v>
      </c>
      <c r="G32" s="23" t="n">
        <f aca="false">G17+G20+G28+G29+G30+G31</f>
        <v>36359101.7509456</v>
      </c>
      <c r="H32" s="23" t="n">
        <f aca="false">H17+H20+H28+H29+H30+H31</f>
        <v>40489284.0247712</v>
      </c>
      <c r="I32" s="23" t="n">
        <f aca="false">I17+I20+I28+I29+I30+I31</f>
        <v>44460421.8747835</v>
      </c>
      <c r="J32" s="23" t="n">
        <f aca="false">J17+J20+J28+J29+J30+J31</f>
        <v>49350555.9111842</v>
      </c>
      <c r="K32" s="23" t="n">
        <f aca="false">K17+K20+K28+K29+K30+K31</f>
        <v>55693030.3465492</v>
      </c>
      <c r="L32" s="23" t="n">
        <f aca="false">L17+L20+L28+L29+L30+L31</f>
        <v>53954419.6687858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3"/>
      <c r="FV32" s="3"/>
      <c r="FW32" s="3"/>
    </row>
    <row r="33" s="15" customFormat="true" ht="15.75" hidden="false" customHeight="false" outlineLevel="0" collapsed="false">
      <c r="A33" s="27" t="s">
        <v>55</v>
      </c>
      <c r="B33" s="28" t="s">
        <v>70</v>
      </c>
      <c r="C33" s="29" t="n">
        <f aca="false">C6+C11+C13+C14+C15+C17+C20+C28+C29+C30+C31</f>
        <v>27408501.1309441</v>
      </c>
      <c r="D33" s="29" t="n">
        <f aca="false">D6+D11+D13+D14+D15+D17+D20+D28+D29+D30+D31</f>
        <v>30860000.9230317</v>
      </c>
      <c r="E33" s="29" t="n">
        <f aca="false">E6+E11+E13+E14+E15+E17+E20+E28+E29+E30+E31</f>
        <v>34681203.1457411</v>
      </c>
      <c r="F33" s="29" t="n">
        <f aca="false">F6+F11+F13+F14+F15+F17+F20+F28+F29+F30+F31</f>
        <v>38792473.2767252</v>
      </c>
      <c r="G33" s="29" t="n">
        <f aca="false">G6+G11+G13+G14+G15+G17+G20+G28+G29+G30+G31</f>
        <v>42850149.2398096</v>
      </c>
      <c r="H33" s="29" t="n">
        <f aca="false">H6+H11+H13+H14+H15+H17+H20+H28+H29+H30+H31</f>
        <v>47363592.9819322</v>
      </c>
      <c r="I33" s="29" t="n">
        <f aca="false">I6+I11+I13+I14+I15+I17+I20+I28+I29+I30+I31</f>
        <v>52263107.9828681</v>
      </c>
      <c r="J33" s="29" t="n">
        <f aca="false">J6+J11+J13+J14+J15+J17+J20+J28+J29+J30+J31</f>
        <v>58336343.0756155</v>
      </c>
      <c r="K33" s="29" t="n">
        <f aca="false">K6+K11+K13+K14+K15+K17+K20+K28+K29+K30+K31</f>
        <v>65960383.1081222</v>
      </c>
      <c r="L33" s="29" t="n">
        <f aca="false">L6+L11+L13+L14+L15+L17+L20+L28+L29+L30+L31</f>
        <v>63317856.9665392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3"/>
      <c r="FV33" s="3"/>
      <c r="FW33" s="3"/>
      <c r="FX33" s="2"/>
    </row>
    <row r="34" customFormat="false" ht="15.75" hidden="false" customHeight="false" outlineLevel="0" collapsed="false">
      <c r="A34" s="11" t="s">
        <v>57</v>
      </c>
      <c r="B34" s="30" t="s">
        <v>58</v>
      </c>
      <c r="C34" s="18" t="n">
        <f aca="false">GSVA_cur!C34</f>
        <v>4442090</v>
      </c>
      <c r="D34" s="18" t="n">
        <f aca="false">GSVA_cur!D34</f>
        <v>5380588</v>
      </c>
      <c r="E34" s="18" t="n">
        <f aca="false">GSVA_cur!E34</f>
        <v>6308016</v>
      </c>
      <c r="F34" s="18" t="n">
        <f aca="false">GSVA_cur!F34</f>
        <v>6467335</v>
      </c>
      <c r="G34" s="18" t="n">
        <f aca="false">GSVA_cur!G34</f>
        <v>7794019</v>
      </c>
      <c r="H34" s="18" t="n">
        <f aca="false">GSVA_cur!H34</f>
        <v>9143997</v>
      </c>
      <c r="I34" s="18" t="n">
        <f aca="false">GSVA_cur!I34</f>
        <v>9713289.28961021</v>
      </c>
      <c r="J34" s="18" t="n">
        <f aca="false">GSVA_cur!J34</f>
        <v>9947212.20840497</v>
      </c>
      <c r="K34" s="18" t="n">
        <f aca="false">GSVA_cur!K34</f>
        <v>10323592.5687521</v>
      </c>
      <c r="L34" s="18" t="n">
        <f aca="false">GSVA_cur!L34</f>
        <v>9832208.51718214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</row>
    <row r="35" customFormat="false" ht="15.75" hidden="false" customHeight="false" outlineLevel="0" collapsed="false">
      <c r="A35" s="11" t="s">
        <v>59</v>
      </c>
      <c r="B35" s="30" t="s">
        <v>60</v>
      </c>
      <c r="C35" s="18" t="n">
        <f aca="false">GSVA_cur!C35</f>
        <v>385589</v>
      </c>
      <c r="D35" s="18" t="n">
        <f aca="false">GSVA_cur!D35</f>
        <v>500578</v>
      </c>
      <c r="E35" s="18" t="n">
        <f aca="false">GSVA_cur!E35</f>
        <v>505118</v>
      </c>
      <c r="F35" s="18" t="n">
        <f aca="false">GSVA_cur!F35</f>
        <v>411143</v>
      </c>
      <c r="G35" s="18" t="n">
        <f aca="false">GSVA_cur!G35</f>
        <v>591803</v>
      </c>
      <c r="H35" s="18" t="n">
        <f aca="false">GSVA_cur!H35</f>
        <v>653030</v>
      </c>
      <c r="I35" s="18" t="n">
        <f aca="false">GSVA_cur!I35</f>
        <v>613257</v>
      </c>
      <c r="J35" s="18" t="n">
        <f aca="false">GSVA_cur!J35</f>
        <v>598029</v>
      </c>
      <c r="K35" s="18" t="n">
        <f aca="false">GSVA_cur!K35</f>
        <v>908059</v>
      </c>
      <c r="L35" s="18" t="n">
        <f aca="false">GSVA_cur!L35</f>
        <v>883782.861111111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</row>
    <row r="36" customFormat="false" ht="15.75" hidden="false" customHeight="false" outlineLevel="0" collapsed="false">
      <c r="A36" s="27" t="s">
        <v>61</v>
      </c>
      <c r="B36" s="31" t="s">
        <v>71</v>
      </c>
      <c r="C36" s="23" t="n">
        <f aca="false">C33+C34-C35</f>
        <v>31465002.1309441</v>
      </c>
      <c r="D36" s="23" t="n">
        <f aca="false">D33+D34-D35</f>
        <v>35740010.9230317</v>
      </c>
      <c r="E36" s="23" t="n">
        <f aca="false">E33+E34-E35</f>
        <v>40484101.1457411</v>
      </c>
      <c r="F36" s="23" t="n">
        <f aca="false">F33+F34-F35</f>
        <v>44848665.2767252</v>
      </c>
      <c r="G36" s="23" t="n">
        <f aca="false">G33+G34-G35</f>
        <v>50052365.2398096</v>
      </c>
      <c r="H36" s="23" t="n">
        <f aca="false">H33+H34-H35</f>
        <v>55854559.9819322</v>
      </c>
      <c r="I36" s="23" t="n">
        <f aca="false">I33+I34-I35</f>
        <v>61363140.2724783</v>
      </c>
      <c r="J36" s="23" t="n">
        <f aca="false">J33+J34-J35</f>
        <v>67685526.2840205</v>
      </c>
      <c r="K36" s="23" t="n">
        <f aca="false">K33+K34-K35</f>
        <v>75375916.6768744</v>
      </c>
      <c r="L36" s="23" t="n">
        <f aca="false">L33+L34-L35</f>
        <v>72266282.6226103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</row>
    <row r="37" customFormat="false" ht="15.75" hidden="false" customHeight="false" outlineLevel="0" collapsed="false">
      <c r="A37" s="11" t="s">
        <v>63</v>
      </c>
      <c r="B37" s="30" t="s">
        <v>64</v>
      </c>
      <c r="C37" s="8" t="n">
        <f aca="false">GSVA_cur!C37</f>
        <v>170080</v>
      </c>
      <c r="D37" s="8" t="n">
        <f aca="false">GSVA_cur!D37</f>
        <v>173860</v>
      </c>
      <c r="E37" s="8" t="n">
        <f aca="false">GSVA_cur!E37</f>
        <v>177640</v>
      </c>
      <c r="F37" s="8" t="n">
        <f aca="false">GSVA_cur!F37</f>
        <v>181420</v>
      </c>
      <c r="G37" s="8" t="n">
        <f aca="false">GSVA_cur!G37</f>
        <v>185200</v>
      </c>
      <c r="H37" s="8" t="n">
        <f aca="false">GSVA_cur!H37</f>
        <v>188980</v>
      </c>
      <c r="I37" s="8" t="n">
        <f aca="false">GSVA_cur!I37</f>
        <v>192770</v>
      </c>
      <c r="J37" s="8" t="n">
        <f aca="false">GSVA_cur!J37</f>
        <v>196560</v>
      </c>
      <c r="K37" s="8" t="n">
        <f aca="false">GSVA_cur!K37</f>
        <v>200350</v>
      </c>
      <c r="L37" s="8" t="n">
        <f aca="false">GSVA_cur!L37</f>
        <v>204140</v>
      </c>
      <c r="M37" s="3"/>
      <c r="N37" s="3"/>
      <c r="O37" s="3"/>
    </row>
    <row r="38" customFormat="false" ht="15.75" hidden="false" customHeight="false" outlineLevel="0" collapsed="false">
      <c r="A38" s="27" t="s">
        <v>65</v>
      </c>
      <c r="B38" s="31" t="s">
        <v>72</v>
      </c>
      <c r="C38" s="23" t="n">
        <f aca="false">C36/C37*1000</f>
        <v>185001.188446285</v>
      </c>
      <c r="D38" s="23" t="n">
        <f aca="false">D36/D37*1000</f>
        <v>205567.760974529</v>
      </c>
      <c r="E38" s="23" t="n">
        <f aca="false">E36/E37*1000</f>
        <v>227899.691205478</v>
      </c>
      <c r="F38" s="23" t="n">
        <f aca="false">F36/F37*1000</f>
        <v>247209.046834556</v>
      </c>
      <c r="G38" s="23" t="n">
        <f aca="false">G36/G37*1000</f>
        <v>270261.15140286</v>
      </c>
      <c r="H38" s="23" t="n">
        <f aca="false">H36/H37*1000</f>
        <v>295558.04837513</v>
      </c>
      <c r="I38" s="23" t="n">
        <f aca="false">I36/I37*1000</f>
        <v>318323.08073081</v>
      </c>
      <c r="J38" s="23" t="n">
        <f aca="false">J36/J37*1000</f>
        <v>344350.459320414</v>
      </c>
      <c r="K38" s="23" t="n">
        <f aca="false">K36/K37*1000</f>
        <v>376221.196290863</v>
      </c>
      <c r="L38" s="23" t="n">
        <f aca="false">L36/L37*1000</f>
        <v>354003.539838396</v>
      </c>
      <c r="M38" s="14"/>
      <c r="N38" s="14"/>
      <c r="O38" s="14"/>
      <c r="BP38" s="19"/>
      <c r="BQ38" s="19"/>
      <c r="BR38" s="19"/>
      <c r="BS38" s="19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7" manualBreakCount="7">
    <brk id="15" man="true" max="65535" min="0"/>
    <brk id="27" man="true" max="65535" min="0"/>
    <brk id="43" man="true" max="65535" min="0"/>
    <brk id="107" man="true" max="65535" min="0"/>
    <brk id="143" man="true" max="65535" min="0"/>
    <brk id="167" man="true" max="65535" min="0"/>
    <brk id="175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V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I3" activeCellId="0" sqref="I3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36.85"/>
    <col collapsed="false" customWidth="true" hidden="false" outlineLevel="0" max="5" min="3" style="1" width="10.85"/>
    <col collapsed="false" customWidth="true" hidden="false" outlineLevel="0" max="6" min="6" style="2" width="10.85"/>
    <col collapsed="false" customWidth="true" hidden="false" outlineLevel="0" max="12" min="7" style="3" width="11.85"/>
    <col collapsed="false" customWidth="true" hidden="false" outlineLevel="0" max="13" min="13" style="2" width="11.43"/>
    <col collapsed="false" customWidth="true" hidden="false" outlineLevel="0" max="41" min="14" style="2" width="9.14"/>
    <col collapsed="false" customWidth="true" hidden="false" outlineLevel="0" max="42" min="42" style="2" width="12.43"/>
    <col collapsed="false" customWidth="true" hidden="false" outlineLevel="0" max="64" min="43" style="2" width="9.14"/>
    <col collapsed="false" customWidth="true" hidden="false" outlineLevel="0" max="65" min="65" style="2" width="12.14"/>
    <col collapsed="false" customWidth="true" hidden="false" outlineLevel="0" max="69" min="66" style="2" width="9.14"/>
    <col collapsed="false" customWidth="true" hidden="true" outlineLevel="0" max="74" min="70" style="2" width="9.14"/>
    <col collapsed="false" customWidth="true" hidden="false" outlineLevel="0" max="75" min="75" style="2" width="9.14"/>
    <col collapsed="false" customWidth="true" hidden="true" outlineLevel="0" max="80" min="76" style="2" width="9.14"/>
    <col collapsed="false" customWidth="true" hidden="false" outlineLevel="0" max="81" min="81" style="2" width="9.14"/>
    <col collapsed="false" customWidth="true" hidden="true" outlineLevel="0" max="86" min="82" style="2" width="9.14"/>
    <col collapsed="false" customWidth="true" hidden="false" outlineLevel="0" max="87" min="87" style="2" width="9.14"/>
    <col collapsed="false" customWidth="true" hidden="true" outlineLevel="0" max="92" min="88" style="2" width="9.14"/>
    <col collapsed="false" customWidth="true" hidden="false" outlineLevel="0" max="93" min="93" style="2" width="9.14"/>
    <col collapsed="false" customWidth="true" hidden="true" outlineLevel="0" max="98" min="94" style="2" width="9.14"/>
    <col collapsed="false" customWidth="true" hidden="false" outlineLevel="0" max="99" min="99" style="3" width="9.14"/>
    <col collapsed="false" customWidth="true" hidden="true" outlineLevel="0" max="104" min="100" style="3" width="9.14"/>
    <col collapsed="false" customWidth="true" hidden="false" outlineLevel="0" max="105" min="105" style="3" width="9.14"/>
    <col collapsed="false" customWidth="true" hidden="true" outlineLevel="0" max="110" min="106" style="3" width="9.14"/>
    <col collapsed="false" customWidth="true" hidden="false" outlineLevel="0" max="111" min="111" style="3" width="9.14"/>
    <col collapsed="false" customWidth="true" hidden="true" outlineLevel="0" max="116" min="112" style="3" width="9.14"/>
    <col collapsed="false" customWidth="true" hidden="false" outlineLevel="0" max="117" min="117" style="3" width="9.14"/>
    <col collapsed="false" customWidth="true" hidden="false" outlineLevel="0" max="147" min="118" style="2" width="9.14"/>
    <col collapsed="false" customWidth="true" hidden="true" outlineLevel="0" max="148" min="148" style="2" width="9.14"/>
    <col collapsed="false" customWidth="true" hidden="false" outlineLevel="0" max="156" min="149" style="2" width="9.14"/>
    <col collapsed="false" customWidth="true" hidden="true" outlineLevel="0" max="157" min="157" style="2" width="9.14"/>
    <col collapsed="false" customWidth="true" hidden="false" outlineLevel="0" max="162" min="158" style="2" width="9.14"/>
    <col collapsed="false" customWidth="true" hidden="true" outlineLevel="0" max="163" min="163" style="2" width="9.14"/>
    <col collapsed="false" customWidth="true" hidden="false" outlineLevel="0" max="173" min="164" style="2" width="9.14"/>
    <col collapsed="false" customWidth="false" hidden="false" outlineLevel="0" max="177" min="174" style="2" width="8.85"/>
    <col collapsed="false" customWidth="true" hidden="false" outlineLevel="0" max="178" min="178" style="2" width="12.71"/>
    <col collapsed="false" customWidth="false" hidden="false" outlineLevel="0" max="1024" min="179" style="1" width="8.85"/>
  </cols>
  <sheetData>
    <row r="1" customFormat="false" ht="21" hidden="false" customHeight="false" outlineLevel="0" collapsed="false">
      <c r="A1" s="1" t="s">
        <v>0</v>
      </c>
      <c r="B1" s="4" t="s">
        <v>1</v>
      </c>
    </row>
    <row r="2" customFormat="false" ht="15.75" hidden="false" customHeight="false" outlineLevel="0" collapsed="false">
      <c r="A2" s="5" t="s">
        <v>73</v>
      </c>
      <c r="I2" s="3" t="s">
        <v>3</v>
      </c>
    </row>
    <row r="3" customFormat="false" ht="15.75" hidden="false" customHeight="false" outlineLevel="0" collapsed="false">
      <c r="A3" s="5"/>
    </row>
    <row r="4" customFormat="false" ht="15.75" hidden="false" customHeight="false" outlineLevel="0" collapsed="false">
      <c r="A4" s="5"/>
      <c r="F4" s="1" t="s">
        <v>4</v>
      </c>
    </row>
    <row r="5" customFormat="false" ht="15.75" hidden="false" customHeight="false" outlineLevel="0" collapsed="false">
      <c r="A5" s="6" t="s">
        <v>5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</row>
    <row r="6" s="15" customFormat="true" ht="15.75" hidden="false" customHeight="false" outlineLevel="0" collapsed="false">
      <c r="A6" s="11" t="s">
        <v>17</v>
      </c>
      <c r="B6" s="12" t="s">
        <v>18</v>
      </c>
      <c r="C6" s="13" t="n">
        <f aca="false">SUM(C7:C10)</f>
        <v>279933.012924945</v>
      </c>
      <c r="D6" s="13" t="n">
        <f aca="false">SUM(D7:D10)</f>
        <v>218119.13977917</v>
      </c>
      <c r="E6" s="13" t="n">
        <f aca="false">SUM(E7:E10)</f>
        <v>202766.148336226</v>
      </c>
      <c r="F6" s="13" t="n">
        <f aca="false">SUM(F7:F10)</f>
        <v>175409.6706416</v>
      </c>
      <c r="G6" s="13" t="n">
        <f aca="false">SUM(G7:G10)</f>
        <v>160028.784232423</v>
      </c>
      <c r="H6" s="13" t="n">
        <f aca="false">SUM(H7:H10)</f>
        <v>164867.354320254</v>
      </c>
      <c r="I6" s="13" t="n">
        <f aca="false">SUM(I7:I10)</f>
        <v>175776.267721643</v>
      </c>
      <c r="J6" s="13" t="n">
        <f aca="false">SUM(J7:J10)</f>
        <v>187437.91907138</v>
      </c>
      <c r="K6" s="13" t="n">
        <f aca="false">SUM(K7:K10)</f>
        <v>185144.187044678</v>
      </c>
      <c r="L6" s="13" t="n">
        <f aca="false">SUM(L7:L10)</f>
        <v>153242.097753489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3"/>
      <c r="FT6" s="3"/>
      <c r="FU6" s="3"/>
      <c r="FV6" s="2"/>
    </row>
    <row r="7" customFormat="false" ht="15.75" hidden="false" customHeight="false" outlineLevel="0" collapsed="false">
      <c r="A7" s="16" t="n">
        <v>1.1</v>
      </c>
      <c r="B7" s="17" t="s">
        <v>19</v>
      </c>
      <c r="C7" s="18" t="n">
        <v>62741.4898169363</v>
      </c>
      <c r="D7" s="18" t="n">
        <v>57427.3574837191</v>
      </c>
      <c r="E7" s="18" t="n">
        <v>51343.6215228769</v>
      </c>
      <c r="F7" s="18" t="n">
        <v>23598.4260037799</v>
      </c>
      <c r="G7" s="18" t="n">
        <v>17276.6212073945</v>
      </c>
      <c r="H7" s="18" t="n">
        <v>17229.425416289</v>
      </c>
      <c r="I7" s="18" t="n">
        <v>15111.6809468339</v>
      </c>
      <c r="J7" s="18" t="n">
        <v>14898.481721646</v>
      </c>
      <c r="K7" s="18" t="n">
        <v>15394.0499366022</v>
      </c>
      <c r="L7" s="18" t="n">
        <v>16057.3191828919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3"/>
      <c r="FT7" s="3"/>
      <c r="FU7" s="3"/>
    </row>
    <row r="8" customFormat="false" ht="15.75" hidden="false" customHeight="false" outlineLevel="0" collapsed="false">
      <c r="A8" s="16" t="n">
        <v>1.2</v>
      </c>
      <c r="B8" s="17" t="s">
        <v>20</v>
      </c>
      <c r="C8" s="18" t="n">
        <v>215467.15933164</v>
      </c>
      <c r="D8" s="18" t="n">
        <v>159146.199743394</v>
      </c>
      <c r="E8" s="18" t="n">
        <v>149964.970593542</v>
      </c>
      <c r="F8" s="18" t="n">
        <v>150423.231998532</v>
      </c>
      <c r="G8" s="18" t="n">
        <v>141395.444128747</v>
      </c>
      <c r="H8" s="18" t="n">
        <v>146387.635566723</v>
      </c>
      <c r="I8" s="18" t="n">
        <v>159377.979256435</v>
      </c>
      <c r="J8" s="18" t="n">
        <v>171315.190516091</v>
      </c>
      <c r="K8" s="18" t="n">
        <v>168480.345680934</v>
      </c>
      <c r="L8" s="18" t="n">
        <v>135935.200766391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3"/>
      <c r="FT8" s="3"/>
      <c r="FU8" s="3"/>
    </row>
    <row r="9" customFormat="false" ht="15.75" hidden="false" customHeight="false" outlineLevel="0" collapsed="false">
      <c r="A9" s="16" t="n">
        <v>1.3</v>
      </c>
      <c r="B9" s="17" t="s">
        <v>21</v>
      </c>
      <c r="C9" s="18" t="n">
        <v>995.528976369144</v>
      </c>
      <c r="D9" s="18" t="n">
        <v>863.659344886091</v>
      </c>
      <c r="E9" s="18" t="n">
        <v>785.630678511783</v>
      </c>
      <c r="F9" s="18" t="n">
        <v>716.084401414326</v>
      </c>
      <c r="G9" s="18" t="n">
        <v>644.576295841395</v>
      </c>
      <c r="H9" s="18" t="n">
        <v>506.986642334007</v>
      </c>
      <c r="I9" s="18" t="n">
        <v>474.689126901035</v>
      </c>
      <c r="J9" s="18" t="n">
        <v>421.58812056835</v>
      </c>
      <c r="K9" s="18" t="n">
        <v>372.36596850689</v>
      </c>
      <c r="L9" s="18" t="n">
        <v>326.406668110243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3"/>
      <c r="FT9" s="3"/>
      <c r="FU9" s="3"/>
    </row>
    <row r="10" customFormat="false" ht="15.75" hidden="false" customHeight="false" outlineLevel="0" collapsed="false">
      <c r="A10" s="16" t="n">
        <v>1.4</v>
      </c>
      <c r="B10" s="17" t="s">
        <v>22</v>
      </c>
      <c r="C10" s="18" t="n">
        <v>728.8348</v>
      </c>
      <c r="D10" s="18" t="n">
        <v>681.923207171315</v>
      </c>
      <c r="E10" s="18" t="n">
        <v>671.92554129519</v>
      </c>
      <c r="F10" s="18" t="n">
        <v>671.928237872868</v>
      </c>
      <c r="G10" s="18" t="n">
        <v>712.142600439865</v>
      </c>
      <c r="H10" s="18" t="n">
        <v>743.306694907898</v>
      </c>
      <c r="I10" s="18" t="n">
        <v>811.918391473038</v>
      </c>
      <c r="J10" s="18" t="n">
        <v>802.658713074495</v>
      </c>
      <c r="K10" s="18" t="n">
        <v>897.425458635035</v>
      </c>
      <c r="L10" s="18" t="n">
        <v>923.17113609548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3"/>
      <c r="FT10" s="3"/>
      <c r="FU10" s="3"/>
    </row>
    <row r="11" customFormat="false" ht="15.75" hidden="false" customHeight="false" outlineLevel="0" collapsed="false">
      <c r="A11" s="20" t="s">
        <v>23</v>
      </c>
      <c r="B11" s="17" t="s">
        <v>24</v>
      </c>
      <c r="C11" s="18" t="n">
        <v>679588.2538</v>
      </c>
      <c r="D11" s="18" t="n">
        <v>596257.792778799</v>
      </c>
      <c r="E11" s="18" t="n">
        <v>720019.981057138</v>
      </c>
      <c r="F11" s="18" t="n">
        <v>806002.841604223</v>
      </c>
      <c r="G11" s="18" t="n">
        <v>883997.384843023</v>
      </c>
      <c r="H11" s="18" t="n">
        <v>804109.096531131</v>
      </c>
      <c r="I11" s="18" t="n">
        <v>858620.493372806</v>
      </c>
      <c r="J11" s="18" t="n">
        <v>1003326.37121242</v>
      </c>
      <c r="K11" s="18" t="n">
        <v>1492261.21084993</v>
      </c>
      <c r="L11" s="18" t="n">
        <v>1455006.07665061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3"/>
      <c r="FT11" s="3"/>
      <c r="FU11" s="3"/>
    </row>
    <row r="12" customFormat="false" ht="15.75" hidden="false" customHeight="false" outlineLevel="0" collapsed="false">
      <c r="A12" s="21"/>
      <c r="B12" s="22" t="s">
        <v>25</v>
      </c>
      <c r="C12" s="23" t="n">
        <f aca="false">C6+C11</f>
        <v>959521.266724945</v>
      </c>
      <c r="D12" s="23" t="n">
        <f aca="false">D6+D11</f>
        <v>814376.932557969</v>
      </c>
      <c r="E12" s="23" t="n">
        <f aca="false">E6+E11</f>
        <v>922786.129393363</v>
      </c>
      <c r="F12" s="23" t="n">
        <f aca="false">F6+F11</f>
        <v>981412.512245823</v>
      </c>
      <c r="G12" s="23" t="n">
        <f aca="false">G6+G11</f>
        <v>1044026.16907545</v>
      </c>
      <c r="H12" s="23" t="n">
        <f aca="false">H6+H11</f>
        <v>968976.450851385</v>
      </c>
      <c r="I12" s="23" t="n">
        <f aca="false">I6+I11</f>
        <v>1034396.76109445</v>
      </c>
      <c r="J12" s="23" t="n">
        <f aca="false">J6+J11</f>
        <v>1190764.2902838</v>
      </c>
      <c r="K12" s="23" t="n">
        <f aca="false">K6+K11</f>
        <v>1677405.39789461</v>
      </c>
      <c r="L12" s="23" t="n">
        <f aca="false">L6+L11</f>
        <v>1608248.1744041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3"/>
      <c r="FT12" s="3"/>
      <c r="FU12" s="3"/>
    </row>
    <row r="13" s="15" customFormat="true" ht="15.75" hidden="false" customHeight="false" outlineLevel="0" collapsed="false">
      <c r="A13" s="11" t="s">
        <v>26</v>
      </c>
      <c r="B13" s="12" t="s">
        <v>27</v>
      </c>
      <c r="C13" s="13" t="n">
        <v>1591118.5064</v>
      </c>
      <c r="D13" s="13" t="n">
        <v>1892053.35926746</v>
      </c>
      <c r="E13" s="13" t="n">
        <v>1992032.36962324</v>
      </c>
      <c r="F13" s="13" t="n">
        <v>1744813.86217543</v>
      </c>
      <c r="G13" s="13" t="n">
        <v>2500208.88226076</v>
      </c>
      <c r="H13" s="13" t="n">
        <v>2385360.3565795</v>
      </c>
      <c r="I13" s="13" t="n">
        <v>2389422.68410347</v>
      </c>
      <c r="J13" s="13" t="n">
        <v>2527341.05430316</v>
      </c>
      <c r="K13" s="13" t="n">
        <v>2695107.69076479</v>
      </c>
      <c r="L13" s="13" t="n">
        <v>2478236.78198593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3"/>
      <c r="FT13" s="3"/>
      <c r="FU13" s="3"/>
      <c r="FV13" s="2"/>
    </row>
    <row r="14" customFormat="false" ht="30" hidden="false" customHeight="false" outlineLevel="0" collapsed="false">
      <c r="A14" s="20" t="s">
        <v>28</v>
      </c>
      <c r="B14" s="17" t="s">
        <v>29</v>
      </c>
      <c r="C14" s="18" t="n">
        <v>261374.831</v>
      </c>
      <c r="D14" s="18" t="n">
        <v>426142.486286892</v>
      </c>
      <c r="E14" s="18" t="n">
        <v>506644.518740103</v>
      </c>
      <c r="F14" s="18" t="n">
        <v>530891.484870749</v>
      </c>
      <c r="G14" s="18" t="n">
        <v>691945.156053433</v>
      </c>
      <c r="H14" s="18" t="n">
        <v>766294.543256177</v>
      </c>
      <c r="I14" s="18" t="n">
        <v>998436.821008375</v>
      </c>
      <c r="J14" s="18" t="n">
        <v>1085222.93561617</v>
      </c>
      <c r="K14" s="18" t="n">
        <v>1174032.77715368</v>
      </c>
      <c r="L14" s="18" t="n">
        <v>1223981.79750921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4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4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4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3"/>
      <c r="FT14" s="3"/>
      <c r="FU14" s="3"/>
    </row>
    <row r="15" customFormat="false" ht="15.75" hidden="false" customHeight="false" outlineLevel="0" collapsed="false">
      <c r="A15" s="20" t="s">
        <v>30</v>
      </c>
      <c r="B15" s="17" t="s">
        <v>31</v>
      </c>
      <c r="C15" s="18" t="n">
        <v>1588184.745</v>
      </c>
      <c r="D15" s="18" t="n">
        <v>1541607.66324362</v>
      </c>
      <c r="E15" s="18" t="n">
        <v>1567100.09013095</v>
      </c>
      <c r="F15" s="18" t="n">
        <v>1499867.1806102</v>
      </c>
      <c r="G15" s="18" t="n">
        <v>1508531.22198197</v>
      </c>
      <c r="H15" s="18" t="n">
        <v>1689236.06532413</v>
      </c>
      <c r="I15" s="18" t="n">
        <v>1910244.54466265</v>
      </c>
      <c r="J15" s="18" t="n">
        <v>2157955.76207769</v>
      </c>
      <c r="K15" s="18" t="n">
        <v>2398335.0048616</v>
      </c>
      <c r="L15" s="18" t="n">
        <v>2062703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4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4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4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3"/>
      <c r="FT15" s="3"/>
      <c r="FU15" s="3"/>
    </row>
    <row r="16" customFormat="false" ht="15.75" hidden="false" customHeight="false" outlineLevel="0" collapsed="false">
      <c r="A16" s="21"/>
      <c r="B16" s="22" t="s">
        <v>32</v>
      </c>
      <c r="C16" s="23" t="n">
        <f aca="false">+C13+C14+C15</f>
        <v>3440678.0824</v>
      </c>
      <c r="D16" s="23" t="n">
        <f aca="false">+D13+D14+D15</f>
        <v>3859803.50879797</v>
      </c>
      <c r="E16" s="23" t="n">
        <f aca="false">+E13+E14+E15</f>
        <v>4065776.9784943</v>
      </c>
      <c r="F16" s="23" t="n">
        <f aca="false">+F13+F14+F15</f>
        <v>3775572.52765638</v>
      </c>
      <c r="G16" s="23" t="n">
        <f aca="false">+G13+G14+G15</f>
        <v>4700685.26029616</v>
      </c>
      <c r="H16" s="23" t="n">
        <f aca="false">+H13+H14+H15</f>
        <v>4840890.96515981</v>
      </c>
      <c r="I16" s="23" t="n">
        <f aca="false">+I13+I14+I15</f>
        <v>5298104.0497745</v>
      </c>
      <c r="J16" s="23" t="n">
        <f aca="false">+J13+J14+J15</f>
        <v>5770519.75199701</v>
      </c>
      <c r="K16" s="23" t="n">
        <f aca="false">+K13+K14+K15</f>
        <v>6267475.47278007</v>
      </c>
      <c r="L16" s="23" t="n">
        <f aca="false">+L13+L14+L15</f>
        <v>5764921.57949513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4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4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4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3"/>
      <c r="FT16" s="3"/>
      <c r="FU16" s="3"/>
    </row>
    <row r="17" s="15" customFormat="true" ht="15.75" hidden="false" customHeight="false" outlineLevel="0" collapsed="false">
      <c r="A17" s="11" t="s">
        <v>33</v>
      </c>
      <c r="B17" s="12" t="s">
        <v>34</v>
      </c>
      <c r="C17" s="13" t="n">
        <f aca="false">C18+C19</f>
        <v>3927832.2897</v>
      </c>
      <c r="D17" s="13" t="n">
        <f aca="false">D18+D19</f>
        <v>4263508.67778096</v>
      </c>
      <c r="E17" s="13" t="n">
        <f aca="false">E18+E19</f>
        <v>4656242.74383593</v>
      </c>
      <c r="F17" s="13" t="n">
        <f aca="false">F18+F19</f>
        <v>4715300.97156506</v>
      </c>
      <c r="G17" s="13" t="n">
        <f aca="false">G18+G19</f>
        <v>5464940.74056716</v>
      </c>
      <c r="H17" s="13" t="n">
        <f aca="false">H18+H19</f>
        <v>5723839.28885682</v>
      </c>
      <c r="I17" s="13" t="n">
        <f aca="false">I18+I19</f>
        <v>6222565.51027859</v>
      </c>
      <c r="J17" s="13" t="n">
        <f aca="false">J18+J19</f>
        <v>6621251.21659236</v>
      </c>
      <c r="K17" s="13" t="n">
        <f aca="false">K18+K19</f>
        <v>7211485.01145494</v>
      </c>
      <c r="L17" s="13" t="n">
        <f aca="false">L18+L19</f>
        <v>5992580.57941204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3"/>
      <c r="FT17" s="3"/>
      <c r="FU17" s="3"/>
      <c r="FV17" s="2"/>
    </row>
    <row r="18" customFormat="false" ht="15.75" hidden="false" customHeight="false" outlineLevel="0" collapsed="false">
      <c r="A18" s="16" t="n">
        <v>6.1</v>
      </c>
      <c r="B18" s="17" t="s">
        <v>35</v>
      </c>
      <c r="C18" s="18" t="n">
        <v>3554472.5046</v>
      </c>
      <c r="D18" s="18" t="n">
        <v>3878864.1019011</v>
      </c>
      <c r="E18" s="18" t="n">
        <v>4261668.02390516</v>
      </c>
      <c r="F18" s="18" t="n">
        <v>4304425.24342279</v>
      </c>
      <c r="G18" s="18" t="n">
        <v>5009426.77323841</v>
      </c>
      <c r="H18" s="18" t="n">
        <v>5205836.02345339</v>
      </c>
      <c r="I18" s="18" t="n">
        <v>5648384.82368122</v>
      </c>
      <c r="J18" s="18" t="n">
        <v>6012438.84682403</v>
      </c>
      <c r="K18" s="18" t="n">
        <v>6537779.51977257</v>
      </c>
      <c r="L18" s="18" t="n">
        <v>5365212.90218014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3"/>
      <c r="FT18" s="3"/>
      <c r="FU18" s="3"/>
    </row>
    <row r="19" customFormat="false" ht="15.75" hidden="false" customHeight="false" outlineLevel="0" collapsed="false">
      <c r="A19" s="16" t="n">
        <v>6.2</v>
      </c>
      <c r="B19" s="17" t="s">
        <v>36</v>
      </c>
      <c r="C19" s="18" t="n">
        <v>373359.7851</v>
      </c>
      <c r="D19" s="18" t="n">
        <v>384644.575879863</v>
      </c>
      <c r="E19" s="18" t="n">
        <v>394574.719930766</v>
      </c>
      <c r="F19" s="18" t="n">
        <v>410875.72814227</v>
      </c>
      <c r="G19" s="18" t="n">
        <v>455513.967328751</v>
      </c>
      <c r="H19" s="18" t="n">
        <v>518003.265403433</v>
      </c>
      <c r="I19" s="18" t="n">
        <v>574180.686597373</v>
      </c>
      <c r="J19" s="18" t="n">
        <v>608812.369768324</v>
      </c>
      <c r="K19" s="18" t="n">
        <v>673705.491682365</v>
      </c>
      <c r="L19" s="18" t="n">
        <v>627367.677231899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3"/>
      <c r="FT19" s="3"/>
      <c r="FU19" s="3"/>
    </row>
    <row r="20" s="15" customFormat="true" ht="30" hidden="false" customHeight="false" outlineLevel="0" collapsed="false">
      <c r="A20" s="24" t="s">
        <v>37</v>
      </c>
      <c r="B20" s="25" t="s">
        <v>38</v>
      </c>
      <c r="C20" s="13" t="n">
        <f aca="false">SUM(C21:C27)</f>
        <v>3410354.0847</v>
      </c>
      <c r="D20" s="13" t="n">
        <f aca="false">SUM(D21:D27)</f>
        <v>3681356.02888928</v>
      </c>
      <c r="E20" s="13" t="n">
        <f aca="false">SUM(E21:E27)</f>
        <v>3874208.53672321</v>
      </c>
      <c r="F20" s="13" t="n">
        <f aca="false">SUM(F21:F27)</f>
        <v>5287848.25816548</v>
      </c>
      <c r="G20" s="13" t="n">
        <f aca="false">SUM(G21:G27)</f>
        <v>5783591.98604415</v>
      </c>
      <c r="H20" s="13" t="n">
        <f aca="false">SUM(H21:H27)</f>
        <v>5807573.29502055</v>
      </c>
      <c r="I20" s="13" t="n">
        <f aca="false">SUM(I21:I27)</f>
        <v>5811960.83703643</v>
      </c>
      <c r="J20" s="13" t="n">
        <f aca="false">SUM(J21:J27)</f>
        <v>5359421.79842639</v>
      </c>
      <c r="K20" s="13" t="n">
        <f aca="false">SUM(K21:K27)</f>
        <v>5748985.48340061</v>
      </c>
      <c r="L20" s="13" t="n">
        <f aca="false">SUM(L21:L27)</f>
        <v>4145612.65673597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3"/>
      <c r="FT20" s="3"/>
      <c r="FU20" s="3"/>
      <c r="FV20" s="2"/>
    </row>
    <row r="21" customFormat="false" ht="15.75" hidden="false" customHeight="false" outlineLevel="0" collapsed="false">
      <c r="A21" s="16" t="n">
        <v>7.1</v>
      </c>
      <c r="B21" s="17" t="s">
        <v>39</v>
      </c>
      <c r="C21" s="18" t="n">
        <v>167349.6528</v>
      </c>
      <c r="D21" s="18" t="n">
        <v>172061.30876494</v>
      </c>
      <c r="E21" s="18" t="n">
        <v>203864.285686294</v>
      </c>
      <c r="F21" s="18" t="n">
        <v>217151</v>
      </c>
      <c r="G21" s="18" t="n">
        <v>222793.88656517</v>
      </c>
      <c r="H21" s="18" t="n">
        <v>289581.068040699</v>
      </c>
      <c r="I21" s="18" t="n">
        <v>286527.982471229</v>
      </c>
      <c r="J21" s="18" t="n">
        <v>298890.763221734</v>
      </c>
      <c r="K21" s="18" t="n">
        <v>293420.326764624</v>
      </c>
      <c r="L21" s="18" t="n">
        <v>215937.454307515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3"/>
      <c r="FT21" s="3"/>
      <c r="FU21" s="3"/>
    </row>
    <row r="22" customFormat="false" ht="15.75" hidden="false" customHeight="false" outlineLevel="0" collapsed="false">
      <c r="A22" s="16" t="n">
        <v>7.2</v>
      </c>
      <c r="B22" s="17" t="s">
        <v>40</v>
      </c>
      <c r="C22" s="18" t="n">
        <v>621827.1424</v>
      </c>
      <c r="D22" s="18" t="n">
        <v>643374.441353817</v>
      </c>
      <c r="E22" s="18" t="n">
        <v>619125.642875778</v>
      </c>
      <c r="F22" s="18" t="n">
        <v>634649.025469515</v>
      </c>
      <c r="G22" s="18" t="n">
        <v>763109.590511023</v>
      </c>
      <c r="H22" s="18" t="n">
        <v>776770.747107336</v>
      </c>
      <c r="I22" s="18" t="n">
        <v>872728.43755509</v>
      </c>
      <c r="J22" s="18" t="n">
        <v>886007.351117513</v>
      </c>
      <c r="K22" s="18" t="n">
        <v>975887.569638058</v>
      </c>
      <c r="L22" s="18" t="n">
        <v>696612.584204379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3"/>
      <c r="FT22" s="3"/>
      <c r="FU22" s="3"/>
    </row>
    <row r="23" customFormat="false" ht="15.75" hidden="false" customHeight="false" outlineLevel="0" collapsed="false">
      <c r="A23" s="16" t="n">
        <v>7.3</v>
      </c>
      <c r="B23" s="17" t="s">
        <v>41</v>
      </c>
      <c r="C23" s="18" t="n">
        <v>353.8562</v>
      </c>
      <c r="D23" s="18" t="n">
        <v>338.328711221971</v>
      </c>
      <c r="E23" s="18" t="n">
        <v>276.12448932516</v>
      </c>
      <c r="F23" s="18" t="n">
        <v>343.456373603208</v>
      </c>
      <c r="G23" s="18" t="n">
        <v>414.241116404209</v>
      </c>
      <c r="H23" s="18" t="n">
        <v>442.535462832116</v>
      </c>
      <c r="I23" s="18" t="n">
        <v>544.498052383615</v>
      </c>
      <c r="J23" s="18" t="n">
        <v>510.495665925061</v>
      </c>
      <c r="K23" s="18" t="n">
        <v>579.951958434602</v>
      </c>
      <c r="L23" s="18" t="n">
        <v>414.464144467585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3"/>
      <c r="FT23" s="3"/>
      <c r="FU23" s="3"/>
    </row>
    <row r="24" customFormat="false" ht="15.75" hidden="false" customHeight="false" outlineLevel="0" collapsed="false">
      <c r="A24" s="16" t="n">
        <v>7.4</v>
      </c>
      <c r="B24" s="17" t="s">
        <v>42</v>
      </c>
      <c r="C24" s="18" t="n">
        <v>26336.5761</v>
      </c>
      <c r="D24" s="18" t="n">
        <v>95333.6690778528</v>
      </c>
      <c r="E24" s="18" t="n">
        <v>65566.4620448603</v>
      </c>
      <c r="F24" s="18" t="n">
        <v>154547.336586333</v>
      </c>
      <c r="G24" s="18" t="n">
        <v>355115.370161346</v>
      </c>
      <c r="H24" s="18" t="n">
        <v>372519.051410149</v>
      </c>
      <c r="I24" s="18" t="n">
        <v>359587.301205508</v>
      </c>
      <c r="J24" s="18" t="n">
        <v>218321.167913942</v>
      </c>
      <c r="K24" s="18" t="n">
        <v>349073.322815162</v>
      </c>
      <c r="L24" s="18" t="n">
        <v>40401.126924799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3"/>
      <c r="FT24" s="3"/>
      <c r="FU24" s="3"/>
    </row>
    <row r="25" customFormat="false" ht="15.75" hidden="false" customHeight="false" outlineLevel="0" collapsed="false">
      <c r="A25" s="16" t="n">
        <v>7.5</v>
      </c>
      <c r="B25" s="17" t="s">
        <v>43</v>
      </c>
      <c r="C25" s="18" t="n">
        <v>2099966.8758</v>
      </c>
      <c r="D25" s="18" t="n">
        <v>2241847.56145079</v>
      </c>
      <c r="E25" s="18" t="n">
        <v>2433432.13249692</v>
      </c>
      <c r="F25" s="18" t="n">
        <v>3604856.66062334</v>
      </c>
      <c r="G25" s="18" t="n">
        <v>3664712.62979102</v>
      </c>
      <c r="H25" s="18" t="n">
        <v>3662989.46706806</v>
      </c>
      <c r="I25" s="18" t="n">
        <v>3656971.83846631</v>
      </c>
      <c r="J25" s="18" t="n">
        <v>3339750.75615414</v>
      </c>
      <c r="K25" s="18" t="n">
        <v>3525320.01751923</v>
      </c>
      <c r="L25" s="18" t="n">
        <v>2575273.46265058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3"/>
      <c r="FT25" s="3"/>
      <c r="FU25" s="3"/>
    </row>
    <row r="26" customFormat="false" ht="15.75" hidden="false" customHeight="false" outlineLevel="0" collapsed="false">
      <c r="A26" s="16" t="n">
        <v>7.6</v>
      </c>
      <c r="B26" s="17" t="s">
        <v>44</v>
      </c>
      <c r="C26" s="18" t="n">
        <v>18188.6452</v>
      </c>
      <c r="D26" s="18" t="n">
        <v>19634.762614649</v>
      </c>
      <c r="E26" s="18" t="n">
        <v>20723.1359197936</v>
      </c>
      <c r="F26" s="18" t="n">
        <v>20438.8453513095</v>
      </c>
      <c r="G26" s="18" t="n">
        <v>22623.2861816409</v>
      </c>
      <c r="H26" s="18" t="n">
        <v>19264.7282397799</v>
      </c>
      <c r="I26" s="18" t="n">
        <v>18724.7269736323</v>
      </c>
      <c r="J26" s="18" t="n">
        <v>18817.4366540294</v>
      </c>
      <c r="K26" s="18" t="n">
        <v>19462.5973340246</v>
      </c>
      <c r="L26" s="18" t="n">
        <v>19638.5990709007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3"/>
      <c r="FT26" s="3"/>
      <c r="FU26" s="3"/>
    </row>
    <row r="27" customFormat="false" ht="30" hidden="false" customHeight="false" outlineLevel="0" collapsed="false">
      <c r="A27" s="16" t="n">
        <v>7.7</v>
      </c>
      <c r="B27" s="17" t="s">
        <v>45</v>
      </c>
      <c r="C27" s="18" t="n">
        <v>476331.3362</v>
      </c>
      <c r="D27" s="18" t="n">
        <v>508765.956916009</v>
      </c>
      <c r="E27" s="18" t="n">
        <v>531220.753210241</v>
      </c>
      <c r="F27" s="18" t="n">
        <v>655861.933761378</v>
      </c>
      <c r="G27" s="18" t="n">
        <v>754822.981717544</v>
      </c>
      <c r="H27" s="18" t="n">
        <v>686005.697691695</v>
      </c>
      <c r="I27" s="18" t="n">
        <v>616876.052312276</v>
      </c>
      <c r="J27" s="18" t="n">
        <v>597123.827699104</v>
      </c>
      <c r="K27" s="18" t="n">
        <v>585241.697371074</v>
      </c>
      <c r="L27" s="18" t="n">
        <v>597334.965433329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3"/>
      <c r="FT27" s="3"/>
      <c r="FU27" s="3"/>
    </row>
    <row r="28" customFormat="false" ht="15.75" hidden="false" customHeight="false" outlineLevel="0" collapsed="false">
      <c r="A28" s="20" t="s">
        <v>46</v>
      </c>
      <c r="B28" s="17" t="s">
        <v>47</v>
      </c>
      <c r="C28" s="18" t="n">
        <v>5303210</v>
      </c>
      <c r="D28" s="18" t="n">
        <v>5811414</v>
      </c>
      <c r="E28" s="18" t="n">
        <v>6116374</v>
      </c>
      <c r="F28" s="18" t="n">
        <v>6506996</v>
      </c>
      <c r="G28" s="18" t="n">
        <v>6628969</v>
      </c>
      <c r="H28" s="18" t="n">
        <v>7051012.91886247</v>
      </c>
      <c r="I28" s="18" t="n">
        <v>6887398.71408635</v>
      </c>
      <c r="J28" s="18" t="n">
        <v>7245060.73762651</v>
      </c>
      <c r="K28" s="18" t="n">
        <v>7341838.94228915</v>
      </c>
      <c r="L28" s="18" t="n">
        <v>7885932.72375469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3"/>
      <c r="FT28" s="3"/>
      <c r="FU28" s="3"/>
    </row>
    <row r="29" customFormat="false" ht="30" hidden="false" customHeight="false" outlineLevel="0" collapsed="false">
      <c r="A29" s="20" t="s">
        <v>48</v>
      </c>
      <c r="B29" s="17" t="s">
        <v>49</v>
      </c>
      <c r="C29" s="18" t="n">
        <v>6659467.92581915</v>
      </c>
      <c r="D29" s="18" t="n">
        <v>6837258.84057728</v>
      </c>
      <c r="E29" s="18" t="n">
        <v>7218182.31091436</v>
      </c>
      <c r="F29" s="18" t="n">
        <v>8133071.70878938</v>
      </c>
      <c r="G29" s="18" t="n">
        <v>8575765.09337492</v>
      </c>
      <c r="H29" s="18" t="n">
        <v>9394700.11933152</v>
      </c>
      <c r="I29" s="18" t="n">
        <v>10024121.8352672</v>
      </c>
      <c r="J29" s="18" t="n">
        <v>11163081.6678142</v>
      </c>
      <c r="K29" s="18" t="n">
        <v>12182799.6133787</v>
      </c>
      <c r="L29" s="18" t="n">
        <v>12115933.868186</v>
      </c>
      <c r="M29" s="2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3"/>
      <c r="FT29" s="3"/>
      <c r="FU29" s="3"/>
    </row>
    <row r="30" customFormat="false" ht="15.75" hidden="false" customHeight="false" outlineLevel="0" collapsed="false">
      <c r="A30" s="20" t="s">
        <v>50</v>
      </c>
      <c r="B30" s="17" t="s">
        <v>51</v>
      </c>
      <c r="C30" s="18" t="n">
        <v>1511908</v>
      </c>
      <c r="D30" s="18" t="n">
        <v>1278842</v>
      </c>
      <c r="E30" s="18" t="n">
        <v>1226414</v>
      </c>
      <c r="F30" s="18" t="n">
        <v>1280577</v>
      </c>
      <c r="G30" s="18" t="n">
        <v>1423021</v>
      </c>
      <c r="H30" s="18" t="n">
        <v>1526694</v>
      </c>
      <c r="I30" s="18" t="n">
        <v>1935487.51454844</v>
      </c>
      <c r="J30" s="18" t="n">
        <v>1968741.17295879</v>
      </c>
      <c r="K30" s="18" t="n">
        <v>2224387.16288162</v>
      </c>
      <c r="L30" s="18" t="n">
        <v>2306659.78718654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3"/>
      <c r="FT30" s="3"/>
      <c r="FU30" s="3"/>
    </row>
    <row r="31" customFormat="false" ht="15.75" hidden="false" customHeight="false" outlineLevel="0" collapsed="false">
      <c r="A31" s="20" t="s">
        <v>52</v>
      </c>
      <c r="B31" s="17" t="s">
        <v>53</v>
      </c>
      <c r="C31" s="18" t="n">
        <v>2195529.4816</v>
      </c>
      <c r="D31" s="18" t="n">
        <v>2303176.32277627</v>
      </c>
      <c r="E31" s="18" t="n">
        <v>2444405.09241425</v>
      </c>
      <c r="F31" s="18" t="n">
        <v>2832356.54228499</v>
      </c>
      <c r="G31" s="18" t="n">
        <v>3081454.42159061</v>
      </c>
      <c r="H31" s="18" t="n">
        <v>3468008.06123348</v>
      </c>
      <c r="I31" s="18" t="n">
        <v>3680870.33232816</v>
      </c>
      <c r="J31" s="18" t="n">
        <v>4174436.12743361</v>
      </c>
      <c r="K31" s="18" t="n">
        <v>4573259.66184081</v>
      </c>
      <c r="L31" s="18" t="n">
        <v>4732232.61286503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3"/>
      <c r="FT31" s="3"/>
      <c r="FU31" s="3"/>
    </row>
    <row r="32" customFormat="false" ht="15.75" hidden="false" customHeight="false" outlineLevel="0" collapsed="false">
      <c r="A32" s="21"/>
      <c r="B32" s="22" t="s">
        <v>54</v>
      </c>
      <c r="C32" s="23" t="n">
        <f aca="false">C17+C20+C28+C29+C30+C31</f>
        <v>23008301.7818192</v>
      </c>
      <c r="D32" s="23" t="n">
        <f aca="false">D17+D20+D28+D29+D30+D31</f>
        <v>24175555.8700238</v>
      </c>
      <c r="E32" s="23" t="n">
        <f aca="false">E17+E20+E28+E29+E30+E31</f>
        <v>25535826.6838877</v>
      </c>
      <c r="F32" s="23" t="n">
        <f aca="false">F17+F20+F28+F29+F30+F31</f>
        <v>28756150.4808049</v>
      </c>
      <c r="G32" s="23" t="n">
        <f aca="false">G17+G20+G28+G29+G30+G31</f>
        <v>30957742.2415768</v>
      </c>
      <c r="H32" s="23" t="n">
        <f aca="false">H17+H20+H28+H29+H30+H31</f>
        <v>32971827.6833048</v>
      </c>
      <c r="I32" s="23" t="n">
        <f aca="false">I17+I20+I28+I29+I30+I31</f>
        <v>34562404.7435452</v>
      </c>
      <c r="J32" s="23" t="n">
        <f aca="false">J17+J20+J28+J29+J30+J31</f>
        <v>36531992.7208518</v>
      </c>
      <c r="K32" s="23" t="n">
        <f aca="false">K17+K20+K28+K29+K30+K31</f>
        <v>39282755.8752458</v>
      </c>
      <c r="L32" s="23" t="n">
        <f aca="false">L17+L20+L28+L29+L30+L31</f>
        <v>37178952.2281403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3"/>
      <c r="FT32" s="3"/>
      <c r="FU32" s="3"/>
    </row>
    <row r="33" s="15" customFormat="true" ht="15.75" hidden="false" customHeight="false" outlineLevel="0" collapsed="false">
      <c r="A33" s="27" t="s">
        <v>55</v>
      </c>
      <c r="B33" s="28" t="s">
        <v>70</v>
      </c>
      <c r="C33" s="29" t="n">
        <f aca="false">C6+C11+C13+C14+C15+C17+C20+C28+C29+C30+C31</f>
        <v>27408501.1309441</v>
      </c>
      <c r="D33" s="29" t="n">
        <f aca="false">D6+D11+D13+D14+D15+D17+D20+D28+D29+D30+D31</f>
        <v>28849736.3113797</v>
      </c>
      <c r="E33" s="29" t="n">
        <f aca="false">E6+E11+E13+E14+E15+E17+E20+E28+E29+E30+E31</f>
        <v>30524389.7917754</v>
      </c>
      <c r="F33" s="29" t="n">
        <f aca="false">F6+F11+F13+F14+F15+F17+F20+F28+F29+F30+F31</f>
        <v>33513135.5207071</v>
      </c>
      <c r="G33" s="29" t="n">
        <f aca="false">G6+G11+G13+G14+G15+G17+G20+G28+G29+G30+G31</f>
        <v>36702453.6709484</v>
      </c>
      <c r="H33" s="29" t="n">
        <f aca="false">H6+H11+H13+H14+H15+H17+H20+H28+H29+H30+H31</f>
        <v>38781695.099316</v>
      </c>
      <c r="I33" s="29" t="n">
        <f aca="false">I6+I11+I13+I14+I15+I17+I20+I28+I29+I30+I31</f>
        <v>40894905.5544141</v>
      </c>
      <c r="J33" s="29" t="n">
        <f aca="false">J6+J11+J13+J14+J15+J17+J20+J28+J29+J30+J31</f>
        <v>43493276.7631326</v>
      </c>
      <c r="K33" s="29" t="n">
        <f aca="false">K6+K11+K13+K14+K15+K17+K20+K28+K29+K30+K31</f>
        <v>47227636.7459205</v>
      </c>
      <c r="L33" s="29" t="n">
        <f aca="false">L6+L11+L13+L14+L15+L17+L20+L28+L29+L30+L31</f>
        <v>44552121.9820395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3"/>
      <c r="FT33" s="3"/>
      <c r="FU33" s="3"/>
      <c r="FV33" s="2"/>
    </row>
    <row r="34" customFormat="false" ht="15.75" hidden="false" customHeight="false" outlineLevel="0" collapsed="false">
      <c r="A34" s="11" t="s">
        <v>57</v>
      </c>
      <c r="B34" s="30" t="s">
        <v>58</v>
      </c>
      <c r="C34" s="18" t="n">
        <f aca="false">GSVA_const!C34</f>
        <v>4442090</v>
      </c>
      <c r="D34" s="18" t="n">
        <f aca="false">GSVA_const!D34</f>
        <v>4998368.11225926</v>
      </c>
      <c r="E34" s="18" t="n">
        <f aca="false">GSVA_const!E34</f>
        <v>5527878.97409049</v>
      </c>
      <c r="F34" s="18" t="n">
        <f aca="false">GSVA_const!F34</f>
        <v>5564294.53201028</v>
      </c>
      <c r="G34" s="18" t="n">
        <f aca="false">GSVA_const!G34</f>
        <v>6861980.98425601</v>
      </c>
      <c r="H34" s="18" t="n">
        <f aca="false">GSVA_const!H34</f>
        <v>7782894.13180169</v>
      </c>
      <c r="I34" s="18" t="n">
        <f aca="false">GSVA_const!I34</f>
        <v>8259842.14827199</v>
      </c>
      <c r="J34" s="18" t="n">
        <f aca="false">GSVA_const!J34</f>
        <v>8182353.70763702</v>
      </c>
      <c r="K34" s="18" t="n">
        <f aca="false">GSVA_const!K34</f>
        <v>8335494.49389575</v>
      </c>
      <c r="L34" s="18" t="n">
        <f aca="false">GSVA_const!L34</f>
        <v>7957290.01557381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</row>
    <row r="35" customFormat="false" ht="15.75" hidden="false" customHeight="false" outlineLevel="0" collapsed="false">
      <c r="A35" s="11" t="s">
        <v>59</v>
      </c>
      <c r="B35" s="30" t="s">
        <v>60</v>
      </c>
      <c r="C35" s="18" t="n">
        <f aca="false">GSVA_const!C35</f>
        <v>385589</v>
      </c>
      <c r="D35" s="18" t="n">
        <f aca="false">GSVA_const!D35</f>
        <v>428774.795153165</v>
      </c>
      <c r="E35" s="18" t="n">
        <f aca="false">GSVA_const!E35</f>
        <v>399517.503265026</v>
      </c>
      <c r="F35" s="18" t="n">
        <f aca="false">GSVA_const!F35</f>
        <v>313556.100560103</v>
      </c>
      <c r="G35" s="18" t="n">
        <f aca="false">GSVA_const!G35</f>
        <v>391476.05712144</v>
      </c>
      <c r="H35" s="18" t="n">
        <f aca="false">GSVA_const!H35</f>
        <v>405351.478227405</v>
      </c>
      <c r="I35" s="18" t="n">
        <f aca="false">GSVA_const!I35</f>
        <v>391633.130700031</v>
      </c>
      <c r="J35" s="18" t="n">
        <f aca="false">GSVA_const!J35</f>
        <v>379915.903390276</v>
      </c>
      <c r="K35" s="18" t="n">
        <f aca="false">GSVA_const!K35</f>
        <v>532834.109152348</v>
      </c>
      <c r="L35" s="18" t="n">
        <f aca="false">GSVA_const!L35</f>
        <v>657640.716854843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</row>
    <row r="36" customFormat="false" ht="15.75" hidden="false" customHeight="false" outlineLevel="0" collapsed="false">
      <c r="A36" s="27" t="s">
        <v>61</v>
      </c>
      <c r="B36" s="31" t="s">
        <v>71</v>
      </c>
      <c r="C36" s="23" t="n">
        <f aca="false">C33+C34-C35</f>
        <v>31465002.1309441</v>
      </c>
      <c r="D36" s="23" t="n">
        <f aca="false">D33+D34-D35</f>
        <v>33419329.6284858</v>
      </c>
      <c r="E36" s="23" t="n">
        <f aca="false">E33+E34-E35</f>
        <v>35652751.2626009</v>
      </c>
      <c r="F36" s="23" t="n">
        <f aca="false">F33+F34-F35</f>
        <v>38763873.9521573</v>
      </c>
      <c r="G36" s="23" t="n">
        <f aca="false">G33+G34-G35</f>
        <v>43172958.598083</v>
      </c>
      <c r="H36" s="23" t="n">
        <f aca="false">H33+H34-H35</f>
        <v>46159237.7528903</v>
      </c>
      <c r="I36" s="23" t="n">
        <f aca="false">I33+I34-I35</f>
        <v>48763114.5719861</v>
      </c>
      <c r="J36" s="23" t="n">
        <f aca="false">J33+J34-J35</f>
        <v>51295714.5673794</v>
      </c>
      <c r="K36" s="23" t="n">
        <f aca="false">K33+K34-K35</f>
        <v>55030297.1306639</v>
      </c>
      <c r="L36" s="23" t="n">
        <f aca="false">L33+L34-L35</f>
        <v>51851771.2807585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</row>
    <row r="37" customFormat="false" ht="15.75" hidden="false" customHeight="false" outlineLevel="0" collapsed="false">
      <c r="A37" s="11" t="s">
        <v>63</v>
      </c>
      <c r="B37" s="30" t="s">
        <v>64</v>
      </c>
      <c r="C37" s="18" t="n">
        <f aca="false">GSVA_cur!C37</f>
        <v>170080</v>
      </c>
      <c r="D37" s="18" t="n">
        <f aca="false">GSVA_cur!D37</f>
        <v>173860</v>
      </c>
      <c r="E37" s="18" t="n">
        <f aca="false">GSVA_cur!E37</f>
        <v>177640</v>
      </c>
      <c r="F37" s="18" t="n">
        <f aca="false">GSVA_cur!F37</f>
        <v>181420</v>
      </c>
      <c r="G37" s="18" t="n">
        <f aca="false">GSVA_cur!G37</f>
        <v>185200</v>
      </c>
      <c r="H37" s="18" t="n">
        <f aca="false">GSVA_cur!H37</f>
        <v>188980</v>
      </c>
      <c r="I37" s="18" t="n">
        <f aca="false">GSVA_cur!I37</f>
        <v>192770</v>
      </c>
      <c r="J37" s="18" t="n">
        <f aca="false">GSVA_cur!J37</f>
        <v>196560</v>
      </c>
      <c r="K37" s="18" t="n">
        <f aca="false">GSVA_cur!K37</f>
        <v>200350</v>
      </c>
      <c r="L37" s="18" t="n">
        <f aca="false">GSVA_cur!L37</f>
        <v>204140</v>
      </c>
      <c r="M37" s="3"/>
    </row>
    <row r="38" customFormat="false" ht="15.75" hidden="false" customHeight="false" outlineLevel="0" collapsed="false">
      <c r="A38" s="27" t="s">
        <v>65</v>
      </c>
      <c r="B38" s="31" t="s">
        <v>72</v>
      </c>
      <c r="C38" s="23" t="n">
        <f aca="false">C36/C37*1000</f>
        <v>185001.188446285</v>
      </c>
      <c r="D38" s="23" t="n">
        <f aca="false">D36/D37*1000</f>
        <v>192219.772394374</v>
      </c>
      <c r="E38" s="23" t="n">
        <f aca="false">E36/E37*1000</f>
        <v>200702.270111466</v>
      </c>
      <c r="F38" s="23" t="n">
        <f aca="false">F36/F37*1000</f>
        <v>213669.242377672</v>
      </c>
      <c r="G38" s="23" t="n">
        <f aca="false">G36/G37*1000</f>
        <v>233115.327203472</v>
      </c>
      <c r="H38" s="23" t="n">
        <f aca="false">H36/H37*1000</f>
        <v>244254.618228862</v>
      </c>
      <c r="I38" s="23" t="n">
        <f aca="false">I36/I37*1000</f>
        <v>252960.079742626</v>
      </c>
      <c r="J38" s="23" t="n">
        <f aca="false">J36/J37*1000</f>
        <v>260967.208828751</v>
      </c>
      <c r="K38" s="23" t="n">
        <f aca="false">K36/K37*1000</f>
        <v>274670.811732787</v>
      </c>
      <c r="L38" s="23" t="n">
        <f aca="false">L36/L37*1000</f>
        <v>254001.034979712</v>
      </c>
      <c r="M38" s="14"/>
      <c r="BN38" s="19"/>
      <c r="BO38" s="19"/>
      <c r="BP38" s="19"/>
      <c r="BQ38" s="19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7" manualBreakCount="7">
    <brk id="13" man="true" max="65535" min="0"/>
    <brk id="25" man="true" max="65535" min="0"/>
    <brk id="41" man="true" max="65535" min="0"/>
    <brk id="105" man="true" max="65535" min="0"/>
    <brk id="141" man="true" max="65535" min="0"/>
    <brk id="165" man="true" max="65535" min="0"/>
    <brk id="173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48" activeCellId="0" sqref="Q48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6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24</v>
      </c>
      <c r="H1" s="0" t="s">
        <v>25</v>
      </c>
      <c r="I1" s="0" t="s">
        <v>27</v>
      </c>
      <c r="J1" s="0" t="s">
        <v>29</v>
      </c>
      <c r="K1" s="0" t="s">
        <v>31</v>
      </c>
      <c r="L1" s="0" t="s">
        <v>32</v>
      </c>
      <c r="M1" s="0" t="s">
        <v>34</v>
      </c>
      <c r="N1" s="0" t="s">
        <v>35</v>
      </c>
      <c r="O1" s="0" t="s">
        <v>36</v>
      </c>
      <c r="P1" s="0" t="s">
        <v>38</v>
      </c>
      <c r="Q1" s="0" t="s">
        <v>39</v>
      </c>
      <c r="R1" s="0" t="s">
        <v>40</v>
      </c>
      <c r="S1" s="0" t="s">
        <v>41</v>
      </c>
      <c r="T1" s="0" t="s">
        <v>42</v>
      </c>
      <c r="U1" s="0" t="s">
        <v>43</v>
      </c>
      <c r="V1" s="0" t="s">
        <v>44</v>
      </c>
      <c r="W1" s="0" t="s">
        <v>45</v>
      </c>
      <c r="X1" s="0" t="s">
        <v>47</v>
      </c>
      <c r="Y1" s="0" t="s">
        <v>49</v>
      </c>
      <c r="Z1" s="0" t="s">
        <v>51</v>
      </c>
      <c r="AA1" s="0" t="s">
        <v>53</v>
      </c>
      <c r="AB1" s="0" t="s">
        <v>54</v>
      </c>
      <c r="AC1" s="0" t="s">
        <v>56</v>
      </c>
      <c r="AD1" s="0" t="s">
        <v>58</v>
      </c>
      <c r="AE1" s="0" t="s">
        <v>60</v>
      </c>
      <c r="AF1" s="0" t="s">
        <v>62</v>
      </c>
      <c r="AG1" s="0" t="s">
        <v>64</v>
      </c>
      <c r="AH1" s="0" t="s">
        <v>66</v>
      </c>
    </row>
    <row r="2" customFormat="false" ht="13.8" hidden="false" customHeight="false" outlineLevel="0" collapsed="false">
      <c r="A2" s="0" t="s">
        <v>7</v>
      </c>
      <c r="B2" s="0" t="n">
        <v>285663.012924945</v>
      </c>
      <c r="C2" s="0" t="n">
        <v>65965.4898169363</v>
      </c>
      <c r="D2" s="0" t="n">
        <v>217865.15933164</v>
      </c>
      <c r="E2" s="0" t="n">
        <v>1006.52897636914</v>
      </c>
      <c r="F2" s="0" t="n">
        <v>825.8348</v>
      </c>
      <c r="G2" s="0" t="n">
        <v>772879.2538</v>
      </c>
      <c r="H2" s="0" t="n">
        <v>1058542.26672495</v>
      </c>
      <c r="I2" s="0" t="n">
        <v>1890727.5064</v>
      </c>
      <c r="J2" s="0" t="n">
        <v>410628.831</v>
      </c>
      <c r="K2" s="0" t="n">
        <v>1666851.745</v>
      </c>
      <c r="L2" s="0" t="n">
        <v>3968208.0824</v>
      </c>
      <c r="M2" s="0" t="n">
        <v>4212068.2897</v>
      </c>
      <c r="N2" s="0" t="n">
        <v>3806350.5046</v>
      </c>
      <c r="O2" s="0" t="n">
        <v>405717.7851</v>
      </c>
      <c r="P2" s="0" t="n">
        <v>3928648.0847</v>
      </c>
      <c r="Q2" s="0" t="n">
        <v>189924.6528</v>
      </c>
      <c r="R2" s="0" t="n">
        <v>664297.1424</v>
      </c>
      <c r="S2" s="0" t="n">
        <v>545.8562</v>
      </c>
      <c r="T2" s="0" t="n">
        <v>98960.5761</v>
      </c>
      <c r="U2" s="0" t="n">
        <v>2368548.8758</v>
      </c>
      <c r="V2" s="0" t="n">
        <v>21246.6452</v>
      </c>
      <c r="W2" s="0" t="n">
        <v>585124.3362</v>
      </c>
      <c r="X2" s="0" t="n">
        <v>5388295</v>
      </c>
      <c r="Y2" s="0" t="n">
        <v>7248035.92581915</v>
      </c>
      <c r="Z2" s="0" t="n">
        <v>1956780</v>
      </c>
      <c r="AA2" s="0" t="n">
        <v>2562671.4816</v>
      </c>
      <c r="AB2" s="0" t="n">
        <v>25296498.7818192</v>
      </c>
      <c r="AC2" s="0" t="n">
        <v>30323249.1309441</v>
      </c>
      <c r="AD2" s="0" t="n">
        <v>4442090</v>
      </c>
      <c r="AE2" s="0" t="n">
        <v>385589</v>
      </c>
      <c r="AF2" s="0" t="n">
        <v>34379750.1309441</v>
      </c>
      <c r="AG2" s="0" t="n">
        <v>170080</v>
      </c>
      <c r="AH2" s="0" t="n">
        <v>202138.700205457</v>
      </c>
    </row>
    <row r="3" customFormat="false" ht="13.8" hidden="false" customHeight="false" outlineLevel="0" collapsed="false">
      <c r="A3" s="0" t="s">
        <v>8</v>
      </c>
      <c r="B3" s="0" t="n">
        <v>258281.587570315</v>
      </c>
      <c r="C3" s="0" t="n">
        <v>72783.8192007465</v>
      </c>
      <c r="D3" s="0" t="n">
        <v>183667.127012074</v>
      </c>
      <c r="E3" s="0" t="n">
        <v>990.72535749481</v>
      </c>
      <c r="F3" s="0" t="n">
        <v>839.916</v>
      </c>
      <c r="G3" s="0" t="n">
        <v>746561.9548</v>
      </c>
      <c r="H3" s="0" t="n">
        <v>1004843.54237032</v>
      </c>
      <c r="I3" s="0" t="n">
        <v>2334978.584</v>
      </c>
      <c r="J3" s="0" t="n">
        <v>728253.3635</v>
      </c>
      <c r="K3" s="0" t="n">
        <v>1786576.2624</v>
      </c>
      <c r="L3" s="0" t="n">
        <v>4849808.2099</v>
      </c>
      <c r="M3" s="0" t="n">
        <v>4905111.01516697</v>
      </c>
      <c r="N3" s="0" t="n">
        <v>4458194.3665</v>
      </c>
      <c r="O3" s="0" t="n">
        <v>446916.648666972</v>
      </c>
      <c r="P3" s="0" t="n">
        <v>4532459.692</v>
      </c>
      <c r="Q3" s="0" t="n">
        <v>206325.574</v>
      </c>
      <c r="R3" s="0" t="n">
        <v>718643.3345</v>
      </c>
      <c r="S3" s="0" t="n">
        <v>597.0918</v>
      </c>
      <c r="T3" s="0" t="n">
        <v>178752.1407</v>
      </c>
      <c r="U3" s="0" t="n">
        <v>2748291.3782</v>
      </c>
      <c r="V3" s="0" t="n">
        <v>24270.7488</v>
      </c>
      <c r="W3" s="0" t="n">
        <v>655579.424</v>
      </c>
      <c r="X3" s="0" t="n">
        <v>5992774</v>
      </c>
      <c r="Y3" s="0" t="n">
        <v>8242110.3818512</v>
      </c>
      <c r="Z3" s="0" t="n">
        <v>1802578</v>
      </c>
      <c r="AA3" s="0" t="n">
        <v>2929069.0817432</v>
      </c>
      <c r="AB3" s="0" t="n">
        <v>28404102.1707614</v>
      </c>
      <c r="AC3" s="0" t="n">
        <v>34258753.9230317</v>
      </c>
      <c r="AD3" s="0" t="n">
        <v>5380588</v>
      </c>
      <c r="AE3" s="0" t="n">
        <v>500578</v>
      </c>
      <c r="AF3" s="0" t="n">
        <v>39138763.9230317</v>
      </c>
      <c r="AG3" s="0" t="n">
        <v>173860</v>
      </c>
      <c r="AH3" s="0" t="n">
        <v>225116.55310613</v>
      </c>
    </row>
    <row r="4" customFormat="false" ht="13.8" hidden="false" customHeight="false" outlineLevel="0" collapsed="false">
      <c r="A4" s="0" t="s">
        <v>9</v>
      </c>
      <c r="B4" s="0" t="n">
        <v>258608.604403036</v>
      </c>
      <c r="C4" s="0" t="n">
        <v>73747.1208636598</v>
      </c>
      <c r="D4" s="0" t="n">
        <v>182964.878104451</v>
      </c>
      <c r="E4" s="0" t="n">
        <v>949.70013492571</v>
      </c>
      <c r="F4" s="0" t="n">
        <v>946.9053</v>
      </c>
      <c r="G4" s="0" t="n">
        <v>1015527.7584</v>
      </c>
      <c r="H4" s="0" t="n">
        <v>1274136.36280304</v>
      </c>
      <c r="I4" s="0" t="n">
        <v>2533768.695</v>
      </c>
      <c r="J4" s="0" t="n">
        <v>909505.0656</v>
      </c>
      <c r="K4" s="0" t="n">
        <v>1982965.491</v>
      </c>
      <c r="L4" s="0" t="n">
        <v>5426239.2516</v>
      </c>
      <c r="M4" s="0" t="n">
        <v>5653194.9666</v>
      </c>
      <c r="N4" s="0" t="n">
        <v>5170922.2404</v>
      </c>
      <c r="O4" s="0" t="n">
        <v>482272.7262</v>
      </c>
      <c r="P4" s="0" t="n">
        <v>4996586.6079</v>
      </c>
      <c r="Q4" s="0" t="n">
        <v>257745.795</v>
      </c>
      <c r="R4" s="0" t="n">
        <v>713492.5952</v>
      </c>
      <c r="S4" s="0" t="n">
        <v>541.0944</v>
      </c>
      <c r="T4" s="0" t="n">
        <v>146607.0144</v>
      </c>
      <c r="U4" s="0" t="n">
        <v>3059301.4144</v>
      </c>
      <c r="V4" s="0" t="n">
        <v>27667.0635</v>
      </c>
      <c r="W4" s="0" t="n">
        <v>791231.631</v>
      </c>
      <c r="X4" s="0" t="n">
        <v>6449101</v>
      </c>
      <c r="Y4" s="0" t="n">
        <v>9618429.04831234</v>
      </c>
      <c r="Z4" s="0" t="n">
        <v>1876396</v>
      </c>
      <c r="AA4" s="0" t="n">
        <v>3299007.90852568</v>
      </c>
      <c r="AB4" s="0" t="n">
        <v>31892715.531338</v>
      </c>
      <c r="AC4" s="0" t="n">
        <v>38593091.1457411</v>
      </c>
      <c r="AD4" s="0" t="n">
        <v>6308016</v>
      </c>
      <c r="AE4" s="0" t="n">
        <v>505118</v>
      </c>
      <c r="AF4" s="0" t="n">
        <v>44395989.1457411</v>
      </c>
      <c r="AG4" s="0" t="n">
        <v>177640</v>
      </c>
      <c r="AH4" s="0" t="n">
        <v>249921.127818853</v>
      </c>
    </row>
    <row r="5" customFormat="false" ht="13.8" hidden="false" customHeight="false" outlineLevel="0" collapsed="false">
      <c r="A5" s="0" t="s">
        <v>10</v>
      </c>
      <c r="B5" s="0" t="n">
        <v>247751.528563705</v>
      </c>
      <c r="C5" s="0" t="n">
        <v>51366.3194746096</v>
      </c>
      <c r="D5" s="0" t="n">
        <v>194499.98920772</v>
      </c>
      <c r="E5" s="0" t="n">
        <v>907.317681374982</v>
      </c>
      <c r="F5" s="0" t="n">
        <v>977.9022</v>
      </c>
      <c r="G5" s="0" t="n">
        <v>963777.48</v>
      </c>
      <c r="H5" s="0" t="n">
        <v>1211529.0085637</v>
      </c>
      <c r="I5" s="0" t="n">
        <v>2338536.4632</v>
      </c>
      <c r="J5" s="0" t="n">
        <v>999595.0755</v>
      </c>
      <c r="K5" s="0" t="n">
        <v>1986540.4374677</v>
      </c>
      <c r="L5" s="0" t="n">
        <v>5324671.9761677</v>
      </c>
      <c r="M5" s="0" t="n">
        <v>5823341.8993</v>
      </c>
      <c r="N5" s="0" t="n">
        <v>5316145.0897</v>
      </c>
      <c r="O5" s="0" t="n">
        <v>507196.8096</v>
      </c>
      <c r="P5" s="0" t="n">
        <v>6517339.2758</v>
      </c>
      <c r="Q5" s="0" t="n">
        <v>295736</v>
      </c>
      <c r="R5" s="0" t="n">
        <v>717789.7155</v>
      </c>
      <c r="S5" s="0" t="n">
        <v>574.2594</v>
      </c>
      <c r="T5" s="0" t="n">
        <v>245566.9359</v>
      </c>
      <c r="U5" s="0" t="n">
        <v>4318758.2724</v>
      </c>
      <c r="V5" s="0" t="n">
        <v>27712.0926</v>
      </c>
      <c r="W5" s="0" t="n">
        <v>911202</v>
      </c>
      <c r="X5" s="0" t="n">
        <v>6981581</v>
      </c>
      <c r="Y5" s="0" t="n">
        <v>11642798.9221578</v>
      </c>
      <c r="Z5" s="0" t="n">
        <v>2045614</v>
      </c>
      <c r="AA5" s="0" t="n">
        <v>3877234.19473604</v>
      </c>
      <c r="AB5" s="0" t="n">
        <v>36887909.2919938</v>
      </c>
      <c r="AC5" s="0" t="n">
        <v>43424110.2767252</v>
      </c>
      <c r="AD5" s="0" t="n">
        <v>6467335</v>
      </c>
      <c r="AE5" s="0" t="n">
        <v>411143</v>
      </c>
      <c r="AF5" s="0" t="n">
        <v>49480302.2767252</v>
      </c>
      <c r="AG5" s="0" t="n">
        <v>181420</v>
      </c>
      <c r="AH5" s="0" t="n">
        <v>272738.960846242</v>
      </c>
    </row>
    <row r="6" customFormat="false" ht="13.8" hidden="false" customHeight="false" outlineLevel="0" collapsed="false">
      <c r="A6" s="0" t="s">
        <v>11</v>
      </c>
      <c r="B6" s="0" t="n">
        <v>243292.783936085</v>
      </c>
      <c r="C6" s="0" t="n">
        <v>51383.6234227203</v>
      </c>
      <c r="D6" s="0" t="n">
        <v>190015.21768894</v>
      </c>
      <c r="E6" s="0" t="n">
        <v>864.354824424273</v>
      </c>
      <c r="F6" s="0" t="n">
        <v>1029.588</v>
      </c>
      <c r="G6" s="0" t="n">
        <v>755418.1158</v>
      </c>
      <c r="H6" s="0" t="n">
        <v>998710.899736085</v>
      </c>
      <c r="I6" s="0" t="n">
        <v>3119469.9403939</v>
      </c>
      <c r="J6" s="0" t="n">
        <v>1318089.1452</v>
      </c>
      <c r="K6" s="0" t="n">
        <v>2081872.50353401</v>
      </c>
      <c r="L6" s="0" t="n">
        <v>6519431.58912791</v>
      </c>
      <c r="M6" s="0" t="n">
        <v>6496447.7586</v>
      </c>
      <c r="N6" s="0" t="n">
        <v>5941457.3604</v>
      </c>
      <c r="O6" s="0" t="n">
        <v>554990.3982</v>
      </c>
      <c r="P6" s="0" t="n">
        <v>6881751.075</v>
      </c>
      <c r="Q6" s="0" t="n">
        <v>310201</v>
      </c>
      <c r="R6" s="0" t="n">
        <v>843966.7</v>
      </c>
      <c r="S6" s="0" t="n">
        <v>687.242</v>
      </c>
      <c r="T6" s="0" t="n">
        <v>440079.408</v>
      </c>
      <c r="U6" s="0" t="n">
        <v>4261867.666</v>
      </c>
      <c r="V6" s="0" t="n">
        <v>29396.059</v>
      </c>
      <c r="W6" s="0" t="n">
        <v>995553</v>
      </c>
      <c r="X6" s="0" t="n">
        <v>7292183</v>
      </c>
      <c r="Y6" s="0" t="n">
        <v>13078144.7597456</v>
      </c>
      <c r="Z6" s="0" t="n">
        <v>2351129</v>
      </c>
      <c r="AA6" s="0" t="n">
        <v>4260356.1576</v>
      </c>
      <c r="AB6" s="0" t="n">
        <v>40360011.7509456</v>
      </c>
      <c r="AC6" s="0" t="n">
        <v>47878154.2398096</v>
      </c>
      <c r="AD6" s="0" t="n">
        <v>7794019</v>
      </c>
      <c r="AE6" s="0" t="n">
        <v>591803</v>
      </c>
      <c r="AF6" s="0" t="n">
        <v>55080370.2398096</v>
      </c>
      <c r="AG6" s="0" t="n">
        <v>185200</v>
      </c>
      <c r="AH6" s="0" t="n">
        <v>297410.206478454</v>
      </c>
    </row>
    <row r="7" customFormat="false" ht="13.8" hidden="false" customHeight="false" outlineLevel="0" collapsed="false">
      <c r="A7" s="0" t="s">
        <v>12</v>
      </c>
      <c r="B7" s="0" t="n">
        <v>250202.358515615</v>
      </c>
      <c r="C7" s="0" t="n">
        <v>52737.9969849071</v>
      </c>
      <c r="D7" s="0" t="n">
        <v>195488.13653525</v>
      </c>
      <c r="E7" s="0" t="n">
        <v>837.452795458178</v>
      </c>
      <c r="F7" s="0" t="n">
        <v>1138.7722</v>
      </c>
      <c r="G7" s="0" t="n">
        <v>650679.3162</v>
      </c>
      <c r="H7" s="0" t="n">
        <v>900881.674715615</v>
      </c>
      <c r="I7" s="0" t="n">
        <v>3011669.75996538</v>
      </c>
      <c r="J7" s="0" t="n">
        <v>1680061.69638683</v>
      </c>
      <c r="K7" s="0" t="n">
        <v>2469834.64375951</v>
      </c>
      <c r="L7" s="0" t="n">
        <v>7161566.10011173</v>
      </c>
      <c r="M7" s="0" t="n">
        <v>6958016.7204</v>
      </c>
      <c r="N7" s="0" t="n">
        <v>6318310.9704</v>
      </c>
      <c r="O7" s="0" t="n">
        <v>639705.75</v>
      </c>
      <c r="P7" s="0" t="n">
        <v>7461383.7438</v>
      </c>
      <c r="Q7" s="0" t="n">
        <v>432056</v>
      </c>
      <c r="R7" s="0" t="n">
        <v>923359.4304</v>
      </c>
      <c r="S7" s="0" t="n">
        <v>701.6859</v>
      </c>
      <c r="T7" s="0" t="n">
        <v>484215.5767</v>
      </c>
      <c r="U7" s="0" t="n">
        <v>4587382.5975</v>
      </c>
      <c r="V7" s="0" t="n">
        <v>25521.2925</v>
      </c>
      <c r="W7" s="0" t="n">
        <v>1008147.1608</v>
      </c>
      <c r="X7" s="0" t="n">
        <v>7761491</v>
      </c>
      <c r="Y7" s="0" t="n">
        <v>15250313.382092</v>
      </c>
      <c r="Z7" s="0" t="n">
        <v>2625665.0681044</v>
      </c>
      <c r="AA7" s="0" t="n">
        <v>4998221.382</v>
      </c>
      <c r="AB7" s="0" t="n">
        <v>45055091.2963964</v>
      </c>
      <c r="AC7" s="0" t="n">
        <v>53117539.0712238</v>
      </c>
      <c r="AD7" s="0" t="n">
        <v>9143997</v>
      </c>
      <c r="AE7" s="0" t="n">
        <v>653030</v>
      </c>
      <c r="AF7" s="0" t="n">
        <v>61608506.0712238</v>
      </c>
      <c r="AG7" s="0" t="n">
        <v>188980</v>
      </c>
      <c r="AH7" s="0" t="n">
        <v>326005.429522827</v>
      </c>
    </row>
    <row r="8" customFormat="false" ht="13.8" hidden="false" customHeight="false" outlineLevel="0" collapsed="false">
      <c r="A8" s="0" t="s">
        <v>13</v>
      </c>
      <c r="B8" s="0" t="n">
        <v>286679.05246048</v>
      </c>
      <c r="C8" s="0" t="n">
        <v>54669.9701712603</v>
      </c>
      <c r="D8" s="0" t="n">
        <v>229971.90849888</v>
      </c>
      <c r="E8" s="0" t="n">
        <v>764.301090339954</v>
      </c>
      <c r="F8" s="0" t="n">
        <v>1272.8727</v>
      </c>
      <c r="G8" s="0" t="n">
        <v>690930.0312</v>
      </c>
      <c r="H8" s="0" t="n">
        <v>977609.08366048</v>
      </c>
      <c r="I8" s="0" t="n">
        <v>3068030.71453038</v>
      </c>
      <c r="J8" s="0" t="n">
        <v>2147575.42860203</v>
      </c>
      <c r="K8" s="0" t="n">
        <v>2883074.29540411</v>
      </c>
      <c r="L8" s="0" t="n">
        <v>8098680.43853652</v>
      </c>
      <c r="M8" s="0" t="n">
        <v>7812043.5822</v>
      </c>
      <c r="N8" s="0" t="n">
        <v>7101561.786</v>
      </c>
      <c r="O8" s="0" t="n">
        <v>710481.7962</v>
      </c>
      <c r="P8" s="0" t="n">
        <v>7737407.72087817</v>
      </c>
      <c r="Q8" s="0" t="n">
        <v>447473</v>
      </c>
      <c r="R8" s="0" t="n">
        <v>1057504.448</v>
      </c>
      <c r="S8" s="0" t="n">
        <v>865.3568</v>
      </c>
      <c r="T8" s="0" t="n">
        <v>481009.2672</v>
      </c>
      <c r="U8" s="0" t="n">
        <v>4731702.976</v>
      </c>
      <c r="V8" s="0" t="n">
        <v>25396.8502683016</v>
      </c>
      <c r="W8" s="0" t="n">
        <v>993455.822609868</v>
      </c>
      <c r="X8" s="0" t="n">
        <v>8183766</v>
      </c>
      <c r="Y8" s="0" t="n">
        <v>16980815.3045015</v>
      </c>
      <c r="Z8" s="0" t="n">
        <v>3319549.24006083</v>
      </c>
      <c r="AA8" s="0" t="n">
        <v>5580100.43257386</v>
      </c>
      <c r="AB8" s="0" t="n">
        <v>49613682.2802144</v>
      </c>
      <c r="AC8" s="0" t="n">
        <v>58689971.8024114</v>
      </c>
      <c r="AD8" s="0" t="n">
        <v>9713289.28961021</v>
      </c>
      <c r="AE8" s="0" t="n">
        <v>613257</v>
      </c>
      <c r="AF8" s="0" t="n">
        <v>67790004.0920216</v>
      </c>
      <c r="AG8" s="0" t="n">
        <v>192770</v>
      </c>
      <c r="AH8" s="0" t="n">
        <v>351662.624329624</v>
      </c>
    </row>
    <row r="9" customFormat="false" ht="13.8" hidden="false" customHeight="false" outlineLevel="0" collapsed="false">
      <c r="A9" s="0" t="s">
        <v>14</v>
      </c>
      <c r="B9" s="0" t="n">
        <v>305559.064297543</v>
      </c>
      <c r="C9" s="0" t="n">
        <v>55598.204203965</v>
      </c>
      <c r="D9" s="0" t="n">
        <v>247959.14414244</v>
      </c>
      <c r="E9" s="0" t="n">
        <v>724.84365113829</v>
      </c>
      <c r="F9" s="0" t="n">
        <v>1276.8723</v>
      </c>
      <c r="G9" s="0" t="n">
        <v>1042860.5998</v>
      </c>
      <c r="H9" s="0" t="n">
        <v>1348419.66409754</v>
      </c>
      <c r="I9" s="0" t="n">
        <v>3335761.00927402</v>
      </c>
      <c r="J9" s="0" t="n">
        <v>2429626.7431876</v>
      </c>
      <c r="K9" s="0" t="n">
        <v>3357366.62306307</v>
      </c>
      <c r="L9" s="0" t="n">
        <v>9122754.37552469</v>
      </c>
      <c r="M9" s="0" t="n">
        <v>8678826.7689</v>
      </c>
      <c r="N9" s="0" t="n">
        <v>7896860.1705</v>
      </c>
      <c r="O9" s="0" t="n">
        <v>781966.5984</v>
      </c>
      <c r="P9" s="0" t="n">
        <v>7800102.18261993</v>
      </c>
      <c r="Q9" s="0" t="n">
        <v>480317</v>
      </c>
      <c r="R9" s="0" t="n">
        <v>1153618.9455</v>
      </c>
      <c r="S9" s="0" t="n">
        <v>847.777</v>
      </c>
      <c r="T9" s="0" t="n">
        <v>342241.2805</v>
      </c>
      <c r="U9" s="0" t="n">
        <v>4707312.281</v>
      </c>
      <c r="V9" s="0" t="n">
        <v>26750.0122763237</v>
      </c>
      <c r="W9" s="0" t="n">
        <v>1089014.8863436</v>
      </c>
      <c r="X9" s="0" t="n">
        <v>9294701</v>
      </c>
      <c r="Y9" s="0" t="n">
        <v>19425314.3194873</v>
      </c>
      <c r="Z9" s="0" t="n">
        <v>3501749.37681012</v>
      </c>
      <c r="AA9" s="0" t="n">
        <v>6575110.30172875</v>
      </c>
      <c r="AB9" s="0" t="n">
        <v>55275803.9495461</v>
      </c>
      <c r="AC9" s="0" t="n">
        <v>65746977.9891684</v>
      </c>
      <c r="AD9" s="0" t="n">
        <v>9947212.20840497</v>
      </c>
      <c r="AE9" s="0" t="n">
        <v>598029</v>
      </c>
      <c r="AF9" s="0" t="n">
        <v>75096161.1975733</v>
      </c>
      <c r="AG9" s="0" t="n">
        <v>196560</v>
      </c>
      <c r="AH9" s="0" t="n">
        <v>382052.102144756</v>
      </c>
    </row>
    <row r="10" customFormat="false" ht="13.8" hidden="false" customHeight="false" outlineLevel="0" collapsed="false">
      <c r="A10" s="0" t="s">
        <v>15</v>
      </c>
      <c r="B10" s="0" t="n">
        <v>311265.964773716</v>
      </c>
      <c r="C10" s="0" t="n">
        <v>60301.5896947906</v>
      </c>
      <c r="D10" s="0" t="n">
        <v>248840.795308549</v>
      </c>
      <c r="E10" s="0" t="n">
        <v>652.653320376089</v>
      </c>
      <c r="F10" s="0" t="n">
        <v>1470.92645</v>
      </c>
      <c r="G10" s="0" t="n">
        <v>1391068.2618</v>
      </c>
      <c r="H10" s="0" t="n">
        <v>1702334.22657372</v>
      </c>
      <c r="I10" s="0" t="n">
        <v>3503401.22615357</v>
      </c>
      <c r="J10" s="0" t="n">
        <v>2731016.05152524</v>
      </c>
      <c r="K10" s="0" t="n">
        <v>3834759.53651152</v>
      </c>
      <c r="L10" s="0" t="n">
        <v>10069176.8141903</v>
      </c>
      <c r="M10" s="0" t="n">
        <v>9574605.316371</v>
      </c>
      <c r="N10" s="0" t="n">
        <v>8701011.1648</v>
      </c>
      <c r="O10" s="0" t="n">
        <v>873594.151571</v>
      </c>
      <c r="P10" s="0" t="n">
        <v>8871977.16110761</v>
      </c>
      <c r="Q10" s="0" t="n">
        <v>508832</v>
      </c>
      <c r="R10" s="0" t="n">
        <v>1345780.49274</v>
      </c>
      <c r="S10" s="0" t="n">
        <v>952.2216</v>
      </c>
      <c r="T10" s="0" t="n">
        <v>528803.6742</v>
      </c>
      <c r="U10" s="0" t="n">
        <v>5277749.69924999</v>
      </c>
      <c r="V10" s="0" t="n">
        <v>28143.2976018382</v>
      </c>
      <c r="W10" s="0" t="n">
        <v>1181715.77571578</v>
      </c>
      <c r="X10" s="0" t="n">
        <v>9982036</v>
      </c>
      <c r="Y10" s="0" t="n">
        <v>21898538.7344943</v>
      </c>
      <c r="Z10" s="0" t="n">
        <v>4010039.87307592</v>
      </c>
      <c r="AA10" s="0" t="n">
        <v>7563006.99309057</v>
      </c>
      <c r="AB10" s="0" t="n">
        <v>61900204.0781394</v>
      </c>
      <c r="AC10" s="0" t="n">
        <v>73671715.1189035</v>
      </c>
      <c r="AD10" s="0" t="n">
        <v>10323592.5687521</v>
      </c>
      <c r="AE10" s="0" t="n">
        <v>908059</v>
      </c>
      <c r="AF10" s="0" t="n">
        <v>83087248.6876556</v>
      </c>
      <c r="AG10" s="0" t="n">
        <v>200350</v>
      </c>
      <c r="AH10" s="0" t="n">
        <v>414710.500063168</v>
      </c>
    </row>
    <row r="11" customFormat="false" ht="13.8" hidden="false" customHeight="false" outlineLevel="0" collapsed="false">
      <c r="A11" s="0" t="s">
        <v>16</v>
      </c>
      <c r="B11" s="0" t="n">
        <v>270005.113938876</v>
      </c>
      <c r="C11" s="0" t="n">
        <v>59616.8302433451</v>
      </c>
      <c r="D11" s="0" t="n">
        <v>208375.616702049</v>
      </c>
      <c r="E11" s="0" t="n">
        <v>598.714126815284</v>
      </c>
      <c r="F11" s="0" t="n">
        <v>1413.95286666667</v>
      </c>
      <c r="G11" s="0" t="n">
        <v>1041594.1104576</v>
      </c>
      <c r="H11" s="0" t="n">
        <v>1311599.22439648</v>
      </c>
      <c r="I11" s="0" t="n">
        <v>3236374.25123088</v>
      </c>
      <c r="J11" s="0" t="n">
        <v>2973899.23671561</v>
      </c>
      <c r="K11" s="0" t="n">
        <v>3398047.5972605</v>
      </c>
      <c r="L11" s="0" t="n">
        <v>9608321.08520699</v>
      </c>
      <c r="M11" s="0" t="n">
        <v>7926348.44799371</v>
      </c>
      <c r="N11" s="0" t="n">
        <v>7121411.85694574</v>
      </c>
      <c r="O11" s="0" t="n">
        <v>804936.591047971</v>
      </c>
      <c r="P11" s="0" t="n">
        <v>7220927.56772775</v>
      </c>
      <c r="Q11" s="0" t="n">
        <v>415715.744</v>
      </c>
      <c r="R11" s="0" t="n">
        <v>1099502.66256858</v>
      </c>
      <c r="S11" s="0" t="n">
        <v>777.9650472</v>
      </c>
      <c r="T11" s="0" t="n">
        <v>147097.701416041</v>
      </c>
      <c r="U11" s="0" t="n">
        <v>4311921.50428724</v>
      </c>
      <c r="V11" s="0" t="n">
        <v>28587.8046023167</v>
      </c>
      <c r="W11" s="0" t="n">
        <v>1217324.18580636</v>
      </c>
      <c r="X11" s="0" t="n">
        <v>10121784.504</v>
      </c>
      <c r="Y11" s="0" t="n">
        <v>22445682.0209847</v>
      </c>
      <c r="Z11" s="0" t="n">
        <v>4234430.79527267</v>
      </c>
      <c r="AA11" s="0" t="n">
        <v>8013461.61554317</v>
      </c>
      <c r="AB11" s="0" t="n">
        <v>59962634.951522</v>
      </c>
      <c r="AC11" s="0" t="n">
        <v>70882555.2611255</v>
      </c>
      <c r="AD11" s="0" t="n">
        <v>9832208.51718214</v>
      </c>
      <c r="AE11" s="0" t="n">
        <v>883782.861111111</v>
      </c>
      <c r="AF11" s="0" t="n">
        <v>79830980.9171965</v>
      </c>
      <c r="AG11" s="0" t="n">
        <v>204140</v>
      </c>
      <c r="AH11" s="0" t="n">
        <v>391059.963344746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2021-04-26T16:16:11Z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