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esktop\"/>
    </mc:Choice>
  </mc:AlternateContent>
  <xr:revisionPtr revIDLastSave="0" documentId="13_ncr:1_{58487C20-7831-458C-8143-1D924A7437DA}" xr6:coauthVersionLast="47" xr6:coauthVersionMax="47" xr10:uidLastSave="{00000000-0000-0000-0000-000000000000}"/>
  <bookViews>
    <workbookView xWindow="-108" yWindow="-108" windowWidth="23256" windowHeight="12456" xr2:uid="{78D82478-84BC-406C-A638-600BAC077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B44" i="1" s="1"/>
  <c r="G23" i="1"/>
  <c r="G35" i="1" s="1"/>
  <c r="H35" i="1"/>
  <c r="F35" i="1"/>
  <c r="H24" i="1"/>
  <c r="H25" i="1"/>
  <c r="H26" i="1"/>
  <c r="H27" i="1"/>
  <c r="H28" i="1"/>
  <c r="H29" i="1"/>
  <c r="H30" i="1"/>
  <c r="H31" i="1"/>
  <c r="H32" i="1"/>
  <c r="H33" i="1"/>
  <c r="H34" i="1"/>
  <c r="G24" i="1"/>
  <c r="G25" i="1"/>
  <c r="G26" i="1"/>
  <c r="G27" i="1"/>
  <c r="G28" i="1"/>
  <c r="G29" i="1"/>
  <c r="G30" i="1"/>
  <c r="G31" i="1"/>
  <c r="G32" i="1"/>
  <c r="G33" i="1"/>
  <c r="G34" i="1"/>
  <c r="F24" i="1"/>
  <c r="F25" i="1"/>
  <c r="F26" i="1"/>
  <c r="F27" i="1"/>
  <c r="F28" i="1"/>
  <c r="F29" i="1"/>
  <c r="F30" i="1"/>
  <c r="F31" i="1"/>
  <c r="F32" i="1"/>
  <c r="F33" i="1"/>
  <c r="F34" i="1"/>
  <c r="H23" i="1"/>
  <c r="F23" i="1"/>
  <c r="D24" i="1"/>
  <c r="D25" i="1"/>
  <c r="D26" i="1"/>
  <c r="D27" i="1"/>
  <c r="D28" i="1"/>
  <c r="D29" i="1"/>
  <c r="D30" i="1"/>
  <c r="D31" i="1"/>
  <c r="D32" i="1"/>
  <c r="D33" i="1"/>
  <c r="D34" i="1"/>
  <c r="D23" i="1"/>
  <c r="C24" i="1"/>
  <c r="C25" i="1"/>
  <c r="C26" i="1"/>
  <c r="C27" i="1"/>
  <c r="C28" i="1"/>
  <c r="C29" i="1"/>
  <c r="C30" i="1"/>
  <c r="C31" i="1"/>
  <c r="C32" i="1"/>
  <c r="C33" i="1"/>
  <c r="C34" i="1"/>
  <c r="C23" i="1"/>
  <c r="B24" i="1"/>
  <c r="B25" i="1"/>
  <c r="B26" i="1"/>
  <c r="B27" i="1"/>
  <c r="B28" i="1"/>
  <c r="B29" i="1"/>
  <c r="B30" i="1"/>
  <c r="B31" i="1"/>
  <c r="B32" i="1"/>
  <c r="B33" i="1"/>
  <c r="B34" i="1"/>
  <c r="B23" i="1"/>
  <c r="B43" i="1" l="1"/>
  <c r="B46" i="1" s="1"/>
  <c r="H39" i="1" l="1"/>
  <c r="J36" i="1"/>
</calcChain>
</file>

<file path=xl/sharedStrings.xml><?xml version="1.0" encoding="utf-8"?>
<sst xmlns="http://schemas.openxmlformats.org/spreadsheetml/2006/main" count="36" uniqueCount="26">
  <si>
    <t>DATA MODELLING</t>
  </si>
  <si>
    <t>Month</t>
  </si>
  <si>
    <t>Price</t>
  </si>
  <si>
    <t>Demand(x100)</t>
  </si>
  <si>
    <t>Linear</t>
  </si>
  <si>
    <t>Linear(y=mx+c)</t>
  </si>
  <si>
    <t>Power(y=ax^b)</t>
  </si>
  <si>
    <t>Exponential(y=ae^mx)</t>
  </si>
  <si>
    <t>m</t>
  </si>
  <si>
    <t>c</t>
  </si>
  <si>
    <t>a</t>
  </si>
  <si>
    <t>b</t>
  </si>
  <si>
    <t>Power</t>
  </si>
  <si>
    <t>Exponential</t>
  </si>
  <si>
    <t>Percent Deviation</t>
  </si>
  <si>
    <t>AVG DEVIATION</t>
  </si>
  <si>
    <t>cost</t>
  </si>
  <si>
    <t>per club</t>
  </si>
  <si>
    <t xml:space="preserve">selling price </t>
  </si>
  <si>
    <t>demand</t>
  </si>
  <si>
    <t>by using power model because it is least deviated</t>
  </si>
  <si>
    <t>total cost</t>
  </si>
  <si>
    <t>total revenue</t>
  </si>
  <si>
    <t>Profit</t>
  </si>
  <si>
    <t>selling 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</si>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</sst>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" fontId="0" fillId="0" borderId="7" xfId="0" applyNumberFormat="1" applyBorder="1"/>
    <xf numFmtId="2" fontId="0" fillId="0" borderId="3" xfId="0" applyNumberFormat="1" applyBorder="1"/>
    <xf numFmtId="0" fontId="0" fillId="0" borderId="10" xfId="0" applyBorder="1"/>
    <xf numFmtId="2" fontId="0" fillId="0" borderId="7" xfId="0" applyNumberFormat="1" applyBorder="1"/>
    <xf numFmtId="2" fontId="0" fillId="0" borderId="11" xfId="0" applyNumberFormat="1" applyBorder="1"/>
    <xf numFmtId="2" fontId="0" fillId="0" borderId="9" xfId="0" applyNumberFormat="1" applyBorder="1"/>
    <xf numFmtId="0" fontId="0" fillId="0" borderId="12" xfId="0" applyBorder="1"/>
    <xf numFmtId="0" fontId="0" fillId="0" borderId="3" xfId="0" applyFill="1" applyBorder="1"/>
    <xf numFmtId="10" fontId="0" fillId="0" borderId="3" xfId="0" applyNumberFormat="1" applyBorder="1"/>
    <xf numFmtId="10" fontId="0" fillId="0" borderId="13" xfId="0" applyNumberFormat="1" applyFill="1" applyBorder="1"/>
    <xf numFmtId="44" fontId="0" fillId="0" borderId="3" xfId="0" applyNumberFormat="1" applyBorder="1"/>
    <xf numFmtId="44" fontId="0" fillId="0" borderId="0" xfId="0" applyNumberFormat="1"/>
    <xf numFmtId="44" fontId="0" fillId="2" borderId="0" xfId="0" applyNumberFormat="1" applyFill="1"/>
    <xf numFmtId="1" fontId="0" fillId="0" borderId="0" xfId="0" applyNumberFormat="1"/>
    <xf numFmtId="44" fontId="0" fillId="3" borderId="0" xfId="0" applyNumberFormat="1" applyFill="1"/>
    <xf numFmtId="44" fontId="3" fillId="0" borderId="0" xfId="0" applyNumberFormat="1" applyFont="1"/>
    <xf numFmtId="44" fontId="0" fillId="4" borderId="0" xfId="0" applyNumberFormat="1" applyFill="1"/>
    <xf numFmtId="0" fontId="2" fillId="0" borderId="2" xfId="2" applyAlignment="1">
      <alignment horizontal="center"/>
    </xf>
    <xf numFmtId="0" fontId="2" fillId="0" borderId="0" xfId="2" applyBorder="1" applyAlignment="1">
      <alignment horizontal="center" vertical="center"/>
    </xf>
    <xf numFmtId="0" fontId="2" fillId="0" borderId="2" xfId="2" applyAlignment="1">
      <alignment horizontal="center"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colors>
    <mruColors>
      <color rgb="FF54EE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Price vs Demand(x100)</a:t>
            </a:r>
          </a:p>
        </c:rich>
      </c:tx>
      <c:layout>
        <c:manualLayout>
          <c:xMode val="edge"/>
          <c:yMode val="edge"/>
          <c:x val="0.2829166666666666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Demand(x100)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041010498687664"/>
                  <c:y val="-0.583051545640128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0795188101487314"/>
                  <c:y val="-0.49134951881014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9.4910104986876645E-2"/>
                  <c:y val="-0.4059058763487897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Sheet1!$B$4:$B$15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Sheet1!$C$4:$C$15</c:f>
              <c:numCache>
                <c:formatCode>_("₹"* #,##0.00_);_("₹"* \(#,##0.00\);_("₹"* "-"??_);_(@_)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EA-45B2-A69F-4D44E881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744096"/>
        <c:axId val="356743264"/>
      </c:scatterChart>
      <c:valAx>
        <c:axId val="35674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43264"/>
        <c:crosses val="autoZero"/>
        <c:crossBetween val="midCat"/>
      </c:valAx>
      <c:valAx>
        <c:axId val="35674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Demand(x100)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4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11430</xdr:rowOff>
    </xdr:from>
    <xdr:to>
      <xdr:col>14</xdr:col>
      <xdr:colOff>304800</xdr:colOff>
      <xdr:row>16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77D2C7-1FBF-4FBB-8A66-7F1FC656F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A444-2BA7-407C-9566-6F6634645F23}">
  <dimension ref="A1:S93"/>
  <sheetViews>
    <sheetView tabSelected="1" topLeftCell="B28" workbookViewId="0">
      <selection activeCell="J34" sqref="J34"/>
    </sheetView>
  </sheetViews>
  <sheetFormatPr defaultRowHeight="14.4" x14ac:dyDescent="0.3"/>
  <cols>
    <col min="1" max="1" width="13.44140625" bestFit="1" customWidth="1"/>
    <col min="2" max="2" width="11.33203125" bestFit="1" customWidth="1"/>
    <col min="3" max="3" width="13.21875" bestFit="1" customWidth="1"/>
    <col min="4" max="4" width="11.44140625" bestFit="1" customWidth="1"/>
    <col min="5" max="5" width="19.21875" bestFit="1" customWidth="1"/>
    <col min="7" max="7" width="10.44140625" bestFit="1" customWidth="1"/>
    <col min="8" max="8" width="13.5546875" bestFit="1" customWidth="1"/>
    <col min="9" max="9" width="12.88671875" bestFit="1" customWidth="1"/>
    <col min="10" max="10" width="10.44140625" bestFit="1" customWidth="1"/>
    <col min="11" max="11" width="11.33203125" bestFit="1" customWidth="1"/>
    <col min="12" max="12" width="11" bestFit="1" customWidth="1"/>
    <col min="13" max="19" width="12" bestFit="1" customWidth="1"/>
  </cols>
  <sheetData>
    <row r="1" spans="1:5" ht="20.399999999999999" thickBot="1" x14ac:dyDescent="0.45">
      <c r="A1" s="2" t="s">
        <v>0</v>
      </c>
      <c r="B1" s="2"/>
      <c r="C1" s="2"/>
      <c r="D1" s="2"/>
      <c r="E1" s="2"/>
    </row>
    <row r="2" spans="1:5" ht="15" thickTop="1" x14ac:dyDescent="0.3"/>
    <row r="3" spans="1:5" x14ac:dyDescent="0.3">
      <c r="A3" s="3" t="s">
        <v>1</v>
      </c>
      <c r="B3" s="3" t="s">
        <v>2</v>
      </c>
      <c r="C3" s="3" t="s">
        <v>3</v>
      </c>
    </row>
    <row r="4" spans="1:5" x14ac:dyDescent="0.3">
      <c r="A4" s="3">
        <v>1</v>
      </c>
      <c r="B4" s="3">
        <v>450</v>
      </c>
      <c r="C4" s="20">
        <v>45</v>
      </c>
    </row>
    <row r="5" spans="1:5" x14ac:dyDescent="0.3">
      <c r="A5" s="3">
        <v>2</v>
      </c>
      <c r="B5" s="3">
        <v>300</v>
      </c>
      <c r="C5" s="20">
        <v>103</v>
      </c>
    </row>
    <row r="6" spans="1:5" x14ac:dyDescent="0.3">
      <c r="A6" s="3">
        <v>3</v>
      </c>
      <c r="B6" s="3">
        <v>440</v>
      </c>
      <c r="C6" s="20">
        <v>49</v>
      </c>
    </row>
    <row r="7" spans="1:5" x14ac:dyDescent="0.3">
      <c r="A7" s="3">
        <v>4</v>
      </c>
      <c r="B7" s="3">
        <v>360</v>
      </c>
      <c r="C7" s="20">
        <v>86</v>
      </c>
    </row>
    <row r="8" spans="1:5" x14ac:dyDescent="0.3">
      <c r="A8" s="3">
        <v>5</v>
      </c>
      <c r="B8" s="3">
        <v>290</v>
      </c>
      <c r="C8" s="20">
        <v>125</v>
      </c>
    </row>
    <row r="9" spans="1:5" x14ac:dyDescent="0.3">
      <c r="A9" s="3">
        <v>6</v>
      </c>
      <c r="B9" s="3">
        <v>450</v>
      </c>
      <c r="C9" s="20">
        <v>52</v>
      </c>
    </row>
    <row r="10" spans="1:5" x14ac:dyDescent="0.3">
      <c r="A10" s="3">
        <v>7</v>
      </c>
      <c r="B10" s="3">
        <v>340</v>
      </c>
      <c r="C10" s="20">
        <v>87</v>
      </c>
    </row>
    <row r="11" spans="1:5" x14ac:dyDescent="0.3">
      <c r="A11" s="3">
        <v>8</v>
      </c>
      <c r="B11" s="3">
        <v>370</v>
      </c>
      <c r="C11" s="20">
        <v>68</v>
      </c>
    </row>
    <row r="12" spans="1:5" x14ac:dyDescent="0.3">
      <c r="A12" s="3">
        <v>9</v>
      </c>
      <c r="B12" s="3">
        <v>500</v>
      </c>
      <c r="C12" s="20">
        <v>45</v>
      </c>
    </row>
    <row r="13" spans="1:5" x14ac:dyDescent="0.3">
      <c r="A13" s="3">
        <v>10</v>
      </c>
      <c r="B13" s="3">
        <v>490</v>
      </c>
      <c r="C13" s="20">
        <v>44</v>
      </c>
    </row>
    <row r="14" spans="1:5" x14ac:dyDescent="0.3">
      <c r="A14" s="3">
        <v>11</v>
      </c>
      <c r="B14" s="3">
        <v>430</v>
      </c>
      <c r="C14" s="20">
        <v>58</v>
      </c>
    </row>
    <row r="15" spans="1:5" x14ac:dyDescent="0.3">
      <c r="A15" s="3">
        <v>12</v>
      </c>
      <c r="B15" s="3">
        <v>390</v>
      </c>
      <c r="C15" s="20">
        <v>68</v>
      </c>
    </row>
    <row r="16" spans="1:5" ht="15" thickBot="1" x14ac:dyDescent="0.35"/>
    <row r="17" spans="1:8" x14ac:dyDescent="0.3">
      <c r="A17" s="4" t="s">
        <v>5</v>
      </c>
      <c r="B17" s="5"/>
      <c r="C17" s="4" t="s">
        <v>6</v>
      </c>
      <c r="D17" s="5"/>
      <c r="E17" s="4" t="s">
        <v>7</v>
      </c>
      <c r="F17" s="5"/>
    </row>
    <row r="18" spans="1:8" x14ac:dyDescent="0.3">
      <c r="A18" s="6" t="s">
        <v>8</v>
      </c>
      <c r="B18" s="7">
        <v>-0.35460000000000003</v>
      </c>
      <c r="C18" s="6" t="s">
        <v>10</v>
      </c>
      <c r="D18" s="10">
        <v>5871064.2000000002</v>
      </c>
      <c r="E18" s="6" t="s">
        <v>10</v>
      </c>
      <c r="F18" s="7">
        <v>466.51</v>
      </c>
    </row>
    <row r="19" spans="1:8" ht="15" thickBot="1" x14ac:dyDescent="0.35">
      <c r="A19" s="8" t="s">
        <v>9</v>
      </c>
      <c r="B19" s="9">
        <v>211.31</v>
      </c>
      <c r="C19" s="8" t="s">
        <v>11</v>
      </c>
      <c r="D19" s="9">
        <v>-1.91</v>
      </c>
      <c r="E19" s="8" t="s">
        <v>8</v>
      </c>
      <c r="F19" s="9">
        <v>-5.0000000000000001E-3</v>
      </c>
    </row>
    <row r="21" spans="1:8" ht="15" thickBot="1" x14ac:dyDescent="0.35">
      <c r="F21" s="1" t="s">
        <v>14</v>
      </c>
      <c r="G21" s="1"/>
      <c r="H21" s="1"/>
    </row>
    <row r="22" spans="1:8" x14ac:dyDescent="0.3">
      <c r="A22" s="4" t="s">
        <v>2</v>
      </c>
      <c r="B22" s="12" t="s">
        <v>4</v>
      </c>
      <c r="C22" s="12" t="s">
        <v>12</v>
      </c>
      <c r="D22" s="5" t="s">
        <v>13</v>
      </c>
      <c r="E22" s="16" t="s">
        <v>3</v>
      </c>
      <c r="F22" s="17" t="s">
        <v>4</v>
      </c>
      <c r="G22" s="17" t="s">
        <v>12</v>
      </c>
      <c r="H22" s="17" t="s">
        <v>13</v>
      </c>
    </row>
    <row r="23" spans="1:8" x14ac:dyDescent="0.3">
      <c r="A23" s="6">
        <v>450</v>
      </c>
      <c r="B23" s="11">
        <f>$B$18*A23+$B$19</f>
        <v>51.739999999999981</v>
      </c>
      <c r="C23" s="11">
        <f>$D$18*A23^$D$19</f>
        <v>50.243620668594566</v>
      </c>
      <c r="D23" s="13">
        <f>$F$18*EXP($F$19*A23)</f>
        <v>49.169792250355329</v>
      </c>
      <c r="E23" s="16">
        <v>45</v>
      </c>
      <c r="F23" s="18">
        <f>ABS(B23-E23)/E23</f>
        <v>0.14977777777777734</v>
      </c>
      <c r="G23" s="18">
        <f>ABS(C23-E23)/E23</f>
        <v>0.11652490374654592</v>
      </c>
      <c r="H23" s="18">
        <f>ABS(D23-E23)/E23</f>
        <v>9.2662050007896193E-2</v>
      </c>
    </row>
    <row r="24" spans="1:8" x14ac:dyDescent="0.3">
      <c r="A24" s="6">
        <v>300</v>
      </c>
      <c r="B24" s="11">
        <f t="shared" ref="B24:B34" si="0">$B$18*A24+$B$19</f>
        <v>104.92999999999999</v>
      </c>
      <c r="C24" s="11">
        <f t="shared" ref="C24:C34" si="1">$D$18*A24^$D$19</f>
        <v>108.99717271496756</v>
      </c>
      <c r="D24" s="13">
        <f t="shared" ref="D24:D34" si="2">$F$18*EXP($F$19*A24)</f>
        <v>104.09245101084399</v>
      </c>
      <c r="E24" s="16">
        <v>103</v>
      </c>
      <c r="F24" s="18">
        <f t="shared" ref="F24:F34" si="3">ABS(B24-E24)/E24</f>
        <v>1.8737864077669832E-2</v>
      </c>
      <c r="G24" s="18">
        <f t="shared" ref="G24:G34" si="4">ABS(C24-E24)/E24</f>
        <v>5.8224977815219042E-2</v>
      </c>
      <c r="H24" s="18">
        <f t="shared" ref="H24:H34" si="5">ABS(D24-E24)/E24</f>
        <v>1.0606320493630948E-2</v>
      </c>
    </row>
    <row r="25" spans="1:8" x14ac:dyDescent="0.3">
      <c r="A25" s="6">
        <v>440</v>
      </c>
      <c r="B25" s="11">
        <f t="shared" si="0"/>
        <v>55.286000000000001</v>
      </c>
      <c r="C25" s="11">
        <f t="shared" si="1"/>
        <v>52.447189114420425</v>
      </c>
      <c r="D25" s="13">
        <f t="shared" si="2"/>
        <v>51.69078140761237</v>
      </c>
      <c r="E25" s="16">
        <v>49</v>
      </c>
      <c r="F25" s="18">
        <f t="shared" si="3"/>
        <v>0.12828571428571431</v>
      </c>
      <c r="G25" s="18">
        <f t="shared" si="4"/>
        <v>7.0350798253478064E-2</v>
      </c>
      <c r="H25" s="18">
        <f t="shared" si="5"/>
        <v>5.4913906277803466E-2</v>
      </c>
    </row>
    <row r="26" spans="1:8" x14ac:dyDescent="0.3">
      <c r="A26" s="6">
        <v>360</v>
      </c>
      <c r="B26" s="11">
        <f t="shared" si="0"/>
        <v>83.653999999999996</v>
      </c>
      <c r="C26" s="11">
        <f t="shared" si="1"/>
        <v>76.944760632608521</v>
      </c>
      <c r="D26" s="13">
        <f t="shared" si="2"/>
        <v>77.113584344252331</v>
      </c>
      <c r="E26" s="16">
        <v>86</v>
      </c>
      <c r="F26" s="18">
        <f t="shared" si="3"/>
        <v>2.7279069767441901E-2</v>
      </c>
      <c r="G26" s="18">
        <f t="shared" si="4"/>
        <v>0.10529348101618</v>
      </c>
      <c r="H26" s="18">
        <f t="shared" si="5"/>
        <v>0.10333041460171709</v>
      </c>
    </row>
    <row r="27" spans="1:8" x14ac:dyDescent="0.3">
      <c r="A27" s="6">
        <v>290</v>
      </c>
      <c r="B27" s="11">
        <f t="shared" si="0"/>
        <v>108.476</v>
      </c>
      <c r="C27" s="11">
        <f t="shared" si="1"/>
        <v>116.2884691561362</v>
      </c>
      <c r="D27" s="13">
        <f t="shared" si="2"/>
        <v>109.42938509863754</v>
      </c>
      <c r="E27" s="16">
        <v>125</v>
      </c>
      <c r="F27" s="18">
        <f t="shared" si="3"/>
        <v>0.132192</v>
      </c>
      <c r="G27" s="18">
        <f t="shared" si="4"/>
        <v>6.9692246750910389E-2</v>
      </c>
      <c r="H27" s="18">
        <f t="shared" si="5"/>
        <v>0.12456491921089968</v>
      </c>
    </row>
    <row r="28" spans="1:8" x14ac:dyDescent="0.3">
      <c r="A28" s="6">
        <v>450</v>
      </c>
      <c r="B28" s="11">
        <f t="shared" si="0"/>
        <v>51.739999999999981</v>
      </c>
      <c r="C28" s="11">
        <f t="shared" si="1"/>
        <v>50.243620668594566</v>
      </c>
      <c r="D28" s="13">
        <f t="shared" si="2"/>
        <v>49.169792250355329</v>
      </c>
      <c r="E28" s="16">
        <v>52</v>
      </c>
      <c r="F28" s="18">
        <f t="shared" si="3"/>
        <v>5.0000000000003713E-3</v>
      </c>
      <c r="G28" s="18">
        <f t="shared" si="4"/>
        <v>3.3776525603950648E-2</v>
      </c>
      <c r="H28" s="18">
        <f t="shared" si="5"/>
        <v>5.4427072108551369E-2</v>
      </c>
    </row>
    <row r="29" spans="1:8" x14ac:dyDescent="0.3">
      <c r="A29" s="6">
        <v>340</v>
      </c>
      <c r="B29" s="11">
        <f t="shared" si="0"/>
        <v>90.745999999999995</v>
      </c>
      <c r="C29" s="11">
        <f t="shared" si="1"/>
        <v>85.820708952715208</v>
      </c>
      <c r="D29" s="13">
        <f t="shared" si="2"/>
        <v>85.223690805841244</v>
      </c>
      <c r="E29" s="16">
        <v>87</v>
      </c>
      <c r="F29" s="18">
        <f t="shared" si="3"/>
        <v>4.3057471264367757E-2</v>
      </c>
      <c r="G29" s="18">
        <f t="shared" si="4"/>
        <v>1.3555069509020599E-2</v>
      </c>
      <c r="H29" s="18">
        <f t="shared" si="5"/>
        <v>2.0417347059296046E-2</v>
      </c>
    </row>
    <row r="30" spans="1:8" x14ac:dyDescent="0.3">
      <c r="A30" s="6">
        <v>370</v>
      </c>
      <c r="B30" s="11">
        <f t="shared" si="0"/>
        <v>80.108000000000004</v>
      </c>
      <c r="C30" s="11">
        <f t="shared" si="1"/>
        <v>73.021632241217873</v>
      </c>
      <c r="D30" s="13">
        <f t="shared" si="2"/>
        <v>73.352710456970414</v>
      </c>
      <c r="E30" s="16">
        <v>68</v>
      </c>
      <c r="F30" s="18">
        <f t="shared" si="3"/>
        <v>0.17805882352941182</v>
      </c>
      <c r="G30" s="18">
        <f t="shared" si="4"/>
        <v>7.3847532959086359E-2</v>
      </c>
      <c r="H30" s="18">
        <f t="shared" si="5"/>
        <v>7.8716330249564911E-2</v>
      </c>
    </row>
    <row r="31" spans="1:8" x14ac:dyDescent="0.3">
      <c r="A31" s="6">
        <v>500</v>
      </c>
      <c r="B31" s="11">
        <f t="shared" si="0"/>
        <v>34.009999999999991</v>
      </c>
      <c r="C31" s="11">
        <f t="shared" si="1"/>
        <v>41.085078502078176</v>
      </c>
      <c r="D31" s="13">
        <f t="shared" si="2"/>
        <v>38.293472708035026</v>
      </c>
      <c r="E31" s="16">
        <v>45</v>
      </c>
      <c r="F31" s="18">
        <f t="shared" si="3"/>
        <v>0.24422222222222242</v>
      </c>
      <c r="G31" s="18">
        <f t="shared" si="4"/>
        <v>8.6998255509373873E-2</v>
      </c>
      <c r="H31" s="18">
        <f t="shared" si="5"/>
        <v>0.14903393982144386</v>
      </c>
    </row>
    <row r="32" spans="1:8" x14ac:dyDescent="0.3">
      <c r="A32" s="6">
        <v>490</v>
      </c>
      <c r="B32" s="11">
        <f t="shared" si="0"/>
        <v>37.555999999999983</v>
      </c>
      <c r="C32" s="11">
        <f t="shared" si="1"/>
        <v>42.701419920165797</v>
      </c>
      <c r="D32" s="13">
        <f t="shared" si="2"/>
        <v>40.256821037821332</v>
      </c>
      <c r="E32" s="16">
        <v>44</v>
      </c>
      <c r="F32" s="18">
        <f t="shared" si="3"/>
        <v>0.14645454545454584</v>
      </c>
      <c r="G32" s="18">
        <f t="shared" si="4"/>
        <v>2.9513183632595516E-2</v>
      </c>
      <c r="H32" s="18">
        <f t="shared" si="5"/>
        <v>8.5072249140424272E-2</v>
      </c>
    </row>
    <row r="33" spans="1:19" x14ac:dyDescent="0.3">
      <c r="A33" s="6">
        <v>430</v>
      </c>
      <c r="B33" s="11">
        <f t="shared" si="0"/>
        <v>58.831999999999994</v>
      </c>
      <c r="C33" s="11">
        <f t="shared" si="1"/>
        <v>54.80145372869233</v>
      </c>
      <c r="D33" s="13">
        <f t="shared" si="2"/>
        <v>54.341024442914069</v>
      </c>
      <c r="E33" s="16">
        <v>58</v>
      </c>
      <c r="F33" s="18">
        <f t="shared" si="3"/>
        <v>1.4344827586206787E-2</v>
      </c>
      <c r="G33" s="18">
        <f t="shared" si="4"/>
        <v>5.5147349505304658E-2</v>
      </c>
      <c r="H33" s="18">
        <f t="shared" si="5"/>
        <v>6.3085785466998806E-2</v>
      </c>
    </row>
    <row r="34" spans="1:19" ht="15" thickBot="1" x14ac:dyDescent="0.35">
      <c r="A34" s="8">
        <v>390</v>
      </c>
      <c r="B34" s="14">
        <f t="shared" si="0"/>
        <v>73.015999999999991</v>
      </c>
      <c r="C34" s="14">
        <f t="shared" si="1"/>
        <v>66.036406155628342</v>
      </c>
      <c r="D34" s="15">
        <f t="shared" si="2"/>
        <v>66.372277135824447</v>
      </c>
      <c r="E34" s="16">
        <v>68</v>
      </c>
      <c r="F34" s="18">
        <f t="shared" si="3"/>
        <v>7.3764705882352816E-2</v>
      </c>
      <c r="G34" s="18">
        <f t="shared" si="4"/>
        <v>2.8876380064289092E-2</v>
      </c>
      <c r="H34" s="18">
        <f t="shared" si="5"/>
        <v>2.393710094375813E-2</v>
      </c>
    </row>
    <row r="35" spans="1:19" ht="18" thickBot="1" x14ac:dyDescent="0.4">
      <c r="E35" t="s">
        <v>15</v>
      </c>
      <c r="F35" s="19">
        <f>AVERAGE(F23:F34)</f>
        <v>9.6764585153975916E-2</v>
      </c>
      <c r="G35" s="19">
        <f t="shared" ref="G35:H35" si="6">AVERAGE(G23:G34)</f>
        <v>6.1816725363829511E-2</v>
      </c>
      <c r="H35" s="19">
        <f t="shared" si="6"/>
        <v>7.17306196151654E-2</v>
      </c>
      <c r="K35" s="27" t="s">
        <v>16</v>
      </c>
      <c r="L35" s="27"/>
      <c r="M35" s="27"/>
      <c r="N35" s="27"/>
      <c r="O35" s="27"/>
      <c r="P35" s="27"/>
      <c r="Q35" s="27"/>
      <c r="R35" s="27"/>
      <c r="S35" s="27"/>
    </row>
    <row r="36" spans="1:19" ht="15" thickTop="1" x14ac:dyDescent="0.3">
      <c r="J36" s="25">
        <f>B46</f>
        <v>9437.8594402045201</v>
      </c>
      <c r="K36" s="26">
        <v>250</v>
      </c>
      <c r="L36" s="26">
        <v>300</v>
      </c>
      <c r="M36" s="26">
        <v>350</v>
      </c>
      <c r="N36" s="26">
        <v>400</v>
      </c>
      <c r="O36" s="26">
        <v>450</v>
      </c>
      <c r="P36" s="26">
        <v>500</v>
      </c>
      <c r="Q36" s="26">
        <v>550</v>
      </c>
      <c r="R36" s="26">
        <v>600</v>
      </c>
      <c r="S36" s="26">
        <v>650</v>
      </c>
    </row>
    <row r="37" spans="1:19" ht="18" customHeight="1" x14ac:dyDescent="0.3">
      <c r="A37" t="s">
        <v>16</v>
      </c>
      <c r="B37" s="22">
        <v>250</v>
      </c>
      <c r="C37" t="s">
        <v>17</v>
      </c>
      <c r="I37" s="28" t="s">
        <v>24</v>
      </c>
      <c r="J37" s="26">
        <v>260</v>
      </c>
      <c r="K37" s="21">
        <f t="dataTable" ref="K37:S91" dt2D="1" dtr="1" r1="B37" r2="B39" ca="1"/>
        <v>1432.5762099624772</v>
      </c>
      <c r="L37" s="21">
        <v>-5730.3048398499159</v>
      </c>
      <c r="M37" s="21">
        <v>-12893.185889662309</v>
      </c>
      <c r="N37" s="21">
        <v>-20056.066939474702</v>
      </c>
      <c r="O37" s="21">
        <v>-27218.947989287095</v>
      </c>
      <c r="P37" s="21">
        <v>-34381.829039099495</v>
      </c>
      <c r="Q37" s="21">
        <v>-41544.710088911888</v>
      </c>
      <c r="R37" s="21">
        <v>-48707.591138724281</v>
      </c>
      <c r="S37" s="21">
        <v>-55870.472188536674</v>
      </c>
    </row>
    <row r="38" spans="1:19" x14ac:dyDescent="0.3">
      <c r="G38" t="s">
        <v>24</v>
      </c>
      <c r="H38" t="s">
        <v>25</v>
      </c>
      <c r="I38" s="28"/>
      <c r="J38" s="26">
        <v>270</v>
      </c>
      <c r="K38" s="21">
        <v>2665.888833369565</v>
      </c>
      <c r="L38" s="21">
        <v>-3998.8332500543547</v>
      </c>
      <c r="M38" s="21">
        <v>-10663.555333478274</v>
      </c>
      <c r="N38" s="21">
        <v>-17328.277416902201</v>
      </c>
      <c r="O38" s="21">
        <v>-23992.999500326121</v>
      </c>
      <c r="P38" s="21">
        <v>-30657.721583750048</v>
      </c>
      <c r="Q38" s="21">
        <v>-37322.44366717396</v>
      </c>
      <c r="R38" s="21">
        <v>-43987.165750597887</v>
      </c>
      <c r="S38" s="21">
        <v>-50651.887834021814</v>
      </c>
    </row>
    <row r="39" spans="1:19" x14ac:dyDescent="0.3">
      <c r="A39" t="s">
        <v>18</v>
      </c>
      <c r="B39" s="22">
        <v>400</v>
      </c>
      <c r="C39" t="s">
        <v>17</v>
      </c>
      <c r="H39" s="25">
        <f>B46</f>
        <v>9437.8594402045201</v>
      </c>
      <c r="I39" s="28"/>
      <c r="J39" s="26">
        <v>280</v>
      </c>
      <c r="K39" s="21">
        <v>3730.4931276367279</v>
      </c>
      <c r="L39" s="21">
        <v>-2486.9954184244925</v>
      </c>
      <c r="M39" s="21">
        <v>-8704.4839644857057</v>
      </c>
      <c r="N39" s="21">
        <v>-14921.972510546926</v>
      </c>
      <c r="O39" s="21">
        <v>-21139.461056608146</v>
      </c>
      <c r="P39" s="21">
        <v>-27356.949602669367</v>
      </c>
      <c r="Q39" s="21">
        <v>-33574.43814873058</v>
      </c>
      <c r="R39" s="21">
        <v>-39791.926694791808</v>
      </c>
      <c r="S39" s="21">
        <v>-46009.415240853021</v>
      </c>
    </row>
    <row r="40" spans="1:19" x14ac:dyDescent="0.3">
      <c r="G40">
        <v>100</v>
      </c>
      <c r="H40" s="21">
        <f t="dataTable" ref="H40:H93" dt2D="0" dtr="0" r1="B39"/>
        <v>-133293.22890301677</v>
      </c>
      <c r="I40" s="28"/>
      <c r="J40" s="26">
        <v>290</v>
      </c>
      <c r="K40" s="21">
        <v>4651.5387662454486</v>
      </c>
      <c r="L40" s="21">
        <v>-1162.8846915613613</v>
      </c>
      <c r="M40" s="21">
        <v>-6977.3081493681748</v>
      </c>
      <c r="N40" s="21">
        <v>-12791.731607174981</v>
      </c>
      <c r="O40" s="21">
        <v>-18606.155064981795</v>
      </c>
      <c r="P40" s="21">
        <v>-24420.578522788601</v>
      </c>
      <c r="Q40" s="21">
        <v>-30235.001980595414</v>
      </c>
      <c r="R40" s="21">
        <v>-36049.425438402221</v>
      </c>
      <c r="S40" s="21">
        <v>-41863.848896209034</v>
      </c>
    </row>
    <row r="41" spans="1:19" x14ac:dyDescent="0.3">
      <c r="A41" t="s">
        <v>19</v>
      </c>
      <c r="B41" s="23">
        <f>$D$18*B39^$D$19</f>
        <v>62.919062934696804</v>
      </c>
      <c r="C41" t="s">
        <v>20</v>
      </c>
      <c r="G41">
        <v>110</v>
      </c>
      <c r="H41" s="21">
        <v>-103701.45179144014</v>
      </c>
      <c r="I41" s="28"/>
      <c r="J41" s="26">
        <v>300</v>
      </c>
      <c r="K41" s="21">
        <v>5449.85863574838</v>
      </c>
      <c r="L41" s="21">
        <v>0</v>
      </c>
      <c r="M41" s="21">
        <v>-5449.8586357483764</v>
      </c>
      <c r="N41" s="21">
        <v>-10899.717271496756</v>
      </c>
      <c r="O41" s="21">
        <v>-16349.575907245136</v>
      </c>
      <c r="P41" s="21">
        <v>-21799.434542993509</v>
      </c>
      <c r="Q41" s="21">
        <v>-27249.293178741889</v>
      </c>
      <c r="R41" s="21">
        <v>-32699.151814490269</v>
      </c>
      <c r="S41" s="21">
        <v>-38149.010450238653</v>
      </c>
    </row>
    <row r="42" spans="1:19" x14ac:dyDescent="0.3">
      <c r="G42">
        <v>120</v>
      </c>
      <c r="H42" s="21">
        <v>-81550.006832585656</v>
      </c>
      <c r="I42" s="28"/>
      <c r="J42" s="26">
        <v>310</v>
      </c>
      <c r="K42" s="21">
        <v>6142.8122909970298</v>
      </c>
      <c r="L42" s="21">
        <v>1023.8020484995031</v>
      </c>
      <c r="M42" s="21">
        <v>-4095.2081939980235</v>
      </c>
      <c r="N42" s="21">
        <v>-9214.2184364955501</v>
      </c>
      <c r="O42" s="21">
        <v>-14333.228678993077</v>
      </c>
      <c r="P42" s="21">
        <v>-19452.238921490603</v>
      </c>
      <c r="Q42" s="21">
        <v>-24571.24916398813</v>
      </c>
      <c r="R42" s="21">
        <v>-29690.259406485657</v>
      </c>
      <c r="S42" s="21">
        <v>-34809.269648983172</v>
      </c>
    </row>
    <row r="43" spans="1:19" x14ac:dyDescent="0.3">
      <c r="A43" t="s">
        <v>21</v>
      </c>
      <c r="B43" s="21">
        <f>B37*B41</f>
        <v>15729.765733674201</v>
      </c>
      <c r="G43">
        <v>130</v>
      </c>
      <c r="H43" s="21">
        <v>-64605.021083641695</v>
      </c>
      <c r="I43" s="28"/>
      <c r="J43" s="26">
        <v>320</v>
      </c>
      <c r="K43" s="21">
        <v>6744.9449713624381</v>
      </c>
      <c r="L43" s="21">
        <v>1927.1271346749818</v>
      </c>
      <c r="M43" s="21">
        <v>-2890.6907020124709</v>
      </c>
      <c r="N43" s="21">
        <v>-7708.5085386999272</v>
      </c>
      <c r="O43" s="21">
        <v>-12526.326375387383</v>
      </c>
      <c r="P43" s="21">
        <v>-17344.14421207484</v>
      </c>
      <c r="Q43" s="21">
        <v>-22161.962048762296</v>
      </c>
      <c r="R43" s="21">
        <v>-26979.779885449752</v>
      </c>
      <c r="S43" s="21">
        <v>-31797.597722137209</v>
      </c>
    </row>
    <row r="44" spans="1:19" x14ac:dyDescent="0.3">
      <c r="A44" t="s">
        <v>22</v>
      </c>
      <c r="B44" s="21">
        <f>B39*B41</f>
        <v>25167.625173878721</v>
      </c>
      <c r="G44">
        <v>140</v>
      </c>
      <c r="H44" s="21">
        <v>-51404.953001618196</v>
      </c>
      <c r="I44" s="28"/>
      <c r="J44" s="26">
        <v>330</v>
      </c>
      <c r="K44" s="21">
        <v>7268.5066352653994</v>
      </c>
      <c r="L44" s="21">
        <v>2725.689988224527</v>
      </c>
      <c r="M44" s="21">
        <v>-1817.1266588163489</v>
      </c>
      <c r="N44" s="21">
        <v>-6359.9433058572176</v>
      </c>
      <c r="O44" s="21">
        <v>-10902.759952898094</v>
      </c>
      <c r="P44" s="21">
        <v>-15445.576599938962</v>
      </c>
      <c r="Q44" s="21">
        <v>-19988.393246979838</v>
      </c>
      <c r="R44" s="21">
        <v>-24531.209894020707</v>
      </c>
      <c r="S44" s="21">
        <v>-29074.026541061583</v>
      </c>
    </row>
    <row r="45" spans="1:19" x14ac:dyDescent="0.3">
      <c r="G45">
        <v>150</v>
      </c>
      <c r="H45" s="21">
        <v>-40962.129346288253</v>
      </c>
      <c r="I45" s="28"/>
      <c r="J45" s="26">
        <v>340</v>
      </c>
      <c r="K45" s="21">
        <v>7723.8638057443677</v>
      </c>
      <c r="L45" s="21">
        <v>3432.8283581086071</v>
      </c>
      <c r="M45" s="21">
        <v>-858.20708952715358</v>
      </c>
      <c r="N45" s="21">
        <v>-5149.2425371629142</v>
      </c>
      <c r="O45" s="21">
        <v>-9440.2779847986749</v>
      </c>
      <c r="P45" s="21">
        <v>-13731.313432434436</v>
      </c>
      <c r="Q45" s="21">
        <v>-18022.348880070196</v>
      </c>
      <c r="R45" s="21">
        <v>-22313.384327705957</v>
      </c>
      <c r="S45" s="21">
        <v>-26604.419775341717</v>
      </c>
    </row>
    <row r="46" spans="1:19" x14ac:dyDescent="0.3">
      <c r="A46" t="s">
        <v>23</v>
      </c>
      <c r="B46" s="24">
        <f>B44-B43</f>
        <v>9437.8594402045201</v>
      </c>
      <c r="G46">
        <v>160</v>
      </c>
      <c r="H46" s="21">
        <v>-32590.436105785702</v>
      </c>
      <c r="I46" s="28"/>
      <c r="J46" s="26">
        <v>350</v>
      </c>
      <c r="K46" s="21">
        <v>8119.8286524331234</v>
      </c>
      <c r="L46" s="21">
        <v>4059.9143262165635</v>
      </c>
      <c r="M46" s="21">
        <v>0</v>
      </c>
      <c r="N46" s="21">
        <v>-4059.9143262165599</v>
      </c>
      <c r="O46" s="21">
        <v>-8119.8286524331197</v>
      </c>
      <c r="P46" s="21">
        <v>-12179.742978649687</v>
      </c>
      <c r="Q46" s="21">
        <v>-16239.657304866247</v>
      </c>
      <c r="R46" s="21">
        <v>-20299.571631082807</v>
      </c>
      <c r="S46" s="21">
        <v>-24359.485957299374</v>
      </c>
    </row>
    <row r="47" spans="1:19" x14ac:dyDescent="0.3">
      <c r="G47">
        <v>170</v>
      </c>
      <c r="H47" s="21">
        <v>-25801.762692720193</v>
      </c>
      <c r="I47" s="28"/>
      <c r="J47" s="26">
        <v>360</v>
      </c>
      <c r="K47" s="21">
        <v>8463.9236695869367</v>
      </c>
      <c r="L47" s="21">
        <v>4616.6856379565106</v>
      </c>
      <c r="M47" s="21">
        <v>769.4476063260845</v>
      </c>
      <c r="N47" s="21">
        <v>-3077.7904253043416</v>
      </c>
      <c r="O47" s="21">
        <v>-6925.0284569347677</v>
      </c>
      <c r="P47" s="21">
        <v>-10772.266488565194</v>
      </c>
      <c r="Q47" s="21">
        <v>-14619.50452019562</v>
      </c>
      <c r="R47" s="21">
        <v>-18466.742551826046</v>
      </c>
      <c r="S47" s="21">
        <v>-22313.980583456472</v>
      </c>
    </row>
    <row r="48" spans="1:19" x14ac:dyDescent="0.3">
      <c r="G48">
        <v>180</v>
      </c>
      <c r="H48" s="21">
        <v>-20241.578853205487</v>
      </c>
      <c r="I48" s="28"/>
      <c r="J48" s="26">
        <v>370</v>
      </c>
      <c r="K48" s="21">
        <v>8762.595868946144</v>
      </c>
      <c r="L48" s="21">
        <v>5111.5142568852498</v>
      </c>
      <c r="M48" s="21">
        <v>1460.4326448243555</v>
      </c>
      <c r="N48" s="21">
        <v>-2190.6489672365387</v>
      </c>
      <c r="O48" s="21">
        <v>-5841.7305792974294</v>
      </c>
      <c r="P48" s="21">
        <v>-9492.8121913583236</v>
      </c>
      <c r="Q48" s="21">
        <v>-13143.893803419218</v>
      </c>
      <c r="R48" s="21">
        <v>-16794.975415480112</v>
      </c>
      <c r="S48" s="21">
        <v>-20446.057027541006</v>
      </c>
    </row>
    <row r="49" spans="7:19" x14ac:dyDescent="0.3">
      <c r="G49">
        <v>190</v>
      </c>
      <c r="H49" s="21">
        <v>-15647.634814558805</v>
      </c>
      <c r="I49" s="28"/>
      <c r="J49" s="26">
        <v>380</v>
      </c>
      <c r="K49" s="21">
        <v>9021.3911247067226</v>
      </c>
      <c r="L49" s="21">
        <v>5551.6253075118293</v>
      </c>
      <c r="M49" s="21">
        <v>2081.859490316936</v>
      </c>
      <c r="N49" s="21">
        <v>-1387.9063268779573</v>
      </c>
      <c r="O49" s="21">
        <v>-4857.6721440728506</v>
      </c>
      <c r="P49" s="21">
        <v>-8327.4379612677476</v>
      </c>
      <c r="Q49" s="21">
        <v>-11797.203778462641</v>
      </c>
      <c r="R49" s="21">
        <v>-15266.969595657534</v>
      </c>
      <c r="S49" s="21">
        <v>-18736.735412852428</v>
      </c>
    </row>
    <row r="50" spans="7:19" x14ac:dyDescent="0.3">
      <c r="G50">
        <v>200</v>
      </c>
      <c r="H50" s="21">
        <v>-11822.778197275133</v>
      </c>
      <c r="I50" s="28"/>
      <c r="J50" s="26">
        <v>390</v>
      </c>
      <c r="K50" s="21">
        <v>9245.0968617879662</v>
      </c>
      <c r="L50" s="21">
        <v>5943.2765540065484</v>
      </c>
      <c r="M50" s="21">
        <v>2641.4562462251306</v>
      </c>
      <c r="N50" s="21">
        <v>-660.36406155628356</v>
      </c>
      <c r="O50" s="21">
        <v>-3962.1843693377014</v>
      </c>
      <c r="P50" s="21">
        <v>-7264.0046771191192</v>
      </c>
      <c r="Q50" s="21">
        <v>-10565.824984900537</v>
      </c>
      <c r="R50" s="21">
        <v>-13867.645292681955</v>
      </c>
      <c r="S50" s="21">
        <v>-17169.465600463373</v>
      </c>
    </row>
    <row r="51" spans="7:19" x14ac:dyDescent="0.3">
      <c r="G51">
        <v>210</v>
      </c>
      <c r="H51" s="21">
        <v>-8616.640379552191</v>
      </c>
      <c r="I51" s="28"/>
      <c r="J51" s="26">
        <v>400</v>
      </c>
      <c r="K51" s="21">
        <v>9437.8594402045201</v>
      </c>
      <c r="L51" s="21">
        <v>6291.9062934696813</v>
      </c>
      <c r="M51" s="21">
        <v>3145.9531467348388</v>
      </c>
      <c r="N51" s="21">
        <v>0</v>
      </c>
      <c r="O51" s="21">
        <v>-3145.9531467348388</v>
      </c>
      <c r="P51" s="21">
        <v>-6291.9062934696813</v>
      </c>
      <c r="Q51" s="21">
        <v>-9437.8594402045237</v>
      </c>
      <c r="R51" s="21">
        <v>-12583.812586939359</v>
      </c>
      <c r="S51" s="21">
        <v>-15729.765733674201</v>
      </c>
    </row>
    <row r="52" spans="7:19" x14ac:dyDescent="0.3">
      <c r="G52">
        <v>220</v>
      </c>
      <c r="H52" s="21">
        <v>-5913.0392766392906</v>
      </c>
      <c r="I52" s="28"/>
      <c r="J52" s="26">
        <v>410</v>
      </c>
      <c r="K52" s="21">
        <v>9603.2811959294668</v>
      </c>
      <c r="L52" s="21">
        <v>6602.2558222015105</v>
      </c>
      <c r="M52" s="21">
        <v>3601.2304484735505</v>
      </c>
      <c r="N52" s="21">
        <v>600.20507474559417</v>
      </c>
      <c r="O52" s="21">
        <v>-2400.8202989823658</v>
      </c>
      <c r="P52" s="21">
        <v>-5401.8456727103257</v>
      </c>
      <c r="Q52" s="21">
        <v>-8402.8710464382821</v>
      </c>
      <c r="R52" s="21">
        <v>-11403.896420166238</v>
      </c>
      <c r="S52" s="21">
        <v>-14404.921793894202</v>
      </c>
    </row>
    <row r="53" spans="7:19" x14ac:dyDescent="0.3">
      <c r="G53">
        <v>230</v>
      </c>
      <c r="H53" s="21">
        <v>-3621.1511937977994</v>
      </c>
      <c r="I53" s="28"/>
      <c r="J53" s="26">
        <v>420</v>
      </c>
      <c r="K53" s="21">
        <v>9744.5010362263965</v>
      </c>
      <c r="L53" s="21">
        <v>6878.4713196892226</v>
      </c>
      <c r="M53" s="21">
        <v>4012.441603152045</v>
      </c>
      <c r="N53" s="21">
        <v>1146.411886614871</v>
      </c>
      <c r="O53" s="21">
        <v>-1719.6178299223029</v>
      </c>
      <c r="P53" s="21">
        <v>-4585.6475464594769</v>
      </c>
      <c r="Q53" s="21">
        <v>-7451.6772629966545</v>
      </c>
      <c r="R53" s="21">
        <v>-10317.706979533825</v>
      </c>
      <c r="S53" s="21">
        <v>-13183.736696071006</v>
      </c>
    </row>
    <row r="54" spans="7:19" x14ac:dyDescent="0.3">
      <c r="G54">
        <v>240</v>
      </c>
      <c r="H54" s="21">
        <v>-1669.2191471436963</v>
      </c>
      <c r="I54" s="28"/>
      <c r="J54" s="26">
        <v>430</v>
      </c>
      <c r="K54" s="21">
        <v>9864.2616711646187</v>
      </c>
      <c r="L54" s="21">
        <v>7124.1889847300008</v>
      </c>
      <c r="M54" s="21">
        <v>4384.1162982953865</v>
      </c>
      <c r="N54" s="21">
        <v>1644.0436118607686</v>
      </c>
      <c r="O54" s="21">
        <v>-1096.0290745738457</v>
      </c>
      <c r="P54" s="21">
        <v>-3836.1017610084637</v>
      </c>
      <c r="Q54" s="21">
        <v>-6576.1744474430816</v>
      </c>
      <c r="R54" s="21">
        <v>-9316.2471338776995</v>
      </c>
      <c r="S54" s="21">
        <v>-12056.319820312314</v>
      </c>
    </row>
    <row r="55" spans="7:19" x14ac:dyDescent="0.3">
      <c r="G55">
        <v>250</v>
      </c>
      <c r="H55" s="21">
        <v>0</v>
      </c>
      <c r="I55" s="28"/>
      <c r="J55" s="26">
        <v>440</v>
      </c>
      <c r="K55" s="21">
        <v>9964.96593173988</v>
      </c>
      <c r="L55" s="21">
        <v>7342.6064760188601</v>
      </c>
      <c r="M55" s="21">
        <v>4720.2470202978366</v>
      </c>
      <c r="N55" s="21">
        <v>2097.8875645768167</v>
      </c>
      <c r="O55" s="21">
        <v>-524.47189114420325</v>
      </c>
      <c r="P55" s="21">
        <v>-3146.8313468652268</v>
      </c>
      <c r="Q55" s="21">
        <v>-5769.1908025862467</v>
      </c>
      <c r="R55" s="21">
        <v>-8391.5502583072666</v>
      </c>
      <c r="S55" s="21">
        <v>-11013.90971402829</v>
      </c>
    </row>
    <row r="56" spans="7:19" x14ac:dyDescent="0.3">
      <c r="G56">
        <v>260</v>
      </c>
      <c r="H56" s="21">
        <v>1432.5762099624772</v>
      </c>
      <c r="I56" s="28"/>
      <c r="J56" s="26">
        <v>450</v>
      </c>
      <c r="K56" s="21">
        <v>10048.724133718915</v>
      </c>
      <c r="L56" s="21">
        <v>7536.5431002891874</v>
      </c>
      <c r="M56" s="21">
        <v>5024.3620668594594</v>
      </c>
      <c r="N56" s="21">
        <v>2512.1810334297297</v>
      </c>
      <c r="O56" s="21">
        <v>0</v>
      </c>
      <c r="P56" s="21">
        <v>-2512.1810334297261</v>
      </c>
      <c r="Q56" s="21">
        <v>-5024.3620668594558</v>
      </c>
      <c r="R56" s="21">
        <v>-7536.5431002891819</v>
      </c>
      <c r="S56" s="21">
        <v>-10048.724133718912</v>
      </c>
    </row>
    <row r="57" spans="7:19" x14ac:dyDescent="0.3">
      <c r="G57">
        <v>270</v>
      </c>
      <c r="H57" s="21">
        <v>2665.888833369565</v>
      </c>
      <c r="I57" s="28"/>
      <c r="J57" s="26">
        <v>460</v>
      </c>
      <c r="K57" s="21">
        <v>10117.394061688652</v>
      </c>
      <c r="L57" s="21">
        <v>7708.4907136675429</v>
      </c>
      <c r="M57" s="21">
        <v>5299.5873656464355</v>
      </c>
      <c r="N57" s="21">
        <v>2890.6840176253281</v>
      </c>
      <c r="O57" s="21">
        <v>481.78066960422075</v>
      </c>
      <c r="P57" s="21">
        <v>-1927.1226784168866</v>
      </c>
      <c r="Q57" s="21">
        <v>-4336.026026437994</v>
      </c>
      <c r="R57" s="21">
        <v>-6744.929374459105</v>
      </c>
      <c r="S57" s="21">
        <v>-9153.8327224802124</v>
      </c>
    </row>
    <row r="58" spans="7:19" x14ac:dyDescent="0.3">
      <c r="G58">
        <v>280</v>
      </c>
      <c r="H58" s="21">
        <v>3730.4931276367279</v>
      </c>
      <c r="I58" s="28"/>
      <c r="J58" s="26">
        <v>470</v>
      </c>
      <c r="K58" s="21">
        <v>10172.614844948252</v>
      </c>
      <c r="L58" s="21">
        <v>7860.6569256418315</v>
      </c>
      <c r="M58" s="21">
        <v>5548.6990063354115</v>
      </c>
      <c r="N58" s="21">
        <v>3236.7410870289896</v>
      </c>
      <c r="O58" s="21">
        <v>924.78316772256949</v>
      </c>
      <c r="P58" s="21">
        <v>-1387.1747515838506</v>
      </c>
      <c r="Q58" s="21">
        <v>-3699.1326708902707</v>
      </c>
      <c r="R58" s="21">
        <v>-6011.0905901966908</v>
      </c>
      <c r="S58" s="21">
        <v>-8323.0485095031108</v>
      </c>
    </row>
    <row r="59" spans="7:19" x14ac:dyDescent="0.3">
      <c r="G59">
        <v>290</v>
      </c>
      <c r="H59" s="21">
        <v>4651.5387662454486</v>
      </c>
      <c r="I59" s="28"/>
      <c r="J59" s="26">
        <v>480</v>
      </c>
      <c r="K59" s="21">
        <v>10215.835757149849</v>
      </c>
      <c r="L59" s="21">
        <v>7995.0018968998811</v>
      </c>
      <c r="M59" s="21">
        <v>5774.1680366499149</v>
      </c>
      <c r="N59" s="21">
        <v>3553.3341763999488</v>
      </c>
      <c r="O59" s="21">
        <v>1332.5003161499808</v>
      </c>
      <c r="P59" s="21">
        <v>-888.33354409998719</v>
      </c>
      <c r="Q59" s="21">
        <v>-3109.1674043499552</v>
      </c>
      <c r="R59" s="21">
        <v>-5330.0012645999232</v>
      </c>
      <c r="S59" s="21">
        <v>-7550.8351248498875</v>
      </c>
    </row>
    <row r="60" spans="7:19" x14ac:dyDescent="0.3">
      <c r="G60">
        <v>300</v>
      </c>
      <c r="H60" s="21">
        <v>5449.85863574838</v>
      </c>
      <c r="I60" s="28"/>
      <c r="J60" s="26">
        <v>490</v>
      </c>
      <c r="K60" s="21">
        <v>10248.340780839791</v>
      </c>
      <c r="L60" s="21">
        <v>8113.269784831502</v>
      </c>
      <c r="M60" s="21">
        <v>5978.1987888232125</v>
      </c>
      <c r="N60" s="21">
        <v>3843.1277928149211</v>
      </c>
      <c r="O60" s="21">
        <v>1708.0567968066316</v>
      </c>
      <c r="P60" s="21">
        <v>-427.0141992016579</v>
      </c>
      <c r="Q60" s="21">
        <v>-2562.0851952099474</v>
      </c>
      <c r="R60" s="21">
        <v>-4697.1561912182369</v>
      </c>
      <c r="S60" s="21">
        <v>-6832.2271872265264</v>
      </c>
    </row>
    <row r="61" spans="7:19" x14ac:dyDescent="0.3">
      <c r="G61">
        <v>310</v>
      </c>
      <c r="H61" s="21">
        <v>6142.8122909970298</v>
      </c>
      <c r="I61" s="28"/>
      <c r="J61" s="26">
        <v>500</v>
      </c>
      <c r="K61" s="21">
        <v>10271.269625519544</v>
      </c>
      <c r="L61" s="21">
        <v>8217.0157004156354</v>
      </c>
      <c r="M61" s="21">
        <v>6162.7617753117265</v>
      </c>
      <c r="N61" s="21">
        <v>4108.5078502078177</v>
      </c>
      <c r="O61" s="21">
        <v>2054.2539251039088</v>
      </c>
      <c r="P61" s="21">
        <v>0</v>
      </c>
      <c r="Q61" s="21">
        <v>-2054.2539251039088</v>
      </c>
      <c r="R61" s="21">
        <v>-4108.5078502078177</v>
      </c>
      <c r="S61" s="21">
        <v>-6162.7617753117265</v>
      </c>
    </row>
    <row r="62" spans="7:19" x14ac:dyDescent="0.3">
      <c r="G62">
        <v>320</v>
      </c>
      <c r="H62" s="21">
        <v>6744.9449713624381</v>
      </c>
      <c r="I62" s="28"/>
      <c r="J62" s="26">
        <v>510</v>
      </c>
      <c r="K62" s="21">
        <v>10285.635765301573</v>
      </c>
      <c r="L62" s="21">
        <v>8307.6288873589638</v>
      </c>
      <c r="M62" s="21">
        <v>6329.6220094163527</v>
      </c>
      <c r="N62" s="21">
        <v>4351.6151314737435</v>
      </c>
      <c r="O62" s="21">
        <v>2373.6082535311325</v>
      </c>
      <c r="P62" s="21">
        <v>395.60137558852148</v>
      </c>
      <c r="Q62" s="21">
        <v>-1582.4055023540895</v>
      </c>
      <c r="R62" s="21">
        <v>-3560.4123802966969</v>
      </c>
      <c r="S62" s="21">
        <v>-5538.419258239308</v>
      </c>
    </row>
    <row r="63" spans="7:19" x14ac:dyDescent="0.3">
      <c r="G63">
        <v>330</v>
      </c>
      <c r="H63" s="21">
        <v>7268.5066352653994</v>
      </c>
      <c r="I63" s="28"/>
      <c r="J63" s="26">
        <v>520</v>
      </c>
      <c r="K63" s="21">
        <v>10292.341963338715</v>
      </c>
      <c r="L63" s="21">
        <v>8386.352710868583</v>
      </c>
      <c r="M63" s="21">
        <v>6480.3634583984494</v>
      </c>
      <c r="N63" s="21">
        <v>4574.3742059283177</v>
      </c>
      <c r="O63" s="21">
        <v>2668.3849534581859</v>
      </c>
      <c r="P63" s="21">
        <v>762.39570098805416</v>
      </c>
      <c r="Q63" s="21">
        <v>-1143.5935514820776</v>
      </c>
      <c r="R63" s="21">
        <v>-3049.5828039522094</v>
      </c>
      <c r="S63" s="21">
        <v>-4955.5720564223448</v>
      </c>
    </row>
    <row r="64" spans="7:19" x14ac:dyDescent="0.3">
      <c r="G64">
        <v>340</v>
      </c>
      <c r="H64" s="21">
        <v>7723.8638057443677</v>
      </c>
      <c r="I64" s="28"/>
      <c r="J64" s="26">
        <v>530</v>
      </c>
      <c r="K64" s="21">
        <v>10292.193670047276</v>
      </c>
      <c r="L64" s="21">
        <v>8454.30194325312</v>
      </c>
      <c r="M64" s="21">
        <v>6616.410216458964</v>
      </c>
      <c r="N64" s="21">
        <v>4778.5184896648079</v>
      </c>
      <c r="O64" s="21">
        <v>2940.6267628706519</v>
      </c>
      <c r="P64" s="21">
        <v>1102.735036076494</v>
      </c>
      <c r="Q64" s="21">
        <v>-735.15669071766024</v>
      </c>
      <c r="R64" s="21">
        <v>-2573.0484175118181</v>
      </c>
      <c r="S64" s="21">
        <v>-4410.940144305976</v>
      </c>
    </row>
    <row r="65" spans="7:19" x14ac:dyDescent="0.3">
      <c r="G65">
        <v>350</v>
      </c>
      <c r="H65" s="21">
        <v>8119.8286524331234</v>
      </c>
      <c r="I65" s="28"/>
      <c r="J65" s="26">
        <v>540</v>
      </c>
      <c r="K65" s="21">
        <v>10285.910616905539</v>
      </c>
      <c r="L65" s="21">
        <v>8512.477751921826</v>
      </c>
      <c r="M65" s="21">
        <v>6739.0448869381125</v>
      </c>
      <c r="N65" s="21">
        <v>4965.6120219543991</v>
      </c>
      <c r="O65" s="21">
        <v>3192.1791569706857</v>
      </c>
      <c r="P65" s="21">
        <v>1418.7462919869722</v>
      </c>
      <c r="Q65" s="21">
        <v>-354.68657299674305</v>
      </c>
      <c r="R65" s="21">
        <v>-2128.1194379804547</v>
      </c>
      <c r="S65" s="21">
        <v>-3901.5523029641699</v>
      </c>
    </row>
    <row r="66" spans="7:19" x14ac:dyDescent="0.3">
      <c r="G66">
        <v>360</v>
      </c>
      <c r="H66" s="21">
        <v>8463.9236695869367</v>
      </c>
      <c r="I66" s="28"/>
      <c r="J66" s="26">
        <v>550</v>
      </c>
      <c r="K66" s="21">
        <v>10274.136874300337</v>
      </c>
      <c r="L66" s="21">
        <v>8561.7807285836134</v>
      </c>
      <c r="M66" s="21">
        <v>6849.4245828668918</v>
      </c>
      <c r="N66" s="21">
        <v>5137.0684371501684</v>
      </c>
      <c r="O66" s="21">
        <v>3424.712291433445</v>
      </c>
      <c r="P66" s="21">
        <v>1712.3561457167234</v>
      </c>
      <c r="Q66" s="21">
        <v>0</v>
      </c>
      <c r="R66" s="21">
        <v>-1712.3561457167234</v>
      </c>
      <c r="S66" s="21">
        <v>-3424.7122914334468</v>
      </c>
    </row>
    <row r="67" spans="7:19" x14ac:dyDescent="0.3">
      <c r="G67">
        <v>370</v>
      </c>
      <c r="H67" s="21">
        <v>8762.595868946144</v>
      </c>
      <c r="I67" s="28"/>
      <c r="J67" s="26">
        <v>560</v>
      </c>
      <c r="K67" s="21">
        <v>10257.449598167921</v>
      </c>
      <c r="L67" s="21">
        <v>8603.0222436247077</v>
      </c>
      <c r="M67" s="21">
        <v>6948.5948890814943</v>
      </c>
      <c r="N67" s="21">
        <v>5294.1675345382828</v>
      </c>
      <c r="O67" s="21">
        <v>3639.7401799950694</v>
      </c>
      <c r="P67" s="21">
        <v>1985.312825451856</v>
      </c>
      <c r="Q67" s="21">
        <v>330.88547090864449</v>
      </c>
      <c r="R67" s="21">
        <v>-1323.5418836345707</v>
      </c>
      <c r="S67" s="21">
        <v>-2977.9692381777822</v>
      </c>
    </row>
    <row r="68" spans="7:19" x14ac:dyDescent="0.3">
      <c r="G68">
        <v>380</v>
      </c>
      <c r="H68" s="21">
        <v>9021.3911247067226</v>
      </c>
      <c r="I68" s="28"/>
      <c r="J68" s="26">
        <v>570</v>
      </c>
      <c r="K68" s="21">
        <v>10236.366654178022</v>
      </c>
      <c r="L68" s="21">
        <v>8636.9343644627043</v>
      </c>
      <c r="M68" s="21">
        <v>7037.50207474739</v>
      </c>
      <c r="N68" s="21">
        <v>5438.0697850320739</v>
      </c>
      <c r="O68" s="21">
        <v>3838.6374953167578</v>
      </c>
      <c r="P68" s="21">
        <v>2239.2052056014418</v>
      </c>
      <c r="Q68" s="21">
        <v>639.7729158861257</v>
      </c>
      <c r="R68" s="21">
        <v>-959.65937382919219</v>
      </c>
      <c r="S68" s="21">
        <v>-2559.0916635445064</v>
      </c>
    </row>
    <row r="69" spans="7:19" x14ac:dyDescent="0.3">
      <c r="G69">
        <v>390</v>
      </c>
      <c r="H69" s="21">
        <v>9245.0968617879662</v>
      </c>
      <c r="I69" s="28"/>
      <c r="J69" s="26">
        <v>580</v>
      </c>
      <c r="K69" s="21">
        <v>10211.353278467446</v>
      </c>
      <c r="L69" s="21">
        <v>8664.1785393057125</v>
      </c>
      <c r="M69" s="21">
        <v>7117.0038001439789</v>
      </c>
      <c r="N69" s="21">
        <v>5569.8290609822434</v>
      </c>
      <c r="O69" s="21">
        <v>4022.6543218205097</v>
      </c>
      <c r="P69" s="21">
        <v>2475.4795826587742</v>
      </c>
      <c r="Q69" s="21">
        <v>928.30484349704057</v>
      </c>
      <c r="R69" s="21">
        <v>-618.86989566469492</v>
      </c>
      <c r="S69" s="21">
        <v>-2166.0446348264304</v>
      </c>
    </row>
    <row r="70" spans="7:19" x14ac:dyDescent="0.3">
      <c r="G70">
        <v>400</v>
      </c>
      <c r="H70" s="21">
        <v>9437.8594402045201</v>
      </c>
      <c r="I70" s="28"/>
      <c r="J70" s="26">
        <v>590</v>
      </c>
      <c r="K70" s="21">
        <v>10182.827909276341</v>
      </c>
      <c r="L70" s="21">
        <v>8685.3532167357025</v>
      </c>
      <c r="M70" s="21">
        <v>7187.8785241950645</v>
      </c>
      <c r="N70" s="21">
        <v>5690.4038316544265</v>
      </c>
      <c r="O70" s="21">
        <v>4192.9291391137886</v>
      </c>
      <c r="P70" s="21">
        <v>2695.4544465731506</v>
      </c>
      <c r="Q70" s="21">
        <v>1197.9797540325126</v>
      </c>
      <c r="R70" s="21">
        <v>-299.49493850812723</v>
      </c>
      <c r="S70" s="21">
        <v>-1796.9696310487634</v>
      </c>
    </row>
    <row r="71" spans="7:19" x14ac:dyDescent="0.3">
      <c r="G71">
        <v>410</v>
      </c>
      <c r="H71" s="21">
        <v>9603.2811959294668</v>
      </c>
      <c r="I71" s="28"/>
      <c r="J71" s="26">
        <v>600</v>
      </c>
      <c r="K71" s="21">
        <v>10151.167303333905</v>
      </c>
      <c r="L71" s="21">
        <v>8701.0005457147763</v>
      </c>
      <c r="M71" s="21">
        <v>7250.833788095646</v>
      </c>
      <c r="N71" s="21">
        <v>5800.6670304765175</v>
      </c>
      <c r="O71" s="21">
        <v>4350.5002728573872</v>
      </c>
      <c r="P71" s="21">
        <v>2900.333515238257</v>
      </c>
      <c r="Q71" s="21">
        <v>1450.1667576191285</v>
      </c>
      <c r="R71" s="21">
        <v>0</v>
      </c>
      <c r="S71" s="21">
        <v>-1450.1667576191321</v>
      </c>
    </row>
    <row r="72" spans="7:19" x14ac:dyDescent="0.3">
      <c r="G72">
        <v>420</v>
      </c>
      <c r="H72" s="21">
        <v>9744.5010362263965</v>
      </c>
      <c r="I72" s="28"/>
      <c r="J72" s="26">
        <v>610</v>
      </c>
      <c r="K72" s="21">
        <v>10116.711033731954</v>
      </c>
      <c r="L72" s="21">
        <v>8711.6122790469599</v>
      </c>
      <c r="M72" s="21">
        <v>7306.5135243619661</v>
      </c>
      <c r="N72" s="21">
        <v>5901.4147696769724</v>
      </c>
      <c r="O72" s="21">
        <v>4496.3160149919786</v>
      </c>
      <c r="P72" s="21">
        <v>3091.2172603069848</v>
      </c>
      <c r="Q72" s="21">
        <v>1686.1185056219911</v>
      </c>
      <c r="R72" s="21">
        <v>281.0197509369973</v>
      </c>
      <c r="S72" s="21">
        <v>-1124.0790037479965</v>
      </c>
    </row>
    <row r="73" spans="7:19" x14ac:dyDescent="0.3">
      <c r="G73">
        <v>430</v>
      </c>
      <c r="H73" s="21">
        <v>9864.2616711646187</v>
      </c>
      <c r="I73" s="28"/>
      <c r="J73" s="26">
        <v>620</v>
      </c>
      <c r="K73" s="21">
        <v>10079.765451707259</v>
      </c>
      <c r="L73" s="21">
        <v>8717.6349852603325</v>
      </c>
      <c r="M73" s="21">
        <v>7355.5045188134063</v>
      </c>
      <c r="N73" s="21">
        <v>5993.3740523664783</v>
      </c>
      <c r="O73" s="21">
        <v>4631.2435859195521</v>
      </c>
      <c r="P73" s="21">
        <v>3269.113119472624</v>
      </c>
      <c r="Q73" s="21">
        <v>1906.9826530256978</v>
      </c>
      <c r="R73" s="21">
        <v>544.85218657876976</v>
      </c>
      <c r="S73" s="21">
        <v>-817.27827986815828</v>
      </c>
    </row>
    <row r="74" spans="7:19" x14ac:dyDescent="0.3">
      <c r="G74">
        <v>440</v>
      </c>
      <c r="H74" s="21">
        <v>9964.96593173988</v>
      </c>
      <c r="I74" s="28"/>
      <c r="J74" s="26">
        <v>630</v>
      </c>
      <c r="K74" s="21">
        <v>10040.607182736394</v>
      </c>
      <c r="L74" s="21">
        <v>8719.4746586921319</v>
      </c>
      <c r="M74" s="21">
        <v>7398.3421346478699</v>
      </c>
      <c r="N74" s="21">
        <v>6077.2096106036079</v>
      </c>
      <c r="O74" s="21">
        <v>4756.0770865593458</v>
      </c>
      <c r="P74" s="21">
        <v>3434.9445625150838</v>
      </c>
      <c r="Q74" s="21">
        <v>2113.8120384708218</v>
      </c>
      <c r="R74" s="21">
        <v>792.67951442655976</v>
      </c>
      <c r="S74" s="21">
        <v>-528.45300961770408</v>
      </c>
    </row>
    <row r="75" spans="7:19" x14ac:dyDescent="0.3">
      <c r="G75">
        <v>450</v>
      </c>
      <c r="H75" s="21">
        <v>10048.724133718915</v>
      </c>
      <c r="I75" s="28"/>
      <c r="J75" s="26">
        <v>640</v>
      </c>
      <c r="K75" s="21">
        <v>9999.4862172310641</v>
      </c>
      <c r="L75" s="21">
        <v>8717.5008047655429</v>
      </c>
      <c r="M75" s="21">
        <v>7435.5153923000216</v>
      </c>
      <c r="N75" s="21">
        <v>6153.5299798345004</v>
      </c>
      <c r="O75" s="21">
        <v>4871.5445673689792</v>
      </c>
      <c r="P75" s="21">
        <v>3589.559154903458</v>
      </c>
      <c r="Q75" s="21">
        <v>2307.5737424379367</v>
      </c>
      <c r="R75" s="21">
        <v>1025.5883299724155</v>
      </c>
      <c r="S75" s="21">
        <v>-256.3970824931057</v>
      </c>
    </row>
    <row r="76" spans="7:19" x14ac:dyDescent="0.3">
      <c r="G76">
        <v>460</v>
      </c>
      <c r="H76" s="21">
        <v>10117.394061688652</v>
      </c>
      <c r="I76" s="28"/>
      <c r="J76" s="26">
        <v>650</v>
      </c>
      <c r="K76" s="21">
        <v>9956.6286475852485</v>
      </c>
      <c r="L76" s="21">
        <v>8712.0500666370936</v>
      </c>
      <c r="M76" s="21">
        <v>7467.4714856889368</v>
      </c>
      <c r="N76" s="21">
        <v>6222.8929047407801</v>
      </c>
      <c r="O76" s="21">
        <v>4978.3143237926251</v>
      </c>
      <c r="P76" s="21">
        <v>3733.7357428444684</v>
      </c>
      <c r="Q76" s="21">
        <v>2489.1571618963135</v>
      </c>
      <c r="R76" s="21">
        <v>1244.5785809481567</v>
      </c>
      <c r="S76" s="21">
        <v>0</v>
      </c>
    </row>
    <row r="77" spans="7:19" x14ac:dyDescent="0.3">
      <c r="G77">
        <v>470</v>
      </c>
      <c r="H77" s="21">
        <v>10172.614844948252</v>
      </c>
      <c r="I77" s="28"/>
      <c r="J77" s="26">
        <v>660</v>
      </c>
      <c r="K77" s="21">
        <v>9912.2390960992561</v>
      </c>
      <c r="L77" s="21">
        <v>8703.4294502334942</v>
      </c>
      <c r="M77" s="21">
        <v>7494.6198043677305</v>
      </c>
      <c r="N77" s="21">
        <v>6285.8101585019685</v>
      </c>
      <c r="O77" s="21">
        <v>5077.0005126362048</v>
      </c>
      <c r="P77" s="21">
        <v>3868.1908667704411</v>
      </c>
      <c r="Q77" s="21">
        <v>2659.3812209046791</v>
      </c>
      <c r="R77" s="21">
        <v>1450.5715750389154</v>
      </c>
      <c r="S77" s="21">
        <v>241.76192917315166</v>
      </c>
    </row>
    <row r="78" spans="7:19" x14ac:dyDescent="0.3">
      <c r="G78">
        <v>480</v>
      </c>
      <c r="H78" s="21">
        <v>10215.835757149849</v>
      </c>
      <c r="I78" s="28"/>
      <c r="J78" s="26">
        <v>670</v>
      </c>
      <c r="K78" s="21">
        <v>9866.5028721765484</v>
      </c>
      <c r="L78" s="21">
        <v>8691.9191969174353</v>
      </c>
      <c r="M78" s="21">
        <v>7517.3355216583223</v>
      </c>
      <c r="N78" s="21">
        <v>6342.751846399211</v>
      </c>
      <c r="O78" s="21">
        <v>5168.1681711400979</v>
      </c>
      <c r="P78" s="21">
        <v>3993.5844958809848</v>
      </c>
      <c r="Q78" s="21">
        <v>2819.0008206218718</v>
      </c>
      <c r="R78" s="21">
        <v>1644.4171453627587</v>
      </c>
      <c r="S78" s="21">
        <v>469.8334701036456</v>
      </c>
    </row>
    <row r="79" spans="7:19" x14ac:dyDescent="0.3">
      <c r="G79">
        <v>490</v>
      </c>
      <c r="H79" s="21">
        <v>10248.340780839791</v>
      </c>
      <c r="I79" s="28"/>
      <c r="J79" s="26">
        <v>680</v>
      </c>
      <c r="K79" s="21">
        <v>9819.5878919749157</v>
      </c>
      <c r="L79" s="21">
        <v>8677.7753463964382</v>
      </c>
      <c r="M79" s="21">
        <v>7535.9628008179589</v>
      </c>
      <c r="N79" s="21">
        <v>6394.1502552394813</v>
      </c>
      <c r="O79" s="21">
        <v>5252.337709661002</v>
      </c>
      <c r="P79" s="21">
        <v>4110.5251640825227</v>
      </c>
      <c r="Q79" s="21">
        <v>2968.7126185040433</v>
      </c>
      <c r="R79" s="21">
        <v>1826.9000729255658</v>
      </c>
      <c r="S79" s="21">
        <v>685.08752734708651</v>
      </c>
    </row>
    <row r="80" spans="7:19" x14ac:dyDescent="0.3">
      <c r="G80">
        <v>500</v>
      </c>
      <c r="H80" s="21">
        <v>10271.269625519544</v>
      </c>
      <c r="I80" s="28"/>
      <c r="J80" s="26">
        <v>690</v>
      </c>
      <c r="K80" s="21">
        <v>9771.6463892481152</v>
      </c>
      <c r="L80" s="21">
        <v>8661.232026833557</v>
      </c>
      <c r="M80" s="21">
        <v>7550.817664418998</v>
      </c>
      <c r="N80" s="21">
        <v>6440.403302004439</v>
      </c>
      <c r="O80" s="21">
        <v>5329.9889395898808</v>
      </c>
      <c r="P80" s="21">
        <v>4219.5745771753227</v>
      </c>
      <c r="Q80" s="21">
        <v>3109.1602147607628</v>
      </c>
      <c r="R80" s="21">
        <v>1998.7458523462046</v>
      </c>
      <c r="S80" s="21">
        <v>888.3314899316465</v>
      </c>
    </row>
    <row r="81" spans="7:19" x14ac:dyDescent="0.3">
      <c r="G81">
        <v>510</v>
      </c>
      <c r="H81" s="21">
        <v>10285.635765301573</v>
      </c>
      <c r="I81" s="28"/>
      <c r="J81" s="26">
        <v>700</v>
      </c>
      <c r="K81" s="21">
        <v>9722.8164423152939</v>
      </c>
      <c r="L81" s="21">
        <v>8642.503504280261</v>
      </c>
      <c r="M81" s="21">
        <v>7562.1905662452282</v>
      </c>
      <c r="N81" s="21">
        <v>6481.8776282101953</v>
      </c>
      <c r="O81" s="21">
        <v>5401.5646901751625</v>
      </c>
      <c r="P81" s="21">
        <v>4321.2517521401314</v>
      </c>
      <c r="Q81" s="21">
        <v>3240.9388141050986</v>
      </c>
      <c r="R81" s="21">
        <v>2160.6258760700657</v>
      </c>
      <c r="S81" s="21">
        <v>1080.3129380350329</v>
      </c>
    </row>
    <row r="82" spans="7:19" x14ac:dyDescent="0.3">
      <c r="G82">
        <v>520</v>
      </c>
      <c r="H82" s="21">
        <v>10292.341963338715</v>
      </c>
      <c r="I82" s="28"/>
      <c r="J82" s="26">
        <v>710</v>
      </c>
      <c r="K82" s="21">
        <v>9673.2233388415316</v>
      </c>
      <c r="L82" s="21">
        <v>8621.786019402236</v>
      </c>
      <c r="M82" s="21">
        <v>7570.3486999629376</v>
      </c>
      <c r="N82" s="21">
        <v>6518.9113805236411</v>
      </c>
      <c r="O82" s="21">
        <v>5467.4740610843437</v>
      </c>
      <c r="P82" s="21">
        <v>4416.0367416450463</v>
      </c>
      <c r="Q82" s="21">
        <v>3364.5994222057489</v>
      </c>
      <c r="R82" s="21">
        <v>2313.1621027664532</v>
      </c>
      <c r="S82" s="21">
        <v>1261.7247833271558</v>
      </c>
    </row>
    <row r="83" spans="7:19" x14ac:dyDescent="0.3">
      <c r="G83">
        <v>530</v>
      </c>
      <c r="H83" s="21">
        <v>10292.193670047276</v>
      </c>
      <c r="I83" s="28"/>
      <c r="J83" s="26">
        <v>720</v>
      </c>
      <c r="K83" s="21">
        <v>9622.980797319753</v>
      </c>
      <c r="L83" s="21">
        <v>8599.2594359027571</v>
      </c>
      <c r="M83" s="21">
        <v>7575.538074485763</v>
      </c>
      <c r="N83" s="21">
        <v>6551.816713068768</v>
      </c>
      <c r="O83" s="21">
        <v>5528.0953516517729</v>
      </c>
      <c r="P83" s="21">
        <v>4504.3739902347788</v>
      </c>
      <c r="Q83" s="21">
        <v>3480.6526288177829</v>
      </c>
      <c r="R83" s="21">
        <v>2456.9312674007888</v>
      </c>
      <c r="S83" s="21">
        <v>1433.2099059837929</v>
      </c>
    </row>
    <row r="84" spans="7:19" x14ac:dyDescent="0.3">
      <c r="G84">
        <v>540</v>
      </c>
      <c r="H84" s="21">
        <v>10285.910616905539</v>
      </c>
      <c r="I84" s="28"/>
      <c r="J84" s="26">
        <v>730</v>
      </c>
      <c r="K84" s="21">
        <v>9572.1920617416472</v>
      </c>
      <c r="L84" s="21">
        <v>8575.088721976892</v>
      </c>
      <c r="M84" s="21">
        <v>7577.9853822121368</v>
      </c>
      <c r="N84" s="21">
        <v>6580.8820424473815</v>
      </c>
      <c r="O84" s="21">
        <v>5583.7787026826263</v>
      </c>
      <c r="P84" s="21">
        <v>4586.6753629178729</v>
      </c>
      <c r="Q84" s="21">
        <v>3589.5720231531177</v>
      </c>
      <c r="R84" s="21">
        <v>2592.4686833883625</v>
      </c>
      <c r="S84" s="21">
        <v>1595.3653436236091</v>
      </c>
    </row>
    <row r="85" spans="7:19" x14ac:dyDescent="0.3">
      <c r="G85">
        <v>550</v>
      </c>
      <c r="H85" s="21">
        <v>10274.136874300337</v>
      </c>
      <c r="I85" s="28"/>
      <c r="J85" s="26">
        <v>740</v>
      </c>
      <c r="K85" s="21">
        <v>9520.9508838743313</v>
      </c>
      <c r="L85" s="21">
        <v>8549.4252834789913</v>
      </c>
      <c r="M85" s="21">
        <v>7577.8996830836513</v>
      </c>
      <c r="N85" s="21">
        <v>6606.3740826883113</v>
      </c>
      <c r="O85" s="21">
        <v>5634.8484822929713</v>
      </c>
      <c r="P85" s="21">
        <v>4663.3228818976313</v>
      </c>
      <c r="Q85" s="21">
        <v>3691.7972815022913</v>
      </c>
      <c r="R85" s="21">
        <v>2720.2716811069513</v>
      </c>
      <c r="S85" s="21">
        <v>1748.7460807116113</v>
      </c>
    </row>
    <row r="86" spans="7:19" x14ac:dyDescent="0.3">
      <c r="G86">
        <v>560</v>
      </c>
      <c r="H86" s="21">
        <v>10257.449598167921</v>
      </c>
      <c r="I86" s="28"/>
      <c r="J86" s="26">
        <v>750</v>
      </c>
      <c r="K86" s="21">
        <v>9469.3424057703996</v>
      </c>
      <c r="L86" s="21">
        <v>8522.4081651933593</v>
      </c>
      <c r="M86" s="21">
        <v>7575.4739246163199</v>
      </c>
      <c r="N86" s="21">
        <v>6628.5396840392796</v>
      </c>
      <c r="O86" s="21">
        <v>5681.6054434622401</v>
      </c>
      <c r="P86" s="21">
        <v>4734.6712028851998</v>
      </c>
      <c r="Q86" s="21">
        <v>3787.7369623081595</v>
      </c>
      <c r="R86" s="21">
        <v>2840.8027217311192</v>
      </c>
      <c r="S86" s="21">
        <v>1893.8684811540807</v>
      </c>
    </row>
    <row r="87" spans="7:19" x14ac:dyDescent="0.3">
      <c r="G87">
        <v>570</v>
      </c>
      <c r="H87" s="21">
        <v>10236.366654178022</v>
      </c>
      <c r="I87" s="28"/>
      <c r="J87" s="26">
        <v>760</v>
      </c>
      <c r="K87" s="21">
        <v>9417.4439535913079</v>
      </c>
      <c r="L87" s="21">
        <v>8494.1651346117669</v>
      </c>
      <c r="M87" s="21">
        <v>7570.8863156322268</v>
      </c>
      <c r="N87" s="21">
        <v>6647.6074966526876</v>
      </c>
      <c r="O87" s="21">
        <v>5724.3286776731475</v>
      </c>
      <c r="P87" s="21">
        <v>4801.0498586936083</v>
      </c>
      <c r="Q87" s="21">
        <v>3877.7710397140672</v>
      </c>
      <c r="R87" s="21">
        <v>2954.492220734528</v>
      </c>
      <c r="S87" s="21">
        <v>2031.2134017549888</v>
      </c>
    </row>
    <row r="88" spans="7:19" x14ac:dyDescent="0.3">
      <c r="G88">
        <v>580</v>
      </c>
      <c r="H88" s="21">
        <v>10211.353278467446</v>
      </c>
      <c r="I88" s="28"/>
      <c r="J88" s="26">
        <v>770</v>
      </c>
      <c r="K88" s="21">
        <v>9365.3257524817709</v>
      </c>
      <c r="L88" s="21">
        <v>8464.8136608969871</v>
      </c>
      <c r="M88" s="21">
        <v>7564.3015693122006</v>
      </c>
      <c r="N88" s="21">
        <v>6663.7894777274141</v>
      </c>
      <c r="O88" s="21">
        <v>5763.2773861426285</v>
      </c>
      <c r="P88" s="21">
        <v>4862.7652945578429</v>
      </c>
      <c r="Q88" s="21">
        <v>3962.2532029730573</v>
      </c>
      <c r="R88" s="21">
        <v>3061.7411113882717</v>
      </c>
      <c r="S88" s="21">
        <v>2161.2290198034862</v>
      </c>
    </row>
    <row r="89" spans="7:19" x14ac:dyDescent="0.3">
      <c r="G89">
        <v>590</v>
      </c>
      <c r="H89" s="21">
        <v>10182.827909276341</v>
      </c>
      <c r="I89" s="28"/>
      <c r="J89" s="26">
        <v>780</v>
      </c>
      <c r="K89" s="21">
        <v>9313.0515710670115</v>
      </c>
      <c r="L89" s="21">
        <v>8434.4618002116331</v>
      </c>
      <c r="M89" s="21">
        <v>7555.8720293562546</v>
      </c>
      <c r="N89" s="21">
        <v>6677.2822585008762</v>
      </c>
      <c r="O89" s="21">
        <v>5798.6924876454977</v>
      </c>
      <c r="P89" s="21">
        <v>4920.1027167901193</v>
      </c>
      <c r="Q89" s="21">
        <v>4041.5129459347409</v>
      </c>
      <c r="R89" s="21">
        <v>3162.9231750793624</v>
      </c>
      <c r="S89" s="21">
        <v>2284.333404223984</v>
      </c>
    </row>
    <row r="90" spans="7:19" x14ac:dyDescent="0.3">
      <c r="G90">
        <v>600</v>
      </c>
      <c r="H90" s="21">
        <v>10151.167303333905</v>
      </c>
      <c r="I90" s="28"/>
      <c r="J90" s="26">
        <v>790</v>
      </c>
      <c r="K90" s="21">
        <v>9260.6793031304005</v>
      </c>
      <c r="L90" s="21">
        <v>8403.2089972849935</v>
      </c>
      <c r="M90" s="21">
        <v>7545.7386914395865</v>
      </c>
      <c r="N90" s="21">
        <v>6688.2683855941796</v>
      </c>
      <c r="O90" s="21">
        <v>5830.7980797487717</v>
      </c>
      <c r="P90" s="21">
        <v>4973.3277739033638</v>
      </c>
      <c r="Q90" s="21">
        <v>4115.8574680579568</v>
      </c>
      <c r="R90" s="21">
        <v>3258.3871622125498</v>
      </c>
      <c r="S90" s="21">
        <v>2400.916856367141</v>
      </c>
    </row>
    <row r="91" spans="7:19" ht="15" thickBot="1" x14ac:dyDescent="0.35">
      <c r="G91">
        <v>610</v>
      </c>
      <c r="H91" s="21">
        <v>10116.711033731954</v>
      </c>
      <c r="I91" s="29"/>
      <c r="J91" s="26">
        <v>800</v>
      </c>
      <c r="K91" s="21">
        <v>9208.2614931446769</v>
      </c>
      <c r="L91" s="21">
        <v>8371.1468119497058</v>
      </c>
      <c r="M91" s="21">
        <v>7534.0321307547356</v>
      </c>
      <c r="N91" s="21">
        <v>6696.9174495597645</v>
      </c>
      <c r="O91" s="21">
        <v>5859.8027683647942</v>
      </c>
      <c r="P91" s="21">
        <v>5022.6880871698231</v>
      </c>
      <c r="Q91" s="21">
        <v>4185.5734059748538</v>
      </c>
      <c r="R91" s="21">
        <v>3348.4587247798827</v>
      </c>
      <c r="S91" s="21">
        <v>2511.3440435849116</v>
      </c>
    </row>
    <row r="92" spans="7:19" ht="15" thickTop="1" x14ac:dyDescent="0.3">
      <c r="G92">
        <v>620</v>
      </c>
      <c r="H92" s="21">
        <v>10079.765451707259</v>
      </c>
    </row>
    <row r="93" spans="7:19" x14ac:dyDescent="0.3">
      <c r="G93">
        <v>630</v>
      </c>
      <c r="H93" s="21">
        <v>10040.607182736394</v>
      </c>
    </row>
  </sheetData>
  <mergeCells count="4">
    <mergeCell ref="A1:E1"/>
    <mergeCell ref="F21:H21"/>
    <mergeCell ref="K35:S35"/>
    <mergeCell ref="I37:I91"/>
  </mergeCells>
  <conditionalFormatting sqref="K37:S91">
    <cfRule type="colorScale" priority="2">
      <colorScale>
        <cfvo type="min"/>
        <cfvo type="max"/>
        <color rgb="FFFF0000"/>
        <color rgb="FF54EE44"/>
      </colorScale>
    </cfRule>
    <cfRule type="colorScale" priority="1">
      <colorScale>
        <cfvo type="min"/>
        <cfvo type="percentile" val="50"/>
        <cfvo type="max"/>
        <color rgb="FFFF0000"/>
        <color rgb="FFFFEB84"/>
        <color rgb="FF54EE44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2023-09-07T14:33:54Z</dcterms:created>
  <dcterms:modified xsi:type="dcterms:W3CDTF">2023-09-07T18:36:24Z</dcterms:modified>
</cp:coreProperties>
</file>