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nerkaragol/Desktop/JAM/consurf_analysis/"/>
    </mc:Choice>
  </mc:AlternateContent>
  <xr:revisionPtr revIDLastSave="0" documentId="13_ncr:1_{232E1DD8-E637-CF40-9E56-0C6A0A872C4D}" xr6:coauthVersionLast="47" xr6:coauthVersionMax="47" xr10:uidLastSave="{00000000-0000-0000-0000-000000000000}"/>
  <bookViews>
    <workbookView xWindow="0" yWindow="760" windowWidth="25780" windowHeight="16740" xr2:uid="{FD0B7BDE-3EB4-F044-B7EE-BB203104B99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" l="1"/>
  <c r="M23" i="1"/>
  <c r="K23" i="1"/>
  <c r="B25" i="1"/>
  <c r="C25" i="1"/>
  <c r="D25" i="1"/>
  <c r="F25" i="1"/>
  <c r="G25" i="1"/>
  <c r="H25" i="1"/>
  <c r="H29" i="1" s="1"/>
  <c r="B26" i="1"/>
  <c r="C26" i="1"/>
  <c r="D26" i="1"/>
  <c r="F26" i="1"/>
  <c r="G26" i="1"/>
  <c r="G27" i="1" s="1"/>
  <c r="H26" i="1"/>
  <c r="H27" i="1" s="1"/>
  <c r="H28" i="1" s="1"/>
  <c r="D27" i="1"/>
  <c r="D29" i="1" s="1"/>
  <c r="F27" i="1"/>
  <c r="F29" i="1" s="1"/>
  <c r="C31" i="1"/>
  <c r="D31" i="1"/>
  <c r="F31" i="1"/>
  <c r="G31" i="1"/>
  <c r="H31" i="1"/>
  <c r="B31" i="1"/>
  <c r="C24" i="1"/>
  <c r="D24" i="1"/>
  <c r="F24" i="1"/>
  <c r="G24" i="1"/>
  <c r="H24" i="1"/>
  <c r="B24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G29" i="1" l="1"/>
  <c r="G28" i="1"/>
  <c r="F28" i="1"/>
  <c r="C27" i="1"/>
  <c r="C29" i="1" s="1"/>
  <c r="B27" i="1"/>
  <c r="B29" i="1" s="1"/>
  <c r="D28" i="1"/>
  <c r="B32" i="1"/>
  <c r="H32" i="1"/>
  <c r="C32" i="1"/>
  <c r="F33" i="1"/>
  <c r="D32" i="1"/>
  <c r="G33" i="1"/>
  <c r="G32" i="1"/>
  <c r="D33" i="1"/>
  <c r="F32" i="1"/>
  <c r="C33" i="1"/>
  <c r="B33" i="1"/>
  <c r="H33" i="1"/>
  <c r="B28" i="1" l="1"/>
  <c r="C28" i="1"/>
</calcChain>
</file>

<file path=xl/sharedStrings.xml><?xml version="1.0" encoding="utf-8"?>
<sst xmlns="http://schemas.openxmlformats.org/spreadsheetml/2006/main" count="130" uniqueCount="64">
  <si>
    <t>A</t>
  </si>
  <si>
    <t>JAMA-JAMB</t>
  </si>
  <si>
    <t>JAMB-JAMC</t>
  </si>
  <si>
    <t>JAMA-JAMC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</si>
  <si>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</si>
  <si>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</si>
  <si>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</si>
  <si>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</si>
  <si>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</si>
  <si>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</si>
  <si>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</si>
  <si>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</si>
  <si>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</si>
  <si>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</si>
  <si>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</si>
  <si>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</si>
  <si>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</si>
  <si>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</si>
  <si>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</si>
  <si>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</si>
  <si>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Y</t>
  </si>
  <si>
    <t>W</t>
  </si>
  <si>
    <t>V</t>
  </si>
  <si>
    <t>CS</t>
  </si>
  <si>
    <t>pcor.test(Xb, Xc, Xa)</t>
  </si>
  <si>
    <t>pcor.test(Xa, Xb, Xc)</t>
  </si>
  <si>
    <t>pcor.test(Xa, Xc, Xb)</t>
  </si>
  <si>
    <t>D-N</t>
  </si>
  <si>
    <t>E-Q</t>
  </si>
  <si>
    <t>SDEV</t>
  </si>
  <si>
    <t>Mean</t>
  </si>
  <si>
    <t>Q1</t>
  </si>
  <si>
    <t>Mean+2σ</t>
  </si>
  <si>
    <t>Mean-2σ</t>
  </si>
  <si>
    <t>Q3</t>
  </si>
  <si>
    <t>IQR</t>
  </si>
  <si>
    <t>Q3 + 1.5IQR</t>
  </si>
  <si>
    <t>Q1 - 1.5IQR</t>
  </si>
  <si>
    <t>Total mean</t>
  </si>
  <si>
    <t>JAMA</t>
  </si>
  <si>
    <t>JAMB</t>
  </si>
  <si>
    <t>JAMC</t>
  </si>
  <si>
    <t>mean(A)</t>
  </si>
  <si>
    <t>mean(C)</t>
  </si>
  <si>
    <t>mean(D)</t>
  </si>
  <si>
    <t>mean(E)</t>
  </si>
  <si>
    <t>mean(F)</t>
  </si>
  <si>
    <t>mean(G)</t>
  </si>
  <si>
    <t>mean(H)</t>
  </si>
  <si>
    <t>mean(I)</t>
  </si>
  <si>
    <t>mean(K)</t>
  </si>
  <si>
    <t>mean(L)</t>
  </si>
  <si>
    <t>mean(M)</t>
  </si>
  <si>
    <t>mean(N)</t>
  </si>
  <si>
    <t>mean(P)</t>
  </si>
  <si>
    <t>mean(Q)</t>
  </si>
  <si>
    <t>mean(R)</t>
  </si>
  <si>
    <t>mean(S)</t>
  </si>
  <si>
    <t>mean(T)</t>
  </si>
  <si>
    <t>mean(V)</t>
  </si>
  <si>
    <t>mean(W)</t>
  </si>
  <si>
    <t>mean(Y)</t>
  </si>
  <si>
    <t>&lt;chr&gt;</t>
  </si>
  <si>
    <t>corelation with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</si>
</sst>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6"/>
      <color rgb="FF000000"/>
      <name val="Aptos Narrow"/>
      <scheme val="minor"/>
    </font>
    <font>
      <sz val="12"/>
      <color rgb="FF212529"/>
      <name val="Arial"/>
      <family val="2"/>
    </font>
    <font>
      <sz val="16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D5D30-CE2A-1647-91B1-CC1E20B1D0CB}">
  <dimension ref="A2:Q40"/>
  <sheetViews>
    <sheetView tabSelected="1" topLeftCell="F1" workbookViewId="0">
      <selection activeCell="Q9" sqref="Q9"/>
    </sheetView>
  </sheetViews>
  <sheetFormatPr baseColWidth="10" defaultRowHeight="22" x14ac:dyDescent="0.3"/>
  <cols>
    <col min="1" max="1" width="16.83203125" style="5" customWidth="1"/>
    <col min="2" max="2" width="19.83203125" style="5" customWidth="1"/>
    <col min="3" max="3" width="20.33203125" style="5" customWidth="1"/>
    <col min="4" max="4" width="20" style="5" customWidth="1"/>
    <col min="5" max="5" width="10.83203125" style="5"/>
    <col min="6" max="6" width="24.83203125" style="5" customWidth="1"/>
    <col min="7" max="7" width="26" style="5" customWidth="1"/>
    <col min="8" max="8" width="25" style="5" customWidth="1"/>
    <col min="9" max="9" width="10.83203125" style="5"/>
    <col min="10" max="10" width="21.33203125" style="5" customWidth="1"/>
    <col min="11" max="16" width="10.83203125" style="5"/>
    <col min="17" max="17" width="23.6640625" style="5" customWidth="1"/>
    <col min="18" max="16384" width="10.83203125" style="5"/>
  </cols>
  <sheetData>
    <row r="2" spans="1:17" x14ac:dyDescent="0.3">
      <c r="B2" s="2" t="s">
        <v>1</v>
      </c>
      <c r="C2" s="2" t="s">
        <v>2</v>
      </c>
      <c r="D2" s="2" t="s">
        <v>3</v>
      </c>
      <c r="F2" s="2" t="s">
        <v>25</v>
      </c>
      <c r="G2" s="2" t="s">
        <v>24</v>
      </c>
      <c r="H2" s="3" t="s">
        <v>26</v>
      </c>
      <c r="K2" s="10" t="s">
        <v>39</v>
      </c>
      <c r="L2" s="10" t="s">
        <v>40</v>
      </c>
      <c r="M2" s="10" t="s">
        <v>41</v>
      </c>
      <c r="P2" s="5" t="s">
        <v>62</v>
      </c>
      <c r="Q2" s="5" t="s">
        <v>63</v>
      </c>
    </row>
    <row r="3" spans="1:17" ht="23" x14ac:dyDescent="0.3">
      <c r="A3" s="5" t="s">
        <v>0</v>
      </c>
      <c r="B3" s="5">
        <v>0.83946290000000001</v>
      </c>
      <c r="C3" s="7">
        <v>0.72113870000000002</v>
      </c>
      <c r="D3" s="5">
        <v>0.66114260000000002</v>
      </c>
      <c r="F3" s="5">
        <v>0.40748659999999998</v>
      </c>
      <c r="G3" s="5">
        <v>0.69777990000000001</v>
      </c>
      <c r="H3" s="5">
        <v>0.1481468</v>
      </c>
      <c r="J3" s="11" t="s">
        <v>42</v>
      </c>
      <c r="K3" s="5">
        <v>6.701111</v>
      </c>
      <c r="L3" s="5">
        <v>6.3263569999999998</v>
      </c>
      <c r="M3" s="5">
        <v>6.1019819999999996</v>
      </c>
      <c r="O3" s="5">
        <v>1</v>
      </c>
      <c r="P3" s="5" t="s">
        <v>11</v>
      </c>
      <c r="Q3" s="5">
        <v>0.99099999999999999</v>
      </c>
    </row>
    <row r="4" spans="1:17" ht="23" x14ac:dyDescent="0.3">
      <c r="A4" s="5" t="s">
        <v>4</v>
      </c>
      <c r="B4" s="5">
        <v>0.87454600000000005</v>
      </c>
      <c r="C4" s="5">
        <v>0.98523150000000004</v>
      </c>
      <c r="D4" s="5">
        <v>0.86146920000000005</v>
      </c>
      <c r="F4" s="5">
        <v>0.2967109</v>
      </c>
      <c r="G4" s="5">
        <v>0.94143730000000003</v>
      </c>
      <c r="H4" s="5">
        <v>-1.938557E-3</v>
      </c>
      <c r="J4" s="11" t="s">
        <v>43</v>
      </c>
      <c r="K4" s="5">
        <v>1.9822820000000001</v>
      </c>
      <c r="L4" s="5">
        <v>2.9659710000000001</v>
      </c>
      <c r="M4" s="5">
        <v>2.800354</v>
      </c>
      <c r="O4" s="5">
        <v>2</v>
      </c>
      <c r="P4" s="5" t="s">
        <v>20</v>
      </c>
      <c r="Q4" s="5">
        <v>-0.98299999999999998</v>
      </c>
    </row>
    <row r="5" spans="1:17" ht="23" x14ac:dyDescent="0.3">
      <c r="A5" s="5" t="s">
        <v>5</v>
      </c>
      <c r="B5" s="5">
        <v>0.81662440000000003</v>
      </c>
      <c r="C5" s="5">
        <v>0.93332740000000003</v>
      </c>
      <c r="D5" s="5">
        <v>0.74509340000000002</v>
      </c>
      <c r="F5" s="5">
        <v>0.5061814</v>
      </c>
      <c r="G5" s="5">
        <v>0.84391950000000004</v>
      </c>
      <c r="H5" s="5">
        <v>-8.2447030000000004E-2</v>
      </c>
      <c r="J5" s="11" t="s">
        <v>44</v>
      </c>
      <c r="K5" s="5">
        <v>4.6115320000000004</v>
      </c>
      <c r="L5" s="5">
        <v>4.5806459999999998</v>
      </c>
      <c r="M5" s="5">
        <v>4.8851000000000004</v>
      </c>
      <c r="O5" s="5">
        <v>3</v>
      </c>
      <c r="P5" s="5" t="s">
        <v>22</v>
      </c>
      <c r="Q5" s="5">
        <v>-0.95499999999999996</v>
      </c>
    </row>
    <row r="6" spans="1:17" ht="23" x14ac:dyDescent="0.3">
      <c r="A6" s="5" t="s">
        <v>6</v>
      </c>
      <c r="B6" s="5">
        <v>0.85900770000000004</v>
      </c>
      <c r="C6" s="5">
        <v>0.93755549999999999</v>
      </c>
      <c r="D6" s="5">
        <v>0.81811100000000003</v>
      </c>
      <c r="F6" s="5">
        <v>0.45985490000000001</v>
      </c>
      <c r="G6" s="5">
        <v>0.79750120000000002</v>
      </c>
      <c r="H6" s="5">
        <v>7.1561810000000003E-2</v>
      </c>
      <c r="J6" s="11" t="s">
        <v>45</v>
      </c>
      <c r="K6" s="5">
        <v>5.0838749999999999</v>
      </c>
      <c r="L6" s="5">
        <v>5.7438929999999999</v>
      </c>
      <c r="M6" s="5">
        <v>6.2926929999999999</v>
      </c>
      <c r="O6" s="5">
        <v>4</v>
      </c>
      <c r="P6" s="5" t="s">
        <v>13</v>
      </c>
      <c r="Q6" s="5">
        <v>0.89700000000000002</v>
      </c>
    </row>
    <row r="7" spans="1:17" ht="23" x14ac:dyDescent="0.3">
      <c r="A7" s="5" t="s">
        <v>7</v>
      </c>
      <c r="B7" s="5">
        <v>0.83403130000000003</v>
      </c>
      <c r="C7" s="5">
        <v>0.9529493</v>
      </c>
      <c r="D7" s="5">
        <v>0.83405600000000002</v>
      </c>
      <c r="F7" s="5">
        <v>0.2345158</v>
      </c>
      <c r="G7" s="5">
        <v>0.84541670000000002</v>
      </c>
      <c r="H7" s="5">
        <v>0.23478859999999999</v>
      </c>
      <c r="J7" s="11" t="s">
        <v>46</v>
      </c>
      <c r="K7" s="5">
        <v>4.4937319999999996</v>
      </c>
      <c r="L7" s="5">
        <v>4.0383500000000003</v>
      </c>
      <c r="M7" s="5">
        <v>4.3937499999999998</v>
      </c>
      <c r="O7" s="5">
        <v>5</v>
      </c>
      <c r="P7" s="5" t="s">
        <v>7</v>
      </c>
      <c r="Q7" s="5">
        <v>-0.85799999999999998</v>
      </c>
    </row>
    <row r="8" spans="1:17" ht="23" x14ac:dyDescent="0.3">
      <c r="A8" s="5" t="s">
        <v>8</v>
      </c>
      <c r="B8" s="5">
        <v>0.8833609</v>
      </c>
      <c r="C8" s="5">
        <v>0.94051779999999996</v>
      </c>
      <c r="D8" s="5">
        <v>0.86896519999999999</v>
      </c>
      <c r="F8" s="5">
        <v>0.39305000000000001</v>
      </c>
      <c r="G8" s="5">
        <v>0.7454731</v>
      </c>
      <c r="H8" s="5">
        <v>0.2395728</v>
      </c>
      <c r="J8" s="11" t="s">
        <v>47</v>
      </c>
      <c r="K8" s="5">
        <v>7.8097320000000003</v>
      </c>
      <c r="L8" s="5">
        <v>6.4707319999999999</v>
      </c>
      <c r="M8" s="5">
        <v>6.7363819999999999</v>
      </c>
      <c r="O8" s="5">
        <v>6</v>
      </c>
      <c r="P8" s="5" t="s">
        <v>5</v>
      </c>
      <c r="Q8" s="5">
        <v>-0.81</v>
      </c>
    </row>
    <row r="9" spans="1:17" ht="23" x14ac:dyDescent="0.3">
      <c r="A9" s="5" t="s">
        <v>9</v>
      </c>
      <c r="B9" s="6">
        <v>0.45301239999999998</v>
      </c>
      <c r="C9" s="7">
        <v>0.72807540000000004</v>
      </c>
      <c r="D9" s="6">
        <v>0.41740549999999998</v>
      </c>
      <c r="F9" s="5">
        <v>0.23937020000000001</v>
      </c>
      <c r="G9" s="5">
        <v>0.66530909999999999</v>
      </c>
      <c r="H9" s="5">
        <v>0.14330709999999999</v>
      </c>
      <c r="J9" s="11" t="s">
        <v>48</v>
      </c>
      <c r="K9" s="5">
        <v>0.80296429999999996</v>
      </c>
      <c r="L9" s="5">
        <v>1.7012959999999999</v>
      </c>
      <c r="M9" s="5">
        <v>1.2917209999999999</v>
      </c>
      <c r="O9" s="5">
        <v>7</v>
      </c>
      <c r="P9" s="5" t="s">
        <v>9</v>
      </c>
      <c r="Q9" s="5">
        <v>0.61899999999999999</v>
      </c>
    </row>
    <row r="10" spans="1:17" ht="23" x14ac:dyDescent="0.3">
      <c r="A10" s="5" t="s">
        <v>10</v>
      </c>
      <c r="B10" s="5">
        <v>0.65233969999999997</v>
      </c>
      <c r="C10" s="5">
        <v>0.94449539999999998</v>
      </c>
      <c r="D10" s="5">
        <v>0.65023739999999997</v>
      </c>
      <c r="F10" s="5">
        <v>0.15302460000000001</v>
      </c>
      <c r="G10" s="5">
        <v>0.90361449999999999</v>
      </c>
      <c r="H10" s="5">
        <v>0.13697129999999999</v>
      </c>
      <c r="J10" s="11" t="s">
        <v>49</v>
      </c>
      <c r="K10" s="5">
        <v>3.5288110000000001</v>
      </c>
      <c r="L10" s="5">
        <v>4.613639</v>
      </c>
      <c r="M10" s="5">
        <v>5.0871820000000003</v>
      </c>
      <c r="O10" s="5">
        <v>8</v>
      </c>
      <c r="P10" s="5" t="s">
        <v>16</v>
      </c>
      <c r="Q10" s="5">
        <v>-0.503</v>
      </c>
    </row>
    <row r="11" spans="1:17" ht="23" x14ac:dyDescent="0.3">
      <c r="A11" s="5" t="s">
        <v>11</v>
      </c>
      <c r="B11" s="5">
        <v>0.75181819999999999</v>
      </c>
      <c r="C11" s="5">
        <v>0.89848890000000003</v>
      </c>
      <c r="D11" s="5">
        <v>0.71408470000000002</v>
      </c>
      <c r="F11" s="5">
        <v>0.35864829999999998</v>
      </c>
      <c r="G11" s="5">
        <v>0.78342350000000005</v>
      </c>
      <c r="H11" s="5">
        <v>0.13329730000000001</v>
      </c>
      <c r="J11" s="11" t="s">
        <v>50</v>
      </c>
      <c r="K11" s="5">
        <v>6.543164</v>
      </c>
      <c r="L11" s="5">
        <v>6.8371709999999997</v>
      </c>
      <c r="M11" s="5">
        <v>6.3056289999999997</v>
      </c>
      <c r="O11" s="5">
        <v>9</v>
      </c>
      <c r="P11" s="5" t="s">
        <v>21</v>
      </c>
      <c r="Q11" s="5">
        <v>-0.49199999999999999</v>
      </c>
    </row>
    <row r="12" spans="1:17" ht="23" x14ac:dyDescent="0.3">
      <c r="A12" s="5" t="s">
        <v>12</v>
      </c>
      <c r="B12" s="5">
        <v>0.84297080000000002</v>
      </c>
      <c r="C12" s="5">
        <v>0.84066039999999997</v>
      </c>
      <c r="D12" s="5">
        <v>0.79597269999999998</v>
      </c>
      <c r="F12" s="5">
        <v>0.53024570000000004</v>
      </c>
      <c r="G12" s="7">
        <v>0.52105539999999995</v>
      </c>
      <c r="H12" s="5">
        <v>0.29972159999999998</v>
      </c>
      <c r="J12" s="11" t="s">
        <v>51</v>
      </c>
      <c r="K12" s="5">
        <v>7.5756709999999998</v>
      </c>
      <c r="L12" s="5">
        <v>8.1757960000000001</v>
      </c>
      <c r="M12" s="5">
        <v>7.9857750000000003</v>
      </c>
      <c r="O12" s="5">
        <v>10</v>
      </c>
      <c r="P12" s="5" t="s">
        <v>12</v>
      </c>
      <c r="Q12" s="5">
        <v>0.48799999999999999</v>
      </c>
    </row>
    <row r="13" spans="1:17" ht="23" x14ac:dyDescent="0.3">
      <c r="A13" s="5" t="s">
        <v>13</v>
      </c>
      <c r="B13" s="5">
        <v>0.65683630000000004</v>
      </c>
      <c r="C13" s="6">
        <v>0.68905000000000005</v>
      </c>
      <c r="D13" s="5">
        <v>0.91634939999999998</v>
      </c>
      <c r="F13" s="9">
        <v>8.7626570000000001E-2</v>
      </c>
      <c r="G13" s="6">
        <v>0.28870000000000001</v>
      </c>
      <c r="H13" s="6">
        <v>0.84865840000000003</v>
      </c>
      <c r="J13" s="11" t="s">
        <v>52</v>
      </c>
      <c r="K13" s="5">
        <v>1.463554</v>
      </c>
      <c r="L13" s="5">
        <v>1.5683959999999999</v>
      </c>
      <c r="M13" s="5">
        <v>1.1749639999999999</v>
      </c>
      <c r="O13" s="5">
        <v>11</v>
      </c>
      <c r="P13" s="5" t="s">
        <v>8</v>
      </c>
      <c r="Q13" s="5">
        <v>-0.374</v>
      </c>
    </row>
    <row r="14" spans="1:17" ht="23" x14ac:dyDescent="0.3">
      <c r="A14" s="5" t="s">
        <v>14</v>
      </c>
      <c r="B14" s="5">
        <v>0.87653689999999995</v>
      </c>
      <c r="C14" s="5">
        <v>0.94491510000000001</v>
      </c>
      <c r="D14" s="5">
        <v>0.84553809999999996</v>
      </c>
      <c r="F14" s="5">
        <v>0.44389899999999999</v>
      </c>
      <c r="G14" s="5">
        <v>0.79290349999999998</v>
      </c>
      <c r="H14" s="5">
        <v>0.1097133</v>
      </c>
      <c r="J14" s="11" t="s">
        <v>53</v>
      </c>
      <c r="K14" s="5">
        <v>4.1237539999999999</v>
      </c>
      <c r="L14" s="5">
        <v>4.347925</v>
      </c>
      <c r="M14" s="5">
        <v>4.5606499999999999</v>
      </c>
      <c r="O14" s="5">
        <v>12</v>
      </c>
      <c r="P14" s="5" t="s">
        <v>4</v>
      </c>
      <c r="Q14" s="5">
        <v>0.34499999999999997</v>
      </c>
    </row>
    <row r="15" spans="1:17" ht="23" x14ac:dyDescent="0.3">
      <c r="A15" s="5" t="s">
        <v>15</v>
      </c>
      <c r="B15" s="5">
        <v>0.84444149999999996</v>
      </c>
      <c r="C15" s="5">
        <v>0.91826129999999995</v>
      </c>
      <c r="D15" s="5">
        <v>0.83336849999999996</v>
      </c>
      <c r="F15" s="5">
        <v>0.3618325</v>
      </c>
      <c r="G15" s="5">
        <v>0.7246127</v>
      </c>
      <c r="H15" s="5">
        <v>0.27321849999999998</v>
      </c>
      <c r="J15" s="11" t="s">
        <v>54</v>
      </c>
      <c r="K15" s="5">
        <v>5.8612609999999998</v>
      </c>
      <c r="L15" s="5">
        <v>4.7607710000000001</v>
      </c>
      <c r="M15" s="5">
        <v>4.7870249999999999</v>
      </c>
      <c r="O15" s="5">
        <v>13</v>
      </c>
      <c r="P15" s="5" t="s">
        <v>14</v>
      </c>
      <c r="Q15" s="5">
        <v>-0.309</v>
      </c>
    </row>
    <row r="16" spans="1:17" ht="23" x14ac:dyDescent="0.3">
      <c r="A16" s="5" t="s">
        <v>16</v>
      </c>
      <c r="B16" s="6">
        <v>0.35694150000000002</v>
      </c>
      <c r="C16" s="5">
        <v>0.81933840000000002</v>
      </c>
      <c r="D16" s="6">
        <v>0.3748823</v>
      </c>
      <c r="F16" s="8">
        <v>9.3670890000000007E-2</v>
      </c>
      <c r="G16" s="5">
        <v>0.7915991</v>
      </c>
      <c r="H16" s="5">
        <v>0.1539114</v>
      </c>
      <c r="J16" s="11" t="s">
        <v>55</v>
      </c>
      <c r="K16" s="5">
        <v>3.0509750000000002</v>
      </c>
      <c r="L16" s="5">
        <v>3.085718</v>
      </c>
      <c r="M16" s="5">
        <v>3.157486</v>
      </c>
      <c r="O16" s="5">
        <v>14</v>
      </c>
      <c r="P16" s="5" t="s">
        <v>6</v>
      </c>
      <c r="Q16" s="5">
        <v>-0.27300000000000002</v>
      </c>
    </row>
    <row r="17" spans="1:17" ht="23" x14ac:dyDescent="0.3">
      <c r="A17" s="5" t="s">
        <v>17</v>
      </c>
      <c r="B17" s="5">
        <v>0.75595579999999996</v>
      </c>
      <c r="C17" s="5">
        <v>0.88805820000000002</v>
      </c>
      <c r="D17" s="5">
        <v>0.75595579999999996</v>
      </c>
      <c r="F17" s="5">
        <v>0.39641150000000003</v>
      </c>
      <c r="G17" s="5">
        <v>0.76439520000000005</v>
      </c>
      <c r="H17" s="5">
        <v>0.11481769999999999</v>
      </c>
      <c r="J17" s="11" t="s">
        <v>56</v>
      </c>
      <c r="K17" s="5">
        <v>4.6186109999999996</v>
      </c>
      <c r="L17" s="5">
        <v>6.0354210000000004</v>
      </c>
      <c r="M17" s="5">
        <v>6.0581139999999998</v>
      </c>
      <c r="O17" s="5">
        <v>15</v>
      </c>
      <c r="P17" s="5" t="s">
        <v>15</v>
      </c>
      <c r="Q17" s="5">
        <v>-0.214</v>
      </c>
    </row>
    <row r="18" spans="1:17" ht="23" x14ac:dyDescent="0.3">
      <c r="A18" s="5" t="s">
        <v>18</v>
      </c>
      <c r="B18" s="5">
        <v>0.74809809999999999</v>
      </c>
      <c r="C18" s="5">
        <v>0.87403319999999995</v>
      </c>
      <c r="D18" s="5">
        <v>0.73649640000000005</v>
      </c>
      <c r="F18" s="5">
        <v>0.31757990000000003</v>
      </c>
      <c r="G18" s="5">
        <v>0.71970829999999997</v>
      </c>
      <c r="H18" s="5">
        <v>0.25629639999999998</v>
      </c>
      <c r="J18" s="11" t="s">
        <v>57</v>
      </c>
      <c r="K18" s="5">
        <v>9.8784209999999995</v>
      </c>
      <c r="L18" s="5">
        <v>8.6635139999999993</v>
      </c>
      <c r="M18" s="5">
        <v>8.0048429999999993</v>
      </c>
      <c r="O18" s="5">
        <v>16</v>
      </c>
      <c r="P18" s="5" t="s">
        <v>0</v>
      </c>
      <c r="Q18" s="5">
        <v>0.184</v>
      </c>
    </row>
    <row r="19" spans="1:17" ht="23" x14ac:dyDescent="0.3">
      <c r="A19" s="5" t="s">
        <v>19</v>
      </c>
      <c r="B19" s="5">
        <v>0.72637940000000001</v>
      </c>
      <c r="C19" s="5">
        <v>0.8933799</v>
      </c>
      <c r="D19" s="5">
        <v>0.66696630000000001</v>
      </c>
      <c r="F19" s="5">
        <v>0.3898953</v>
      </c>
      <c r="G19" s="5">
        <v>0.79850379999999999</v>
      </c>
      <c r="H19" s="5">
        <v>5.839834E-2</v>
      </c>
      <c r="J19" s="11" t="s">
        <v>58</v>
      </c>
      <c r="K19" s="5">
        <v>7.3700210000000004</v>
      </c>
      <c r="L19" s="5">
        <v>6.0942499999999997</v>
      </c>
      <c r="M19" s="5">
        <v>5.9237859999999998</v>
      </c>
      <c r="O19" s="5">
        <v>17</v>
      </c>
      <c r="P19" s="5" t="s">
        <v>17</v>
      </c>
      <c r="Q19" s="5">
        <v>0.18</v>
      </c>
    </row>
    <row r="20" spans="1:17" ht="23" x14ac:dyDescent="0.3">
      <c r="A20" s="5" t="s">
        <v>22</v>
      </c>
      <c r="B20" s="5">
        <v>0.86587099999999995</v>
      </c>
      <c r="C20" s="5">
        <v>0.93527070000000001</v>
      </c>
      <c r="D20" s="5">
        <v>0.82269610000000004</v>
      </c>
      <c r="F20" s="5">
        <v>0.47925109999999999</v>
      </c>
      <c r="G20" s="5">
        <v>0.78385300000000002</v>
      </c>
      <c r="H20" s="5">
        <v>7.2699420000000001E-2</v>
      </c>
      <c r="J20" s="11" t="s">
        <v>59</v>
      </c>
      <c r="K20" s="5">
        <v>9.2352039999999995</v>
      </c>
      <c r="L20" s="5">
        <v>9.1629430000000003</v>
      </c>
      <c r="M20" s="5">
        <v>9.2375179999999997</v>
      </c>
      <c r="O20" s="5">
        <v>18</v>
      </c>
      <c r="P20" s="5" t="s">
        <v>18</v>
      </c>
      <c r="Q20" s="5">
        <v>0.159</v>
      </c>
    </row>
    <row r="21" spans="1:17" ht="23" x14ac:dyDescent="0.3">
      <c r="A21" s="5" t="s">
        <v>21</v>
      </c>
      <c r="B21" s="5">
        <v>0.93339499999999997</v>
      </c>
      <c r="C21" s="5">
        <v>0.99144350000000003</v>
      </c>
      <c r="D21" s="5">
        <v>0.9213462</v>
      </c>
      <c r="F21" s="5">
        <v>0.39279209999999998</v>
      </c>
      <c r="G21" s="5">
        <v>0.94238670000000002</v>
      </c>
      <c r="H21" s="5">
        <v>-8.6720270000000002E-2</v>
      </c>
      <c r="J21" s="11" t="s">
        <v>60</v>
      </c>
      <c r="K21" s="5">
        <v>1.1181319999999999</v>
      </c>
      <c r="L21" s="5">
        <v>1.008157</v>
      </c>
      <c r="M21" s="5">
        <v>1.043461</v>
      </c>
      <c r="O21" s="5">
        <v>19</v>
      </c>
      <c r="P21" s="5" t="s">
        <v>10</v>
      </c>
      <c r="Q21" s="5">
        <v>-0.106</v>
      </c>
    </row>
    <row r="22" spans="1:17" ht="23" x14ac:dyDescent="0.3">
      <c r="A22" s="5" t="s">
        <v>20</v>
      </c>
      <c r="B22" s="5">
        <v>0.84982769999999996</v>
      </c>
      <c r="C22" s="5">
        <v>0.95479760000000002</v>
      </c>
      <c r="D22" s="5">
        <v>0.79962339999999998</v>
      </c>
      <c r="F22" s="5">
        <v>0.48374070000000002</v>
      </c>
      <c r="G22" s="5">
        <v>0.8696834</v>
      </c>
      <c r="H22" s="5">
        <v>-7.5253520000000004E-2</v>
      </c>
      <c r="J22" s="11" t="s">
        <v>61</v>
      </c>
      <c r="K22" s="5">
        <v>4.1139539999999997</v>
      </c>
      <c r="L22" s="5">
        <v>3.8167430000000002</v>
      </c>
      <c r="M22" s="5">
        <v>4.1692140000000002</v>
      </c>
      <c r="O22" s="5">
        <v>20</v>
      </c>
      <c r="P22" s="5" t="s">
        <v>19</v>
      </c>
      <c r="Q22" s="5">
        <v>-8.6300000000000002E-2</v>
      </c>
    </row>
    <row r="23" spans="1:17" x14ac:dyDescent="0.3">
      <c r="J23" s="5" t="s">
        <v>38</v>
      </c>
      <c r="K23" s="5">
        <f>AVERAGE(K3:K22)</f>
        <v>4.9983380650000004</v>
      </c>
      <c r="L23" s="5">
        <f t="shared" ref="L23:M23" si="0">AVERAGE(L3:L22)</f>
        <v>4.9998844499999997</v>
      </c>
      <c r="M23" s="5">
        <f t="shared" si="0"/>
        <v>4.9998814499999993</v>
      </c>
    </row>
    <row r="24" spans="1:17" x14ac:dyDescent="0.3">
      <c r="A24" s="5" t="s">
        <v>30</v>
      </c>
      <c r="B24" s="5">
        <f>AVERAGE(B3:B22)</f>
        <v>0.77107287499999999</v>
      </c>
      <c r="C24" s="5">
        <f>AVERAGE(C3:C22)</f>
        <v>0.88954940999999965</v>
      </c>
      <c r="D24" s="5">
        <f>AVERAGE(D3:D22)</f>
        <v>0.75198801000000004</v>
      </c>
      <c r="F24" s="5">
        <f>AVERAGE(F3:F22)</f>
        <v>0.35128939800000009</v>
      </c>
      <c r="G24" s="5">
        <f>AVERAGE(G3:G22)</f>
        <v>0.76106379499999999</v>
      </c>
      <c r="H24" s="5">
        <f>AVERAGE(H3:H22)</f>
        <v>0.15243606965000006</v>
      </c>
    </row>
    <row r="25" spans="1:17" x14ac:dyDescent="0.3">
      <c r="A25" s="5" t="s">
        <v>31</v>
      </c>
      <c r="B25" s="5">
        <f>QUARTILE(B3:B22,1)</f>
        <v>0.74266842499999997</v>
      </c>
      <c r="C25" s="5">
        <f>QUARTILE(C3:C22,1)</f>
        <v>0.86568999999999996</v>
      </c>
      <c r="D25" s="5">
        <f>QUARTILE(D3:D22,1)</f>
        <v>0.70230510000000002</v>
      </c>
      <c r="F25" s="5">
        <f>QUARTILE(F3:F22,1)</f>
        <v>0.28237572500000002</v>
      </c>
      <c r="G25" s="5">
        <f>QUARTILE(G3:G22,1)</f>
        <v>0.72338659999999999</v>
      </c>
      <c r="H25" s="5">
        <f>QUARTILE(H3:H22,1)</f>
        <v>6.8270942500000001E-2</v>
      </c>
    </row>
    <row r="26" spans="1:17" x14ac:dyDescent="0.3">
      <c r="A26" s="5" t="s">
        <v>34</v>
      </c>
      <c r="B26" s="5">
        <f>QUARTILE(B3:B22,3)</f>
        <v>0.86072352500000004</v>
      </c>
      <c r="C26" s="5">
        <f>QUARTILE(C3:C22,3)</f>
        <v>0.94460032500000002</v>
      </c>
      <c r="D26" s="5">
        <f>QUARTILE(D3:D22,3)</f>
        <v>0.83692652499999998</v>
      </c>
      <c r="F26" s="5">
        <f>QUARTILE(F3:F22,3)</f>
        <v>0.44788797499999999</v>
      </c>
      <c r="G26" s="5">
        <f>QUARTILE(G3:G22,3)</f>
        <v>0.84429379999999998</v>
      </c>
      <c r="H26" s="5">
        <f>QUARTILE(H3:H22,3)</f>
        <v>0.23598464999999999</v>
      </c>
    </row>
    <row r="27" spans="1:17" x14ac:dyDescent="0.3">
      <c r="A27" s="5" t="s">
        <v>35</v>
      </c>
      <c r="B27" s="5">
        <f>B26-B25</f>
        <v>0.11805510000000008</v>
      </c>
      <c r="C27" s="5">
        <f t="shared" ref="C27:H27" si="1">C26-C25</f>
        <v>7.8910325000000059E-2</v>
      </c>
      <c r="D27" s="5">
        <f t="shared" si="1"/>
        <v>0.13462142499999996</v>
      </c>
      <c r="F27" s="5">
        <f t="shared" si="1"/>
        <v>0.16551224999999997</v>
      </c>
      <c r="G27" s="5">
        <f t="shared" si="1"/>
        <v>0.12090719999999999</v>
      </c>
      <c r="H27" s="5">
        <f t="shared" si="1"/>
        <v>0.16771370749999998</v>
      </c>
    </row>
    <row r="28" spans="1:17" x14ac:dyDescent="0.3">
      <c r="A28" s="5" t="s">
        <v>36</v>
      </c>
      <c r="B28" s="5">
        <f>B26 + 1.5*B27</f>
        <v>1.0378061750000001</v>
      </c>
      <c r="C28" s="5">
        <f t="shared" ref="C28:H28" si="2">C26 + 1.5*C27</f>
        <v>1.0629658125000001</v>
      </c>
      <c r="D28" s="5">
        <f t="shared" si="2"/>
        <v>1.0388586625</v>
      </c>
      <c r="F28" s="5">
        <f t="shared" si="2"/>
        <v>0.69615634999999998</v>
      </c>
      <c r="G28" s="5">
        <f t="shared" si="2"/>
        <v>1.0256546</v>
      </c>
      <c r="H28" s="5">
        <f t="shared" si="2"/>
        <v>0.48755521125000001</v>
      </c>
    </row>
    <row r="29" spans="1:17" x14ac:dyDescent="0.3">
      <c r="A29" s="5" t="s">
        <v>37</v>
      </c>
      <c r="B29" s="5">
        <f>B25-1.5*B27</f>
        <v>0.56558577499999985</v>
      </c>
      <c r="C29" s="5">
        <f t="shared" ref="C29:H29" si="3">C25-1.5*C27</f>
        <v>0.74732451249999987</v>
      </c>
      <c r="D29" s="5">
        <f t="shared" si="3"/>
        <v>0.50037296250000007</v>
      </c>
      <c r="F29" s="5">
        <f t="shared" si="3"/>
        <v>3.4107350000000064E-2</v>
      </c>
      <c r="G29" s="5">
        <f t="shared" si="3"/>
        <v>0.5420258</v>
      </c>
      <c r="H29" s="5">
        <f t="shared" si="3"/>
        <v>-0.18329961875</v>
      </c>
    </row>
    <row r="31" spans="1:17" x14ac:dyDescent="0.3">
      <c r="A31" s="5" t="s">
        <v>29</v>
      </c>
      <c r="B31" s="5">
        <f>STDEV(B3:B22)</f>
        <v>0.14652385601932716</v>
      </c>
      <c r="C31" s="5">
        <f>STDEV(C3:C22)</f>
        <v>8.7637340626391724E-2</v>
      </c>
      <c r="D31" s="5">
        <f>STDEV(D3:D22)</f>
        <v>0.14487394726472688</v>
      </c>
      <c r="F31" s="5">
        <f>STDEV(F3:F22)</f>
        <v>0.13100525397008808</v>
      </c>
      <c r="G31" s="5">
        <f>STDEV(G3:G22)</f>
        <v>0.14768484205797475</v>
      </c>
      <c r="H31" s="5">
        <f>STDEV(H3:H22)</f>
        <v>0.19998684009612142</v>
      </c>
    </row>
    <row r="32" spans="1:17" x14ac:dyDescent="0.3">
      <c r="A32" s="5" t="s">
        <v>32</v>
      </c>
      <c r="B32" s="5">
        <f>B24+2*B31</f>
        <v>1.0641205870386543</v>
      </c>
      <c r="C32" s="5">
        <f>C24+2*C31</f>
        <v>1.0648240912527831</v>
      </c>
      <c r="D32" s="5">
        <f>D24+2*D31</f>
        <v>1.0417359045294539</v>
      </c>
      <c r="F32" s="5">
        <f>F24+2*F31</f>
        <v>0.61329990594017625</v>
      </c>
      <c r="G32" s="5">
        <f>G24+2*G31</f>
        <v>1.0564334791159495</v>
      </c>
      <c r="H32" s="5">
        <f>H24+2*H31</f>
        <v>0.55240974984224289</v>
      </c>
    </row>
    <row r="33" spans="1:8" x14ac:dyDescent="0.3">
      <c r="A33" s="5" t="s">
        <v>33</v>
      </c>
      <c r="B33" s="5">
        <f>B24-2*B31</f>
        <v>0.47802516296134567</v>
      </c>
      <c r="C33" s="5">
        <f>C24-2*C31</f>
        <v>0.7142747287472162</v>
      </c>
      <c r="D33" s="5">
        <f>D24-2*D31</f>
        <v>0.46224011547054628</v>
      </c>
      <c r="F33" s="5">
        <f>F24-2*F31</f>
        <v>8.9278890059823923E-2</v>
      </c>
      <c r="G33" s="5">
        <f>G24-2*G31</f>
        <v>0.46569411088405049</v>
      </c>
      <c r="H33" s="5">
        <f>H24-2*H31</f>
        <v>-0.24753761054224277</v>
      </c>
    </row>
    <row r="35" spans="1:8" x14ac:dyDescent="0.3">
      <c r="A35" s="5" t="s">
        <v>23</v>
      </c>
      <c r="B35" s="5">
        <v>0.78492819999999996</v>
      </c>
      <c r="C35" s="5">
        <v>0.90099370000000001</v>
      </c>
      <c r="D35" s="5">
        <v>0.81284679999999998</v>
      </c>
      <c r="F35" s="5">
        <v>0.20798949999999999</v>
      </c>
      <c r="G35" s="5">
        <v>0.72865250000000004</v>
      </c>
      <c r="H35" s="5">
        <v>0.39297880000000002</v>
      </c>
    </row>
    <row r="36" spans="1:8" x14ac:dyDescent="0.3">
      <c r="A36" s="5" t="s">
        <v>27</v>
      </c>
    </row>
    <row r="37" spans="1:8" x14ac:dyDescent="0.3">
      <c r="A37" s="5" t="s">
        <v>28</v>
      </c>
    </row>
    <row r="38" spans="1:8" x14ac:dyDescent="0.3">
      <c r="A38" s="5" t="s">
        <v>9</v>
      </c>
    </row>
    <row r="39" spans="1:8" x14ac:dyDescent="0.3">
      <c r="A39" s="6" t="s">
        <v>11</v>
      </c>
    </row>
    <row r="40" spans="1:8" x14ac:dyDescent="0.3">
      <c r="A40" s="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D735-67B1-154A-BDB7-30E47C38A37F}">
  <dimension ref="A1:E22"/>
  <sheetViews>
    <sheetView workbookViewId="0">
      <selection activeCell="B2" sqref="B2:B22"/>
    </sheetView>
  </sheetViews>
  <sheetFormatPr baseColWidth="10" defaultRowHeight="16" x14ac:dyDescent="0.2"/>
  <cols>
    <col min="3" max="3" width="14.83203125" customWidth="1"/>
    <col min="5" max="5" width="68.33203125" customWidth="1"/>
  </cols>
  <sheetData>
    <row r="1" spans="1:5" ht="22" x14ac:dyDescent="0.3">
      <c r="A1" s="1"/>
      <c r="B1" s="1"/>
      <c r="C1" s="2" t="s">
        <v>1</v>
      </c>
    </row>
    <row r="2" spans="1:5" ht="22" x14ac:dyDescent="0.3">
      <c r="A2" s="1" t="s">
        <v>0</v>
      </c>
      <c r="B2" s="1" t="s">
        <v>11</v>
      </c>
      <c r="C2" s="1">
        <v>-2.447386E-2</v>
      </c>
      <c r="E2" s="4" t="str">
        <f>"cor.test(" &amp; A2 &amp; "a, Kb,alternative =""two.sided"", method = ""pearson"", exact=FALSE )"</f>
        <v>cor.test(Aa, Kb,alternative ="two.sided", method = "pearson", exact=FALSE )</v>
      </c>
    </row>
    <row r="3" spans="1:5" ht="22" x14ac:dyDescent="0.3">
      <c r="A3" s="1" t="s">
        <v>4</v>
      </c>
      <c r="B3" s="1" t="s">
        <v>11</v>
      </c>
      <c r="C3" s="1">
        <v>-7.6629340000000004E-2</v>
      </c>
      <c r="E3" s="4" t="str">
        <f t="shared" ref="E3:E22" si="0">"cor.test(" &amp; A3 &amp; "a, Kb,alternative =""two.sided"", method = ""pearson"", exact=FALSE )"</f>
        <v>cor.test(Ca, Kb,alternative ="two.sided", method = "pearson", exact=FALSE )</v>
      </c>
    </row>
    <row r="4" spans="1:5" ht="22" x14ac:dyDescent="0.3">
      <c r="A4" s="1" t="s">
        <v>5</v>
      </c>
      <c r="B4" s="1" t="s">
        <v>11</v>
      </c>
      <c r="C4" s="1">
        <v>-7.3457809999999998E-2</v>
      </c>
      <c r="E4" s="4" t="str">
        <f t="shared" si="0"/>
        <v>cor.test(Da, Kb,alternative ="two.sided", method = "pearson", exact=FALSE )</v>
      </c>
    </row>
    <row r="5" spans="1:5" ht="22" x14ac:dyDescent="0.3">
      <c r="A5" s="1" t="s">
        <v>6</v>
      </c>
      <c r="B5" s="1" t="s">
        <v>11</v>
      </c>
      <c r="C5" s="1">
        <v>-3.2648459999999997E-2</v>
      </c>
      <c r="E5" s="4" t="str">
        <f t="shared" si="0"/>
        <v>cor.test(Ea, Kb,alternative ="two.sided", method = "pearson", exact=FALSE )</v>
      </c>
    </row>
    <row r="6" spans="1:5" ht="22" x14ac:dyDescent="0.3">
      <c r="A6" s="1" t="s">
        <v>7</v>
      </c>
      <c r="B6" s="1" t="s">
        <v>11</v>
      </c>
      <c r="C6" s="1">
        <v>-1.9288920000000001E-2</v>
      </c>
      <c r="E6" s="4" t="str">
        <f t="shared" si="0"/>
        <v>cor.test(Fa, Kb,alternative ="two.sided", method = "pearson", exact=FALSE )</v>
      </c>
    </row>
    <row r="7" spans="1:5" ht="22" x14ac:dyDescent="0.3">
      <c r="A7" s="1" t="s">
        <v>8</v>
      </c>
      <c r="B7" s="1" t="s">
        <v>11</v>
      </c>
      <c r="C7" s="1">
        <v>-8.2398289999999999E-2</v>
      </c>
      <c r="E7" s="4" t="str">
        <f t="shared" si="0"/>
        <v>cor.test(Ga, Kb,alternative ="two.sided", method = "pearson", exact=FALSE )</v>
      </c>
    </row>
    <row r="8" spans="1:5" ht="22" x14ac:dyDescent="0.3">
      <c r="A8" s="1" t="s">
        <v>9</v>
      </c>
      <c r="B8" s="1" t="s">
        <v>11</v>
      </c>
      <c r="C8" s="1">
        <v>1.4494119999999999E-2</v>
      </c>
      <c r="E8" s="4" t="str">
        <f t="shared" si="0"/>
        <v>cor.test(Ha, Kb,alternative ="two.sided", method = "pearson", exact=FALSE )</v>
      </c>
    </row>
    <row r="9" spans="1:5" ht="22" x14ac:dyDescent="0.3">
      <c r="A9" s="1" t="s">
        <v>10</v>
      </c>
      <c r="B9" s="1" t="s">
        <v>11</v>
      </c>
      <c r="C9" s="1">
        <v>-9.4716099999999998E-2</v>
      </c>
      <c r="E9" s="4" t="str">
        <f t="shared" si="0"/>
        <v>cor.test(Ia, Kb,alternative ="two.sided", method = "pearson", exact=FALSE )</v>
      </c>
    </row>
    <row r="10" spans="1:5" ht="22" x14ac:dyDescent="0.3">
      <c r="A10" s="1" t="s">
        <v>11</v>
      </c>
      <c r="B10" s="1" t="s">
        <v>11</v>
      </c>
      <c r="C10" s="1">
        <v>0.75181819999999999</v>
      </c>
      <c r="E10" s="4" t="str">
        <f t="shared" si="0"/>
        <v>cor.test(Ka, Kb,alternative ="two.sided", method = "pearson", exact=FALSE )</v>
      </c>
    </row>
    <row r="11" spans="1:5" ht="22" x14ac:dyDescent="0.3">
      <c r="A11" s="1" t="s">
        <v>12</v>
      </c>
      <c r="B11" s="1" t="s">
        <v>11</v>
      </c>
      <c r="C11" s="1">
        <v>-0.15583630000000001</v>
      </c>
      <c r="E11" s="4" t="str">
        <f t="shared" si="0"/>
        <v>cor.test(La, Kb,alternative ="two.sided", method = "pearson", exact=FALSE )</v>
      </c>
    </row>
    <row r="12" spans="1:5" ht="22" x14ac:dyDescent="0.3">
      <c r="A12" s="1" t="s">
        <v>13</v>
      </c>
      <c r="B12" s="1" t="s">
        <v>11</v>
      </c>
      <c r="C12" s="1">
        <v>-3.534201E-2</v>
      </c>
      <c r="E12" s="4" t="str">
        <f t="shared" si="0"/>
        <v>cor.test(Ma, Kb,alternative ="two.sided", method = "pearson", exact=FALSE )</v>
      </c>
    </row>
    <row r="13" spans="1:5" ht="22" x14ac:dyDescent="0.3">
      <c r="A13" s="1" t="s">
        <v>14</v>
      </c>
      <c r="B13" s="1" t="s">
        <v>11</v>
      </c>
      <c r="C13" s="1">
        <v>-2.732124E-2</v>
      </c>
      <c r="E13" s="4" t="str">
        <f t="shared" si="0"/>
        <v>cor.test(Na, Kb,alternative ="two.sided", method = "pearson", exact=FALSE )</v>
      </c>
    </row>
    <row r="14" spans="1:5" ht="22" x14ac:dyDescent="0.3">
      <c r="A14" s="1" t="s">
        <v>15</v>
      </c>
      <c r="B14" s="1" t="s">
        <v>11</v>
      </c>
      <c r="C14" s="1">
        <v>2.8934709999999999E-2</v>
      </c>
      <c r="E14" s="4" t="str">
        <f t="shared" si="0"/>
        <v>cor.test(Pa, Kb,alternative ="two.sided", method = "pearson", exact=FALSE )</v>
      </c>
    </row>
    <row r="15" spans="1:5" ht="22" x14ac:dyDescent="0.3">
      <c r="A15" s="1" t="s">
        <v>16</v>
      </c>
      <c r="B15" s="1" t="s">
        <v>11</v>
      </c>
      <c r="C15" s="1">
        <v>8.8344149999999996E-2</v>
      </c>
      <c r="E15" s="4" t="str">
        <f t="shared" si="0"/>
        <v>cor.test(Qa, Kb,alternative ="two.sided", method = "pearson", exact=FALSE )</v>
      </c>
    </row>
    <row r="16" spans="1:5" ht="22" x14ac:dyDescent="0.3">
      <c r="A16" s="1" t="s">
        <v>17</v>
      </c>
      <c r="B16" s="1" t="s">
        <v>11</v>
      </c>
      <c r="C16" s="1">
        <v>7.8266310000000006E-2</v>
      </c>
      <c r="E16" s="4" t="str">
        <f t="shared" si="0"/>
        <v>cor.test(Ra, Kb,alternative ="two.sided", method = "pearson", exact=FALSE )</v>
      </c>
    </row>
    <row r="17" spans="1:5" ht="22" x14ac:dyDescent="0.3">
      <c r="A17" s="1" t="s">
        <v>18</v>
      </c>
      <c r="B17" s="1" t="s">
        <v>11</v>
      </c>
      <c r="C17" s="1">
        <v>3.9950930000000003E-2</v>
      </c>
      <c r="E17" s="4" t="str">
        <f t="shared" si="0"/>
        <v>cor.test(Sa, Kb,alternative ="two.sided", method = "pearson", exact=FALSE )</v>
      </c>
    </row>
    <row r="18" spans="1:5" ht="22" x14ac:dyDescent="0.3">
      <c r="A18" s="1" t="s">
        <v>19</v>
      </c>
      <c r="B18" s="1" t="s">
        <v>11</v>
      </c>
      <c r="C18" s="1">
        <v>2.818795E-2</v>
      </c>
      <c r="E18" s="4" t="str">
        <f t="shared" si="0"/>
        <v>cor.test(Ta, Kb,alternative ="two.sided", method = "pearson", exact=FALSE )</v>
      </c>
    </row>
    <row r="19" spans="1:5" ht="22" x14ac:dyDescent="0.3">
      <c r="A19" s="1" t="s">
        <v>22</v>
      </c>
      <c r="B19" s="1" t="s">
        <v>11</v>
      </c>
      <c r="C19" s="1">
        <v>-0.13904369999999999</v>
      </c>
      <c r="E19" s="4" t="str">
        <f t="shared" si="0"/>
        <v>cor.test(Va, Kb,alternative ="two.sided", method = "pearson", exact=FALSE )</v>
      </c>
    </row>
    <row r="20" spans="1:5" ht="22" x14ac:dyDescent="0.3">
      <c r="A20" s="1" t="s">
        <v>21</v>
      </c>
      <c r="B20" s="1" t="s">
        <v>11</v>
      </c>
      <c r="C20" s="1">
        <v>-5.4611840000000002E-2</v>
      </c>
      <c r="E20" s="4" t="str">
        <f t="shared" si="0"/>
        <v>cor.test(Wa, Kb,alternative ="two.sided", method = "pearson", exact=FALSE )</v>
      </c>
    </row>
    <row r="21" spans="1:5" ht="22" x14ac:dyDescent="0.3">
      <c r="A21" s="1" t="s">
        <v>20</v>
      </c>
      <c r="B21" s="1" t="s">
        <v>11</v>
      </c>
      <c r="C21" s="1">
        <v>-0.1064653</v>
      </c>
      <c r="E21" s="4" t="str">
        <f t="shared" si="0"/>
        <v>cor.test(Ya, Kb,alternative ="two.sided", method = "pearson", exact=FALSE )</v>
      </c>
    </row>
    <row r="22" spans="1:5" ht="22" x14ac:dyDescent="0.3">
      <c r="A22" s="1" t="s">
        <v>23</v>
      </c>
      <c r="B22" s="1" t="s">
        <v>11</v>
      </c>
      <c r="C22" s="1">
        <v>-0.12770380000000001</v>
      </c>
      <c r="E22" s="4" t="str">
        <f t="shared" si="0"/>
        <v>cor.test(CSa, Kb,alternative ="two.sided", method = "pearson", exact=FALSE 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Taner Karagöl</dc:creator>
  <cp:lastModifiedBy>Taner Karagöl</cp:lastModifiedBy>
  <dcterms:created xsi:type="dcterms:W3CDTF">2025-03-05T10:36:16Z</dcterms:created>
  <dcterms:modified xsi:type="dcterms:W3CDTF">2025-04-09T16:16:18Z</dcterms:modified>
</cp:coreProperties>
</file>