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<sst xmlns="http://schemas.openxmlformats.org/spreadsheetml/2006/main" count="38" uniqueCount="37">
  <si>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</si>
  <si>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</si>
  <si>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</si>
  <si>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</si>
  <si>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</si>
  <si>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</si>
  <si>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</si>
  <si>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</si>
  <si>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</si>
  <si>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</si>
  <si>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</si>
  <si>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</si>
  <si>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</si>
  <si>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</si>
  <si>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</si>
  <si>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</si>
  <si>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</si>
  <si>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</si>
  <si>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</si>
  <si>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</si>
  <si>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</si>
  <si>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</si>
  <si>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</si>
  <si>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bad</t>
  </si>
  <si>
    <t>Wage</t>
  </si>
  <si>
    <t>Hourly Rate ($)</t>
  </si>
  <si>
    <t>Weekend multiplier (%)</t>
  </si>
  <si>
    <t>Day</t>
  </si>
  <si>
    <t>Weekend</t>
  </si>
  <si>
    <t>Hours</t>
  </si>
  <si>
    <t>Finished</t>
  </si>
  <si>
    <t>Output ($)</t>
  </si>
  <si>
    <t>Wage Costs ($)</t>
  </si>
  <si>
    <t>Product Costs ($)</t>
  </si>
  <si>
    <t>Total Cost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</si>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</sst>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3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readingOrder="0" vertical="bottom"/>
    </xf>
    <xf borderId="5" fillId="0" fontId="3" numFmtId="0" xfId="0" applyBorder="1" applyFont="1"/>
    <xf borderId="6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/>
    </xf>
    <xf borderId="8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9" fillId="0" fontId="1" numFmtId="164" xfId="0" applyAlignment="1" applyBorder="1" applyFont="1" applyNumberFormat="1">
      <alignment horizontal="right" vertical="bottom"/>
    </xf>
    <xf borderId="0" fillId="0" fontId="5" numFmtId="164" xfId="0" applyFont="1" applyNumberFormat="1"/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ill="1" applyFont="1" applyNumberFormat="1">
      <alignment vertical="bottom"/>
    </xf>
    <xf borderId="2" fillId="2" fontId="1" numFmtId="0" xfId="0" applyAlignment="1" applyBorder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2" fontId="1" numFmtId="164" xfId="0" applyAlignment="1" applyBorder="1" applyFont="1" applyNumberFormat="1">
      <alignment vertical="bottom"/>
    </xf>
    <xf borderId="3" fillId="2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8" fillId="0" fontId="1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  <xf borderId="8" fillId="0" fontId="1" numFmtId="164" xfId="0" applyAlignment="1" applyBorder="1" applyFont="1" applyNumberFormat="1">
      <alignment vertical="bottom"/>
    </xf>
    <xf borderId="3" fillId="0" fontId="1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9.88"/>
    <col customWidth="1" min="3" max="3" width="19.13"/>
    <col customWidth="1" min="4" max="4" width="10.88"/>
    <col customWidth="1" min="5" max="5" width="8.13"/>
    <col customWidth="1" min="6" max="6" width="9.0"/>
    <col customWidth="1" min="7" max="7" width="13.0"/>
    <col customWidth="1" min="8" max="8" width="15.0"/>
    <col customWidth="1" min="9" max="9" width="12.25"/>
    <col customWidth="1" min="10" max="10" width="6.75"/>
    <col customWidth="1" min="11" max="11" width="11.75"/>
    <col customWidth="1" min="12" max="14" width="9.5"/>
  </cols>
  <sheetData>
    <row r="1" ht="15.75" customHeight="1">
      <c r="A1" s="1"/>
      <c r="B1" s="2"/>
      <c r="C1" s="2"/>
      <c r="D1" s="2"/>
      <c r="E1" s="1"/>
      <c r="F1" s="1"/>
      <c r="G1" s="1"/>
      <c r="H1" s="2"/>
      <c r="I1" s="2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7"/>
      <c r="C5" s="5" t="s">
        <v>10</v>
      </c>
      <c r="D5" s="13" t="s">
        <v>11</v>
      </c>
      <c r="E5" s="1"/>
      <c r="F5" s="1"/>
      <c r="G5" s="4"/>
      <c r="H5" s="5" t="s">
        <v>12</v>
      </c>
      <c r="I5" s="14">
        <v>50.0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8" t="s">
        <v>13</v>
      </c>
      <c r="C6" s="9" t="s">
        <v>14</v>
      </c>
      <c r="D6" s="15">
        <v>1241.0</v>
      </c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11"/>
      <c r="C7" s="9" t="s">
        <v>15</v>
      </c>
      <c r="D7" s="10" t="s">
        <v>16</v>
      </c>
      <c r="E7" s="1"/>
      <c r="F7" s="1"/>
      <c r="G7" s="4"/>
      <c r="H7" s="16" t="s">
        <v>17</v>
      </c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1"/>
      <c r="C8" s="9" t="s">
        <v>18</v>
      </c>
      <c r="D8" s="10" t="s">
        <v>19</v>
      </c>
      <c r="E8" s="1"/>
      <c r="F8" s="1"/>
      <c r="G8" s="4"/>
      <c r="H8" s="18" t="s">
        <v>20</v>
      </c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7"/>
      <c r="C9" s="5" t="s">
        <v>21</v>
      </c>
      <c r="D9" s="13" t="s">
        <v>22</v>
      </c>
      <c r="E9" s="1"/>
      <c r="F9" s="1"/>
      <c r="G9" s="4"/>
      <c r="H9" s="19" t="s">
        <v>23</v>
      </c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8" t="s">
        <v>24</v>
      </c>
      <c r="C10" s="9" t="s">
        <v>25</v>
      </c>
      <c r="D10" s="12">
        <v>40.0</v>
      </c>
      <c r="E10" s="1"/>
      <c r="F10" s="1"/>
      <c r="G10" s="1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7"/>
      <c r="C11" s="5" t="s">
        <v>26</v>
      </c>
      <c r="D11" s="22">
        <v>2.0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5" t="s">
        <v>27</v>
      </c>
      <c r="C13" s="5" t="s">
        <v>28</v>
      </c>
      <c r="D13" s="5" t="s">
        <v>29</v>
      </c>
      <c r="E13" s="5" t="s">
        <v>30</v>
      </c>
      <c r="F13" s="5" t="s">
        <v>31</v>
      </c>
      <c r="G13" s="5" t="s">
        <v>32</v>
      </c>
      <c r="H13" s="23" t="s">
        <v>33</v>
      </c>
      <c r="I13" s="5" t="s">
        <v>34</v>
      </c>
      <c r="J13" s="24" t="s">
        <v>35</v>
      </c>
      <c r="K13" s="25" t="s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26">
        <v>43101.0</v>
      </c>
      <c r="C14" s="27" t="b">
        <f t="shared" ref="C14:C44" si="1"> OR(WEEKDAY(B14) = 1, WEEKDAY(B14) = 7)</f>
        <v>0</v>
      </c>
      <c r="D14" s="28">
        <v>9.0</v>
      </c>
      <c r="E14" s="28">
        <v>12.0</v>
      </c>
      <c r="F14" s="29">
        <f t="shared" ref="F14:F44" si="2"> E14 * $I$5</f>
        <v>600</v>
      </c>
      <c r="G14" s="30">
        <f t="shared" ref="G14:G44" si="3"> IF(C14, $D$11, 1) * D14 * $D$10</f>
        <v>360</v>
      </c>
      <c r="H14" s="31">
        <f t="shared" ref="H14:H44" si="4"> E14 * $I$4</f>
        <v>240</v>
      </c>
      <c r="I14" s="31">
        <f t="shared" ref="I14:I44" si="5"> G14 + H14</f>
        <v>600</v>
      </c>
      <c r="J14" s="32">
        <f t="shared" ref="J14:J44" si="6"> F14 - I14</f>
        <v>0</v>
      </c>
      <c r="K14" s="33" t="str">
        <f t="shared" ref="K14:K44" si="7"> IF(AND(J14 &gt; 0, E14 &gt;10), "good", "bad")</f>
        <v>bad</v>
      </c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26">
        <v>43102.0</v>
      </c>
      <c r="C15" s="27" t="b">
        <f t="shared" si="1"/>
        <v>0</v>
      </c>
      <c r="D15" s="28">
        <v>8.0</v>
      </c>
      <c r="E15" s="28">
        <v>17.0</v>
      </c>
      <c r="F15" s="31">
        <f t="shared" si="2"/>
        <v>850</v>
      </c>
      <c r="G15" s="30">
        <f t="shared" si="3"/>
        <v>320</v>
      </c>
      <c r="H15" s="31">
        <f t="shared" si="4"/>
        <v>340</v>
      </c>
      <c r="I15" s="31">
        <f t="shared" si="5"/>
        <v>660</v>
      </c>
      <c r="J15" s="32">
        <f t="shared" si="6"/>
        <v>190</v>
      </c>
      <c r="K15" s="33" t="str">
        <f t="shared" si="7"/>
        <v>good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26">
        <v>43103.0</v>
      </c>
      <c r="C16" s="27" t="b">
        <f t="shared" si="1"/>
        <v>0</v>
      </c>
      <c r="D16" s="28">
        <v>8.0</v>
      </c>
      <c r="E16" s="28">
        <v>14.0</v>
      </c>
      <c r="F16" s="31">
        <f t="shared" si="2"/>
        <v>700</v>
      </c>
      <c r="G16" s="30">
        <f t="shared" si="3"/>
        <v>320</v>
      </c>
      <c r="H16" s="31">
        <f t="shared" si="4"/>
        <v>280</v>
      </c>
      <c r="I16" s="31">
        <f t="shared" si="5"/>
        <v>600</v>
      </c>
      <c r="J16" s="32">
        <f t="shared" si="6"/>
        <v>100</v>
      </c>
      <c r="K16" s="33" t="str">
        <f t="shared" si="7"/>
        <v>good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26">
        <v>43104.0</v>
      </c>
      <c r="C17" s="27" t="b">
        <f t="shared" si="1"/>
        <v>0</v>
      </c>
      <c r="D17" s="28">
        <v>8.0</v>
      </c>
      <c r="E17" s="28">
        <v>17.0</v>
      </c>
      <c r="F17" s="31">
        <f t="shared" si="2"/>
        <v>850</v>
      </c>
      <c r="G17" s="30">
        <f t="shared" si="3"/>
        <v>320</v>
      </c>
      <c r="H17" s="31">
        <f t="shared" si="4"/>
        <v>340</v>
      </c>
      <c r="I17" s="31">
        <f t="shared" si="5"/>
        <v>660</v>
      </c>
      <c r="J17" s="32">
        <f t="shared" si="6"/>
        <v>190</v>
      </c>
      <c r="K17" s="33" t="str">
        <f t="shared" si="7"/>
        <v>good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26">
        <v>43105.0</v>
      </c>
      <c r="C18" s="27" t="b">
        <f t="shared" si="1"/>
        <v>0</v>
      </c>
      <c r="D18" s="28">
        <v>7.0</v>
      </c>
      <c r="E18" s="28">
        <v>20.0</v>
      </c>
      <c r="F18" s="31">
        <f t="shared" si="2"/>
        <v>1000</v>
      </c>
      <c r="G18" s="30">
        <f t="shared" si="3"/>
        <v>280</v>
      </c>
      <c r="H18" s="31">
        <f t="shared" si="4"/>
        <v>400</v>
      </c>
      <c r="I18" s="31">
        <f t="shared" si="5"/>
        <v>680</v>
      </c>
      <c r="J18" s="32">
        <f t="shared" si="6"/>
        <v>320</v>
      </c>
      <c r="K18" s="33" t="str">
        <f t="shared" si="7"/>
        <v>good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26">
        <v>43106.0</v>
      </c>
      <c r="C19" s="27" t="b">
        <f t="shared" si="1"/>
        <v>1</v>
      </c>
      <c r="D19" s="28">
        <v>2.0</v>
      </c>
      <c r="E19" s="28">
        <v>4.0</v>
      </c>
      <c r="F19" s="31">
        <f t="shared" si="2"/>
        <v>200</v>
      </c>
      <c r="G19" s="30">
        <f t="shared" si="3"/>
        <v>160</v>
      </c>
      <c r="H19" s="31">
        <f t="shared" si="4"/>
        <v>80</v>
      </c>
      <c r="I19" s="31">
        <f t="shared" si="5"/>
        <v>240</v>
      </c>
      <c r="J19" s="32">
        <f t="shared" si="6"/>
        <v>-40</v>
      </c>
      <c r="K19" s="33" t="str">
        <f t="shared" si="7"/>
        <v>bad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26">
        <v>43107.0</v>
      </c>
      <c r="C20" s="27" t="b">
        <f t="shared" si="1"/>
        <v>1</v>
      </c>
      <c r="D20" s="28">
        <v>1.0</v>
      </c>
      <c r="E20" s="28">
        <v>2.0</v>
      </c>
      <c r="F20" s="31">
        <f t="shared" si="2"/>
        <v>100</v>
      </c>
      <c r="G20" s="30">
        <f t="shared" si="3"/>
        <v>80</v>
      </c>
      <c r="H20" s="31">
        <f t="shared" si="4"/>
        <v>40</v>
      </c>
      <c r="I20" s="31">
        <f t="shared" si="5"/>
        <v>120</v>
      </c>
      <c r="J20" s="32">
        <f t="shared" si="6"/>
        <v>-20</v>
      </c>
      <c r="K20" s="33" t="str">
        <f t="shared" si="7"/>
        <v>bad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26">
        <v>43108.0</v>
      </c>
      <c r="C21" s="27" t="b">
        <f t="shared" si="1"/>
        <v>0</v>
      </c>
      <c r="D21" s="28">
        <v>7.0</v>
      </c>
      <c r="E21" s="28">
        <v>10.0</v>
      </c>
      <c r="F21" s="31">
        <f t="shared" si="2"/>
        <v>500</v>
      </c>
      <c r="G21" s="30">
        <f t="shared" si="3"/>
        <v>280</v>
      </c>
      <c r="H21" s="31">
        <f t="shared" si="4"/>
        <v>200</v>
      </c>
      <c r="I21" s="31">
        <f t="shared" si="5"/>
        <v>480</v>
      </c>
      <c r="J21" s="32">
        <f t="shared" si="6"/>
        <v>20</v>
      </c>
      <c r="K21" s="33" t="str">
        <f t="shared" si="7"/>
        <v>bad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26">
        <v>43109.0</v>
      </c>
      <c r="C22" s="27" t="b">
        <f t="shared" si="1"/>
        <v>0</v>
      </c>
      <c r="D22" s="28">
        <v>7.0</v>
      </c>
      <c r="E22" s="28">
        <v>7.0</v>
      </c>
      <c r="F22" s="31">
        <f t="shared" si="2"/>
        <v>350</v>
      </c>
      <c r="G22" s="30">
        <f t="shared" si="3"/>
        <v>280</v>
      </c>
      <c r="H22" s="31">
        <f t="shared" si="4"/>
        <v>140</v>
      </c>
      <c r="I22" s="31">
        <f t="shared" si="5"/>
        <v>420</v>
      </c>
      <c r="J22" s="32">
        <f t="shared" si="6"/>
        <v>-70</v>
      </c>
      <c r="K22" s="33" t="str">
        <f t="shared" si="7"/>
        <v>bad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26">
        <v>43110.0</v>
      </c>
      <c r="C23" s="27" t="b">
        <f t="shared" si="1"/>
        <v>0</v>
      </c>
      <c r="D23" s="28">
        <v>8.0</v>
      </c>
      <c r="E23" s="28">
        <v>9.0</v>
      </c>
      <c r="F23" s="31">
        <f t="shared" si="2"/>
        <v>450</v>
      </c>
      <c r="G23" s="30">
        <f t="shared" si="3"/>
        <v>320</v>
      </c>
      <c r="H23" s="31">
        <f t="shared" si="4"/>
        <v>180</v>
      </c>
      <c r="I23" s="31">
        <f t="shared" si="5"/>
        <v>500</v>
      </c>
      <c r="J23" s="32">
        <f t="shared" si="6"/>
        <v>-50</v>
      </c>
      <c r="K23" s="33" t="str">
        <f t="shared" si="7"/>
        <v>bad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26">
        <v>43111.0</v>
      </c>
      <c r="C24" s="27" t="b">
        <f t="shared" si="1"/>
        <v>0</v>
      </c>
      <c r="D24" s="28">
        <v>9.0</v>
      </c>
      <c r="E24" s="28">
        <v>12.0</v>
      </c>
      <c r="F24" s="31">
        <f t="shared" si="2"/>
        <v>600</v>
      </c>
      <c r="G24" s="30">
        <f t="shared" si="3"/>
        <v>360</v>
      </c>
      <c r="H24" s="31">
        <f t="shared" si="4"/>
        <v>240</v>
      </c>
      <c r="I24" s="31">
        <f t="shared" si="5"/>
        <v>600</v>
      </c>
      <c r="J24" s="32">
        <f t="shared" si="6"/>
        <v>0</v>
      </c>
      <c r="K24" s="33" t="str">
        <f t="shared" si="7"/>
        <v>bad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26">
        <v>43112.0</v>
      </c>
      <c r="C25" s="27" t="b">
        <f t="shared" si="1"/>
        <v>0</v>
      </c>
      <c r="D25" s="28">
        <v>8.0</v>
      </c>
      <c r="E25" s="28">
        <v>14.0</v>
      </c>
      <c r="F25" s="31">
        <f t="shared" si="2"/>
        <v>700</v>
      </c>
      <c r="G25" s="30">
        <f t="shared" si="3"/>
        <v>320</v>
      </c>
      <c r="H25" s="31">
        <f t="shared" si="4"/>
        <v>280</v>
      </c>
      <c r="I25" s="31">
        <f t="shared" si="5"/>
        <v>600</v>
      </c>
      <c r="J25" s="32">
        <f t="shared" si="6"/>
        <v>100</v>
      </c>
      <c r="K25" s="33" t="str">
        <f t="shared" si="7"/>
        <v>good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6">
        <v>43113.0</v>
      </c>
      <c r="C26" s="27" t="b">
        <f t="shared" si="1"/>
        <v>1</v>
      </c>
      <c r="D26" s="28">
        <v>0.0</v>
      </c>
      <c r="E26" s="28">
        <v>0.0</v>
      </c>
      <c r="F26" s="31">
        <f t="shared" si="2"/>
        <v>0</v>
      </c>
      <c r="G26" s="30">
        <f t="shared" si="3"/>
        <v>0</v>
      </c>
      <c r="H26" s="31">
        <f t="shared" si="4"/>
        <v>0</v>
      </c>
      <c r="I26" s="31">
        <f t="shared" si="5"/>
        <v>0</v>
      </c>
      <c r="J26" s="32">
        <f t="shared" si="6"/>
        <v>0</v>
      </c>
      <c r="K26" s="33" t="str">
        <f t="shared" si="7"/>
        <v>bad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26">
        <v>43114.0</v>
      </c>
      <c r="C27" s="27" t="b">
        <f t="shared" si="1"/>
        <v>1</v>
      </c>
      <c r="D27" s="28">
        <v>2.0</v>
      </c>
      <c r="E27" s="28">
        <v>4.0</v>
      </c>
      <c r="F27" s="31">
        <f t="shared" si="2"/>
        <v>200</v>
      </c>
      <c r="G27" s="30">
        <f t="shared" si="3"/>
        <v>160</v>
      </c>
      <c r="H27" s="31">
        <f t="shared" si="4"/>
        <v>80</v>
      </c>
      <c r="I27" s="31">
        <f t="shared" si="5"/>
        <v>240</v>
      </c>
      <c r="J27" s="32">
        <f t="shared" si="6"/>
        <v>-40</v>
      </c>
      <c r="K27" s="33" t="str">
        <f t="shared" si="7"/>
        <v>bad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26">
        <v>43115.0</v>
      </c>
      <c r="C28" s="27" t="b">
        <f t="shared" si="1"/>
        <v>0</v>
      </c>
      <c r="D28" s="28">
        <v>8.0</v>
      </c>
      <c r="E28" s="28">
        <v>10.0</v>
      </c>
      <c r="F28" s="31">
        <f t="shared" si="2"/>
        <v>500</v>
      </c>
      <c r="G28" s="30">
        <f t="shared" si="3"/>
        <v>320</v>
      </c>
      <c r="H28" s="31">
        <f t="shared" si="4"/>
        <v>200</v>
      </c>
      <c r="I28" s="31">
        <f t="shared" si="5"/>
        <v>520</v>
      </c>
      <c r="J28" s="32">
        <f t="shared" si="6"/>
        <v>-20</v>
      </c>
      <c r="K28" s="33" t="str">
        <f t="shared" si="7"/>
        <v>bad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26">
        <v>43116.0</v>
      </c>
      <c r="C29" s="27" t="b">
        <f t="shared" si="1"/>
        <v>0</v>
      </c>
      <c r="D29" s="28">
        <v>7.0</v>
      </c>
      <c r="E29" s="28">
        <v>15.0</v>
      </c>
      <c r="F29" s="31">
        <f t="shared" si="2"/>
        <v>750</v>
      </c>
      <c r="G29" s="30">
        <f t="shared" si="3"/>
        <v>280</v>
      </c>
      <c r="H29" s="31">
        <f t="shared" si="4"/>
        <v>300</v>
      </c>
      <c r="I29" s="31">
        <f t="shared" si="5"/>
        <v>580</v>
      </c>
      <c r="J29" s="32">
        <f t="shared" si="6"/>
        <v>170</v>
      </c>
      <c r="K29" s="33" t="str">
        <f t="shared" si="7"/>
        <v>good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26">
        <v>43117.0</v>
      </c>
      <c r="C30" s="27" t="b">
        <f t="shared" si="1"/>
        <v>0</v>
      </c>
      <c r="D30" s="28">
        <v>7.0</v>
      </c>
      <c r="E30" s="28">
        <v>15.0</v>
      </c>
      <c r="F30" s="31">
        <f t="shared" si="2"/>
        <v>750</v>
      </c>
      <c r="G30" s="30">
        <f t="shared" si="3"/>
        <v>280</v>
      </c>
      <c r="H30" s="31">
        <f t="shared" si="4"/>
        <v>300</v>
      </c>
      <c r="I30" s="31">
        <f t="shared" si="5"/>
        <v>580</v>
      </c>
      <c r="J30" s="32">
        <f t="shared" si="6"/>
        <v>170</v>
      </c>
      <c r="K30" s="33" t="str">
        <f t="shared" si="7"/>
        <v>good</v>
      </c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26">
        <v>43118.0</v>
      </c>
      <c r="C31" s="27" t="b">
        <f t="shared" si="1"/>
        <v>0</v>
      </c>
      <c r="D31" s="28">
        <v>9.0</v>
      </c>
      <c r="E31" s="28">
        <v>25.0</v>
      </c>
      <c r="F31" s="31">
        <f t="shared" si="2"/>
        <v>1250</v>
      </c>
      <c r="G31" s="30">
        <f t="shared" si="3"/>
        <v>360</v>
      </c>
      <c r="H31" s="31">
        <f t="shared" si="4"/>
        <v>500</v>
      </c>
      <c r="I31" s="31">
        <f t="shared" si="5"/>
        <v>860</v>
      </c>
      <c r="J31" s="32">
        <f t="shared" si="6"/>
        <v>390</v>
      </c>
      <c r="K31" s="33" t="str">
        <f t="shared" si="7"/>
        <v>good</v>
      </c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26">
        <v>43119.0</v>
      </c>
      <c r="C32" s="27" t="b">
        <f t="shared" si="1"/>
        <v>0</v>
      </c>
      <c r="D32" s="28">
        <v>9.0</v>
      </c>
      <c r="E32" s="28">
        <v>17.0</v>
      </c>
      <c r="F32" s="31">
        <f t="shared" si="2"/>
        <v>850</v>
      </c>
      <c r="G32" s="30">
        <f t="shared" si="3"/>
        <v>360</v>
      </c>
      <c r="H32" s="31">
        <f t="shared" si="4"/>
        <v>340</v>
      </c>
      <c r="I32" s="31">
        <f t="shared" si="5"/>
        <v>700</v>
      </c>
      <c r="J32" s="32">
        <f t="shared" si="6"/>
        <v>150</v>
      </c>
      <c r="K32" s="33" t="str">
        <f t="shared" si="7"/>
        <v>good</v>
      </c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26">
        <v>43120.0</v>
      </c>
      <c r="C33" s="27" t="b">
        <f t="shared" si="1"/>
        <v>1</v>
      </c>
      <c r="D33" s="28">
        <v>1.0</v>
      </c>
      <c r="E33" s="28">
        <v>1.0</v>
      </c>
      <c r="F33" s="31">
        <f t="shared" si="2"/>
        <v>50</v>
      </c>
      <c r="G33" s="30">
        <f t="shared" si="3"/>
        <v>80</v>
      </c>
      <c r="H33" s="31">
        <f t="shared" si="4"/>
        <v>20</v>
      </c>
      <c r="I33" s="31">
        <f t="shared" si="5"/>
        <v>100</v>
      </c>
      <c r="J33" s="32">
        <f t="shared" si="6"/>
        <v>-50</v>
      </c>
      <c r="K33" s="33" t="str">
        <f t="shared" si="7"/>
        <v>bad</v>
      </c>
      <c r="L33" s="3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26">
        <v>43121.0</v>
      </c>
      <c r="C34" s="27" t="b">
        <f t="shared" si="1"/>
        <v>1</v>
      </c>
      <c r="D34" s="28">
        <v>1.0</v>
      </c>
      <c r="E34" s="28">
        <v>3.0</v>
      </c>
      <c r="F34" s="31">
        <f t="shared" si="2"/>
        <v>150</v>
      </c>
      <c r="G34" s="30">
        <f t="shared" si="3"/>
        <v>80</v>
      </c>
      <c r="H34" s="31">
        <f t="shared" si="4"/>
        <v>60</v>
      </c>
      <c r="I34" s="31">
        <f t="shared" si="5"/>
        <v>140</v>
      </c>
      <c r="J34" s="32">
        <f t="shared" si="6"/>
        <v>10</v>
      </c>
      <c r="K34" s="33" t="str">
        <f t="shared" si="7"/>
        <v>bad</v>
      </c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26">
        <v>43122.0</v>
      </c>
      <c r="C35" s="27" t="b">
        <f t="shared" si="1"/>
        <v>0</v>
      </c>
      <c r="D35" s="28">
        <v>7.0</v>
      </c>
      <c r="E35" s="28">
        <v>19.0</v>
      </c>
      <c r="F35" s="31">
        <f t="shared" si="2"/>
        <v>950</v>
      </c>
      <c r="G35" s="30">
        <f t="shared" si="3"/>
        <v>280</v>
      </c>
      <c r="H35" s="31">
        <f t="shared" si="4"/>
        <v>380</v>
      </c>
      <c r="I35" s="31">
        <f t="shared" si="5"/>
        <v>660</v>
      </c>
      <c r="J35" s="32">
        <f t="shared" si="6"/>
        <v>290</v>
      </c>
      <c r="K35" s="33" t="str">
        <f t="shared" si="7"/>
        <v>good</v>
      </c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26">
        <v>43123.0</v>
      </c>
      <c r="C36" s="27" t="b">
        <f t="shared" si="1"/>
        <v>0</v>
      </c>
      <c r="D36" s="28">
        <v>7.0</v>
      </c>
      <c r="E36" s="28">
        <v>13.0</v>
      </c>
      <c r="F36" s="31">
        <f t="shared" si="2"/>
        <v>650</v>
      </c>
      <c r="G36" s="30">
        <f t="shared" si="3"/>
        <v>280</v>
      </c>
      <c r="H36" s="31">
        <f t="shared" si="4"/>
        <v>260</v>
      </c>
      <c r="I36" s="31">
        <f t="shared" si="5"/>
        <v>540</v>
      </c>
      <c r="J36" s="32">
        <f t="shared" si="6"/>
        <v>110</v>
      </c>
      <c r="K36" s="33" t="str">
        <f t="shared" si="7"/>
        <v>good</v>
      </c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26">
        <v>43124.0</v>
      </c>
      <c r="C37" s="27" t="b">
        <f t="shared" si="1"/>
        <v>0</v>
      </c>
      <c r="D37" s="28">
        <v>7.0</v>
      </c>
      <c r="E37" s="28">
        <v>11.0</v>
      </c>
      <c r="F37" s="31">
        <f t="shared" si="2"/>
        <v>550</v>
      </c>
      <c r="G37" s="30">
        <f t="shared" si="3"/>
        <v>280</v>
      </c>
      <c r="H37" s="31">
        <f t="shared" si="4"/>
        <v>220</v>
      </c>
      <c r="I37" s="31">
        <f t="shared" si="5"/>
        <v>500</v>
      </c>
      <c r="J37" s="32">
        <f t="shared" si="6"/>
        <v>50</v>
      </c>
      <c r="K37" s="33" t="str">
        <f t="shared" si="7"/>
        <v>good</v>
      </c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26">
        <v>43125.0</v>
      </c>
      <c r="C38" s="27" t="b">
        <f t="shared" si="1"/>
        <v>0</v>
      </c>
      <c r="D38" s="28">
        <v>8.0</v>
      </c>
      <c r="E38" s="28">
        <v>16.0</v>
      </c>
      <c r="F38" s="31">
        <f t="shared" si="2"/>
        <v>800</v>
      </c>
      <c r="G38" s="30">
        <f t="shared" si="3"/>
        <v>320</v>
      </c>
      <c r="H38" s="31">
        <f t="shared" si="4"/>
        <v>320</v>
      </c>
      <c r="I38" s="31">
        <f t="shared" si="5"/>
        <v>640</v>
      </c>
      <c r="J38" s="32">
        <f t="shared" si="6"/>
        <v>160</v>
      </c>
      <c r="K38" s="33" t="str">
        <f t="shared" si="7"/>
        <v>good</v>
      </c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26">
        <v>43126.0</v>
      </c>
      <c r="C39" s="27" t="b">
        <f t="shared" si="1"/>
        <v>0</v>
      </c>
      <c r="D39" s="28">
        <v>7.0</v>
      </c>
      <c r="E39" s="28">
        <v>16.0</v>
      </c>
      <c r="F39" s="31">
        <f t="shared" si="2"/>
        <v>800</v>
      </c>
      <c r="G39" s="30">
        <f t="shared" si="3"/>
        <v>280</v>
      </c>
      <c r="H39" s="31">
        <f t="shared" si="4"/>
        <v>320</v>
      </c>
      <c r="I39" s="31">
        <f t="shared" si="5"/>
        <v>600</v>
      </c>
      <c r="J39" s="32">
        <f t="shared" si="6"/>
        <v>200</v>
      </c>
      <c r="K39" s="33" t="str">
        <f t="shared" si="7"/>
        <v>good</v>
      </c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26">
        <v>43127.0</v>
      </c>
      <c r="C40" s="27" t="b">
        <f t="shared" si="1"/>
        <v>1</v>
      </c>
      <c r="D40" s="28">
        <v>1.0</v>
      </c>
      <c r="E40" s="28">
        <v>2.0</v>
      </c>
      <c r="F40" s="31">
        <f t="shared" si="2"/>
        <v>100</v>
      </c>
      <c r="G40" s="30">
        <f t="shared" si="3"/>
        <v>80</v>
      </c>
      <c r="H40" s="31">
        <f t="shared" si="4"/>
        <v>40</v>
      </c>
      <c r="I40" s="31">
        <f t="shared" si="5"/>
        <v>120</v>
      </c>
      <c r="J40" s="32">
        <f t="shared" si="6"/>
        <v>-20</v>
      </c>
      <c r="K40" s="33" t="str">
        <f t="shared" si="7"/>
        <v>bad</v>
      </c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26">
        <v>43128.0</v>
      </c>
      <c r="C41" s="27" t="b">
        <f t="shared" si="1"/>
        <v>1</v>
      </c>
      <c r="D41" s="28">
        <v>0.0</v>
      </c>
      <c r="E41" s="28">
        <v>0.0</v>
      </c>
      <c r="F41" s="31">
        <f t="shared" si="2"/>
        <v>0</v>
      </c>
      <c r="G41" s="30">
        <f t="shared" si="3"/>
        <v>0</v>
      </c>
      <c r="H41" s="31">
        <f t="shared" si="4"/>
        <v>0</v>
      </c>
      <c r="I41" s="31">
        <f t="shared" si="5"/>
        <v>0</v>
      </c>
      <c r="J41" s="32">
        <f t="shared" si="6"/>
        <v>0</v>
      </c>
      <c r="K41" s="33" t="str">
        <f t="shared" si="7"/>
        <v>bad</v>
      </c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26">
        <v>43129.0</v>
      </c>
      <c r="C42" s="27" t="b">
        <f t="shared" si="1"/>
        <v>0</v>
      </c>
      <c r="D42" s="28">
        <v>8.0</v>
      </c>
      <c r="E42" s="28">
        <v>17.0</v>
      </c>
      <c r="F42" s="31">
        <f t="shared" si="2"/>
        <v>850</v>
      </c>
      <c r="G42" s="30">
        <f t="shared" si="3"/>
        <v>320</v>
      </c>
      <c r="H42" s="31">
        <f t="shared" si="4"/>
        <v>340</v>
      </c>
      <c r="I42" s="31">
        <f t="shared" si="5"/>
        <v>660</v>
      </c>
      <c r="J42" s="32">
        <f t="shared" si="6"/>
        <v>190</v>
      </c>
      <c r="K42" s="33" t="str">
        <f t="shared" si="7"/>
        <v>good</v>
      </c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26">
        <v>43130.0</v>
      </c>
      <c r="C43" s="27" t="b">
        <f t="shared" si="1"/>
        <v>0</v>
      </c>
      <c r="D43" s="28">
        <v>8.0</v>
      </c>
      <c r="E43" s="28">
        <v>11.0</v>
      </c>
      <c r="F43" s="31">
        <f t="shared" si="2"/>
        <v>550</v>
      </c>
      <c r="G43" s="30">
        <f t="shared" si="3"/>
        <v>320</v>
      </c>
      <c r="H43" s="31">
        <f t="shared" si="4"/>
        <v>220</v>
      </c>
      <c r="I43" s="31">
        <f t="shared" si="5"/>
        <v>540</v>
      </c>
      <c r="J43" s="32">
        <f t="shared" si="6"/>
        <v>10</v>
      </c>
      <c r="K43" s="33" t="str">
        <f t="shared" si="7"/>
        <v>good</v>
      </c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35">
        <v>43131.0</v>
      </c>
      <c r="C44" s="36" t="b">
        <f t="shared" si="1"/>
        <v>0</v>
      </c>
      <c r="D44" s="37">
        <v>8.0</v>
      </c>
      <c r="E44" s="37">
        <v>16.0</v>
      </c>
      <c r="F44" s="38">
        <f t="shared" si="2"/>
        <v>800</v>
      </c>
      <c r="G44" s="30">
        <f t="shared" si="3"/>
        <v>320</v>
      </c>
      <c r="H44" s="38">
        <f t="shared" si="4"/>
        <v>320</v>
      </c>
      <c r="I44" s="31">
        <f t="shared" si="5"/>
        <v>640</v>
      </c>
      <c r="J44" s="39">
        <f t="shared" si="6"/>
        <v>160</v>
      </c>
      <c r="K44" s="40" t="str">
        <f t="shared" si="7"/>
        <v>good</v>
      </c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"/>
      <c r="C45" s="5" t="s">
        <v>36</v>
      </c>
      <c r="D45" s="41">
        <f t="shared" ref="D45:J45" si="8">SUM(D14:D44)</f>
        <v>187</v>
      </c>
      <c r="E45" s="41">
        <f t="shared" si="8"/>
        <v>349</v>
      </c>
      <c r="F45" s="38">
        <f t="shared" si="8"/>
        <v>17450</v>
      </c>
      <c r="G45" s="42">
        <f t="shared" si="8"/>
        <v>7800</v>
      </c>
      <c r="H45" s="43">
        <f t="shared" si="8"/>
        <v>6980</v>
      </c>
      <c r="I45" s="44">
        <f t="shared" si="8"/>
        <v>14780</v>
      </c>
      <c r="J45" s="45">
        <f t="shared" si="8"/>
        <v>2670</v>
      </c>
      <c r="K45" s="1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K46" s="1"/>
      <c r="L46" s="3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K47" s="1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K48" s="1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K49" s="1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K50" s="1"/>
      <c r="L50" s="3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K51" s="1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K52" s="1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K53" s="1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K54" s="1"/>
      <c r="L54" s="3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K55" s="1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K56" s="1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K57" s="1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K58" s="1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K59" s="1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K60" s="1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H2:I2"/>
    <mergeCell ref="B3:B5"/>
    <mergeCell ref="B6:B9"/>
    <mergeCell ref="H7:I7"/>
    <mergeCell ref="B10:B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