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<sst xmlns="http://schemas.openxmlformats.org/spreadsheetml/2006/main" count="76" uniqueCount="17">
  <si>
    <t>Day</t>
  </si>
  <si>
    <t>From</t>
  </si>
  <si>
    <t>Amount</t>
  </si>
  <si>
    <t>For</t>
  </si>
  <si>
    <t>Person</t>
  </si>
  <si>
    <t>Count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</si>
  <si>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</si>
  <si>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</si>
  <si>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</si>
  <si>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</si>
  <si>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</si>
  <si>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</si>
  <si>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</si>
  <si>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</si>
  <si>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Counts</t>
  </si>
  <si>
    <t>Drinks</t>
  </si>
  <si>
    <t>Sums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</si>
</sst>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yyyy&quot;-&quot;mm&quot;-&quot;dd"/>
    <numFmt numFmtId="166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166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2" fillId="0" fontId="1" numFmtId="166" xfId="0" applyAlignment="1" applyBorder="1" applyFont="1" applyNumberFormat="1">
      <alignment vertical="bottom"/>
    </xf>
    <xf borderId="4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0" fillId="2" fontId="1" numFmtId="166" xfId="0" applyAlignment="1" applyFill="1" applyFont="1" applyNumberFormat="1">
      <alignment horizontal="right" vertical="bottom"/>
    </xf>
    <xf borderId="0" fillId="2" fontId="1" numFmtId="166" xfId="0" applyAlignment="1" applyFont="1" applyNumberFormat="1">
      <alignment vertical="bottom"/>
    </xf>
    <xf borderId="2" fillId="2" fontId="1" numFmtId="166" xfId="0" applyAlignment="1" applyBorder="1" applyFont="1" applyNumberFormat="1">
      <alignment vertical="bottom"/>
    </xf>
    <xf borderId="8" fillId="0" fontId="2" numFmtId="0" xfId="0" applyAlignment="1" applyBorder="1" applyFont="1">
      <alignment readingOrder="0" vertical="bottom"/>
    </xf>
    <xf borderId="1" fillId="2" fontId="1" numFmtId="166" xfId="0" applyAlignment="1" applyBorder="1" applyFont="1" applyNumberFormat="1">
      <alignment horizontal="right" vertical="bottom"/>
    </xf>
    <xf borderId="1" fillId="2" fontId="1" numFmtId="166" xfId="0" applyAlignment="1" applyBorder="1" applyFont="1" applyNumberFormat="1">
      <alignment vertical="bottom"/>
    </xf>
    <xf borderId="3" fillId="2" fontId="1" numFmtId="166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166" xfId="0" applyAlignment="1" applyBorder="1" applyFont="1" applyNumberFormat="1">
      <alignment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1.25"/>
    <col customWidth="1" min="3" max="3" width="9.63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4">
        <f t="shared" ref="I3:I6" si="2"> SUMIF($C$3:$C$26, G3, $D$3:$D$26)</f>
        <v>123.21</v>
      </c>
      <c r="J3" s="15">
        <f t="shared" ref="J3:J6" si="3"> AVERAGEIF($C$3:$C$26, G3, $D$3:$D$26)</f>
        <v>15.40125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4">
        <f t="shared" si="2"/>
        <v>89.69</v>
      </c>
      <c r="J4" s="14">
        <f t="shared" si="3"/>
        <v>12.81285714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4">
        <f t="shared" si="2"/>
        <v>72.05</v>
      </c>
      <c r="J5" s="14">
        <f t="shared" si="3"/>
        <v>18.0125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4">
        <f t="shared" si="2"/>
        <v>76.41</v>
      </c>
      <c r="J6" s="14">
        <f t="shared" si="3"/>
        <v>15.282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14</v>
      </c>
      <c r="H8" s="5" t="s">
        <v>8</v>
      </c>
      <c r="I8" s="5" t="s">
        <v>12</v>
      </c>
      <c r="J8" s="5" t="s">
        <v>10</v>
      </c>
      <c r="K8" s="16" t="s">
        <v>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8">
        <v>42853.9227</v>
      </c>
      <c r="C9" s="9" t="s">
        <v>8</v>
      </c>
      <c r="D9" s="10">
        <v>9.95</v>
      </c>
      <c r="E9" s="11" t="s">
        <v>15</v>
      </c>
      <c r="F9" s="4"/>
      <c r="G9" s="12" t="s">
        <v>9</v>
      </c>
      <c r="H9" s="13">
        <f t="shared" ref="H9:K9" si="4"> COUNTIFS($C$3:$C$26, H$8, $E$3:$E$26, $G9)</f>
        <v>3</v>
      </c>
      <c r="I9" s="13">
        <f t="shared" si="4"/>
        <v>3</v>
      </c>
      <c r="J9" s="1">
        <f t="shared" si="4"/>
        <v>2</v>
      </c>
      <c r="K9" s="4">
        <f t="shared" si="4"/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8">
        <v>42867.2199</v>
      </c>
      <c r="C10" s="9" t="s">
        <v>13</v>
      </c>
      <c r="D10" s="10">
        <v>20.45</v>
      </c>
      <c r="E10" s="11" t="s">
        <v>15</v>
      </c>
      <c r="F10" s="4"/>
      <c r="G10" s="12" t="s">
        <v>15</v>
      </c>
      <c r="H10" s="13">
        <f t="shared" ref="H10:K10" si="5"> COUNTIFS($C$3:$C$26, H$8, $E$3:$E$26, $G10)</f>
        <v>4</v>
      </c>
      <c r="I10" s="13">
        <f t="shared" si="5"/>
        <v>1</v>
      </c>
      <c r="J10" s="1">
        <f t="shared" si="5"/>
        <v>1</v>
      </c>
      <c r="K10" s="4">
        <f t="shared" si="5"/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7">
        <f t="shared" ref="H11:K11" si="6"> COUNTIFS($C$3:$C$26, H$8, $E$3:$E$26, $G11)</f>
        <v>1</v>
      </c>
      <c r="I11" s="2">
        <f t="shared" si="6"/>
        <v>3</v>
      </c>
      <c r="J11" s="2">
        <f t="shared" si="6"/>
        <v>1</v>
      </c>
      <c r="K11" s="18">
        <f t="shared" si="6"/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4"/>
      <c r="B12" s="8">
        <v>42885.9929</v>
      </c>
      <c r="C12" s="9" t="s">
        <v>13</v>
      </c>
      <c r="D12" s="10">
        <v>8.81</v>
      </c>
      <c r="E12" s="11" t="s">
        <v>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9" t="s">
        <v>16</v>
      </c>
      <c r="H13" s="20" t="s">
        <v>8</v>
      </c>
      <c r="I13" s="20" t="s">
        <v>12</v>
      </c>
      <c r="J13" s="20" t="s">
        <v>10</v>
      </c>
      <c r="K13" s="16" t="s">
        <v>13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8">
        <v>42933.0308</v>
      </c>
      <c r="C14" s="9" t="s">
        <v>8</v>
      </c>
      <c r="D14" s="10">
        <v>21.86</v>
      </c>
      <c r="E14" s="11" t="s">
        <v>15</v>
      </c>
      <c r="F14" s="1"/>
      <c r="G14" s="21" t="s">
        <v>9</v>
      </c>
      <c r="H14" s="22">
        <f t="shared" ref="H14:K14" si="7"> SUMIFS($D$3:$D$26, $C$3:$C$26, H$13, $E$3:$E$26, $G14)</f>
        <v>51.06</v>
      </c>
      <c r="I14" s="22">
        <f t="shared" si="7"/>
        <v>45.97</v>
      </c>
      <c r="J14" s="23">
        <f t="shared" si="7"/>
        <v>47.48</v>
      </c>
      <c r="K14" s="24">
        <f t="shared" si="7"/>
        <v>16.69</v>
      </c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8">
        <v>42952.7091</v>
      </c>
      <c r="C15" s="9" t="s">
        <v>8</v>
      </c>
      <c r="D15" s="10">
        <v>13.26</v>
      </c>
      <c r="E15" s="11" t="s">
        <v>15</v>
      </c>
      <c r="F15" s="1"/>
      <c r="G15" s="21" t="s">
        <v>15</v>
      </c>
      <c r="H15" s="22">
        <f t="shared" ref="H15:K15" si="8"> SUMIFS($D$3:$D$26, $C$3:$C$26, H$13, $E$3:$E$26, $G15)</f>
        <v>62.81</v>
      </c>
      <c r="I15" s="22">
        <f t="shared" si="8"/>
        <v>9.68</v>
      </c>
      <c r="J15" s="23">
        <f t="shared" si="8"/>
        <v>5.11</v>
      </c>
      <c r="K15" s="24">
        <f t="shared" si="8"/>
        <v>46.53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25" t="s">
        <v>11</v>
      </c>
      <c r="H16" s="26">
        <f t="shared" ref="H16:K16" si="9"> SUMIFS($D$3:$D$26, $C$3:$C$26, H$13, $E$3:$E$26, $G16)</f>
        <v>9.34</v>
      </c>
      <c r="I16" s="27">
        <f t="shared" si="9"/>
        <v>34.04</v>
      </c>
      <c r="J16" s="27">
        <f t="shared" si="9"/>
        <v>19.46</v>
      </c>
      <c r="K16" s="28">
        <f t="shared" si="9"/>
        <v>13.19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8">
        <v>42978.6019</v>
      </c>
      <c r="C17" s="9" t="s">
        <v>12</v>
      </c>
      <c r="D17" s="10">
        <v>9.68</v>
      </c>
      <c r="E17" s="11" t="s">
        <v>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8">
        <v>43022.2815</v>
      </c>
      <c r="C22" s="9" t="s">
        <v>10</v>
      </c>
      <c r="D22" s="10">
        <v>5.11</v>
      </c>
      <c r="E22" s="11" t="s">
        <v>15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8">
        <v>43028.3135</v>
      </c>
      <c r="C23" s="9" t="s">
        <v>8</v>
      </c>
      <c r="D23" s="10">
        <v>17.74</v>
      </c>
      <c r="E23" s="11" t="s">
        <v>15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9">
        <v>43066.6244</v>
      </c>
      <c r="C26" s="30" t="s">
        <v>13</v>
      </c>
      <c r="D26" s="31">
        <v>17.27</v>
      </c>
      <c r="E26" s="32" t="s">
        <v>15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/>
      <c r="B27" s="3"/>
      <c r="C27" s="1"/>
      <c r="D27" s="1"/>
      <c r="E27" s="1"/>
      <c r="F27" s="1"/>
      <c r="G27" s="1"/>
      <c r="H27" s="1"/>
      <c r="I27" s="3"/>
      <c r="J27" s="1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/>
      <c r="B28" s="3"/>
      <c r="C28" s="1"/>
      <c r="D28" s="1"/>
      <c r="E28" s="1"/>
      <c r="F28" s="1"/>
      <c r="G28" s="1"/>
      <c r="H28" s="1"/>
      <c r="I28" s="3"/>
      <c r="J28" s="1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/>
      <c r="B29" s="3"/>
      <c r="C29" s="1"/>
      <c r="D29" s="1"/>
      <c r="E29" s="1"/>
      <c r="F29" s="1"/>
      <c r="G29" s="1"/>
      <c r="H29" s="1"/>
      <c r="I29" s="3"/>
      <c r="J29" s="1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/>
      <c r="B30" s="3"/>
      <c r="C30" s="1"/>
      <c r="D30" s="1"/>
      <c r="E30" s="1"/>
      <c r="F30" s="1"/>
      <c r="G30" s="1"/>
      <c r="H30" s="1"/>
      <c r="I30" s="3"/>
      <c r="J30" s="1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/>
      <c r="B31" s="3"/>
      <c r="C31" s="1"/>
      <c r="D31" s="1"/>
      <c r="E31" s="1"/>
      <c r="F31" s="1"/>
      <c r="G31" s="1"/>
      <c r="H31" s="1"/>
      <c r="I31" s="3"/>
      <c r="J31" s="1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/>
      <c r="B32" s="3"/>
      <c r="C32" s="1"/>
      <c r="D32" s="1"/>
      <c r="E32" s="1"/>
      <c r="F32" s="1"/>
      <c r="G32" s="1"/>
      <c r="H32" s="1"/>
      <c r="I32" s="3"/>
      <c r="J32" s="1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/>
      <c r="B33" s="3"/>
      <c r="C33" s="1"/>
      <c r="D33" s="1"/>
      <c r="E33" s="1"/>
      <c r="F33" s="1"/>
      <c r="G33" s="1"/>
      <c r="H33" s="1"/>
      <c r="I33" s="3"/>
      <c r="J33" s="1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/>
      <c r="B34" s="3"/>
      <c r="C34" s="1"/>
      <c r="D34" s="1"/>
      <c r="E34" s="1"/>
      <c r="F34" s="1"/>
      <c r="G34" s="1"/>
      <c r="H34" s="1"/>
      <c r="I34" s="3"/>
      <c r="J34" s="1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/>
      <c r="B35" s="3"/>
      <c r="C35" s="1"/>
      <c r="D35" s="1"/>
      <c r="E35" s="1"/>
      <c r="F35" s="1"/>
      <c r="G35" s="1"/>
      <c r="H35" s="1"/>
      <c r="I35" s="3"/>
      <c r="J35" s="1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/>
      <c r="B36" s="3"/>
      <c r="C36" s="1"/>
      <c r="D36" s="1"/>
      <c r="E36" s="1"/>
      <c r="F36" s="1"/>
      <c r="G36" s="1"/>
      <c r="H36" s="1"/>
      <c r="I36" s="3"/>
      <c r="J36" s="1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/>
      <c r="B37" s="3"/>
      <c r="C37" s="1"/>
      <c r="D37" s="1"/>
      <c r="E37" s="1"/>
      <c r="F37" s="1"/>
      <c r="G37" s="1"/>
      <c r="H37" s="1"/>
      <c r="I37" s="3"/>
      <c r="J37" s="1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/>
      <c r="B38" s="3"/>
      <c r="C38" s="1"/>
      <c r="D38" s="1"/>
      <c r="E38" s="1"/>
      <c r="F38" s="1"/>
      <c r="G38" s="1"/>
      <c r="H38" s="1"/>
      <c r="I38" s="3"/>
      <c r="J38" s="1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/>
      <c r="B39" s="3"/>
      <c r="C39" s="1"/>
      <c r="D39" s="1"/>
      <c r="E39" s="1"/>
      <c r="F39" s="1"/>
      <c r="G39" s="1"/>
      <c r="H39" s="1"/>
      <c r="I39" s="3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/>
      <c r="B40" s="3"/>
      <c r="C40" s="1"/>
      <c r="D40" s="1"/>
      <c r="E40" s="1"/>
      <c r="F40" s="1"/>
      <c r="G40" s="1"/>
      <c r="H40" s="1"/>
      <c r="I40" s="3"/>
      <c r="J40" s="1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/>
      <c r="B41" s="3"/>
      <c r="C41" s="1"/>
      <c r="D41" s="1"/>
      <c r="E41" s="1"/>
      <c r="F41" s="1"/>
      <c r="G41" s="1"/>
      <c r="H41" s="1"/>
      <c r="I41" s="3"/>
      <c r="J41" s="1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/>
      <c r="B42" s="3"/>
      <c r="C42" s="1"/>
      <c r="D42" s="1"/>
      <c r="E42" s="1"/>
      <c r="F42" s="1"/>
      <c r="G42" s="1"/>
      <c r="H42" s="1"/>
      <c r="I42" s="3"/>
      <c r="J42" s="1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/>
      <c r="B43" s="3"/>
      <c r="C43" s="1"/>
      <c r="D43" s="1"/>
      <c r="E43" s="1"/>
      <c r="F43" s="1"/>
      <c r="G43" s="1"/>
      <c r="H43" s="1"/>
      <c r="I43" s="3"/>
      <c r="J43" s="1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/>
      <c r="B44" s="3"/>
      <c r="C44" s="1"/>
      <c r="D44" s="1"/>
      <c r="E44" s="1"/>
      <c r="F44" s="1"/>
      <c r="G44" s="1"/>
      <c r="H44" s="1"/>
      <c r="I44" s="3"/>
      <c r="J44" s="1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/>
      <c r="B45" s="3"/>
      <c r="C45" s="1"/>
      <c r="D45" s="1"/>
      <c r="E45" s="1"/>
      <c r="F45" s="1"/>
      <c r="G45" s="1"/>
      <c r="H45" s="1"/>
      <c r="I45" s="3"/>
      <c r="J45" s="1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