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EstaPastaDeTrabalho"/>
  <bookViews>
    <workbookView windowWidth="23040" windowHeight="8400" tabRatio="603"/>
  </bookViews>
  <sheets>
    <sheet name="EXW" sheetId="11" r:id="rId1"/>
    <sheet name="BASE DE CÁLCULO" sheetId="2" r:id="rId2"/>
  </sheets>
  <definedNames>
    <definedName name="_xlnm._FilterDatabase" localSheetId="0" hidden="1">EXW!$A$1:$O$494</definedName>
    <definedName name="_xlnm.Print_Area" localSheetId="0">EXW!$A$1:$O$494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<sst xmlns="http://schemas.openxmlformats.org/spreadsheetml/2006/main" count="695" uniqueCount="101">
  <si>
    <t xml:space="preserve">TABELA EXPORTAÇÃO - MOVELSUL 2026 </t>
  </si>
  <si>
    <t>MODELO</t>
  </si>
  <si>
    <t>COMP. 
MONTADO</t>
  </si>
  <si>
    <t>PROF.
MONTADO</t>
  </si>
  <si>
    <t>ALTURA
MONTADO</t>
  </si>
  <si>
    <t>COMP (m)
EMABALADO</t>
  </si>
  <si>
    <t>PROF (m)
EMBALADO</t>
  </si>
  <si>
    <t>ALTURA (m)
EMBALADO</t>
  </si>
  <si>
    <t>VOL (m³)</t>
  </si>
  <si>
    <t>QTD NO CAMINHÃO</t>
  </si>
  <si>
    <t>QTD NO CONTAINER</t>
  </si>
  <si>
    <t>COMPOSIÇÃO</t>
  </si>
  <si>
    <t>LINHA</t>
  </si>
  <si>
    <t>VALOR EM REAIS (UND)</t>
  </si>
  <si>
    <t>VALOR EM EXW (DÓLAR) (UND)</t>
  </si>
  <si>
    <t>BALDUZZI</t>
  </si>
  <si>
    <t>1 LUGAR COM
BRAÇO 
1,08m</t>
  </si>
  <si>
    <t>MÓDULO - 1 LUGAR COMBRAÇO - Assento s/bç: 0,75m</t>
  </si>
  <si>
    <t>TC-10</t>
  </si>
  <si>
    <t>TC-12</t>
  </si>
  <si>
    <t>TC-13</t>
  </si>
  <si>
    <t>TC-14</t>
  </si>
  <si>
    <t>TC-16</t>
  </si>
  <si>
    <t>1 LUGAR COM
BRAÇO
1,18m</t>
  </si>
  <si>
    <t>MÓDULO - 1 LUGAR COMBRAÇO - Assento s/bç: 0,85m</t>
  </si>
  <si>
    <t>1 LUGAR COM
BRAÇO
1,28m</t>
  </si>
  <si>
    <t>MÓDULO - 1 LUGAR COMBRAÇO - Assento s/bç: 0,95m</t>
  </si>
  <si>
    <t>1 LUGAR SEM
BRAÇO
0,75m</t>
  </si>
  <si>
    <t>MÓDULO - 1 LUGAR SEMBRAÇO - Assento s/bç: 0,75m</t>
  </si>
  <si>
    <t>1 LUGAR SEM
BRAÇO
0,85m</t>
  </si>
  <si>
    <t>MÓDULO - 1 LUGAR SEMBRAÇO - Assento s/bç: 0,85m</t>
  </si>
  <si>
    <t>1 LUGAR SEM
BRAÇO
0,95m</t>
  </si>
  <si>
    <t>MÓDULO - 1 LUGAR SEMBRAÇO - Assento s/bç: 0,95m</t>
  </si>
  <si>
    <t>CHAISE
1,08m</t>
  </si>
  <si>
    <t>MÓDULO CHAISE - Assento s/bç: 0,75m</t>
  </si>
  <si>
    <t>CHAISE
1,18m</t>
  </si>
  <si>
    <t>MÓDULO CHAISE - Assento s/bç: 0,85m</t>
  </si>
  <si>
    <t>CHAISE
1,28m</t>
  </si>
  <si>
    <t>MÓDULO CHAISE - Assento s/bç: 0,95m</t>
  </si>
  <si>
    <t>PUFF 
1,14m</t>
  </si>
  <si>
    <t>PUFF</t>
  </si>
  <si>
    <t>LORIENT</t>
  </si>
  <si>
    <t>F:1,13
A:1,60</t>
  </si>
  <si>
    <t>PEÇA ÚNICA - 2 ASSENTOS</t>
  </si>
  <si>
    <t>BIPARTIDO - 2 ASSENTOS</t>
  </si>
  <si>
    <t>COIMBRA</t>
  </si>
  <si>
    <t>F: 1,13
A: 1,58</t>
  </si>
  <si>
    <t>TC-14 / ST</t>
  </si>
  <si>
    <t>TC-18</t>
  </si>
  <si>
    <t>LORD</t>
  </si>
  <si>
    <t>F: 1,12 
A: 1,55</t>
  </si>
  <si>
    <t>BIPARTIDO - 
2 ASSENTOS</t>
  </si>
  <si>
    <t>2,20m</t>
  </si>
  <si>
    <t>FRASCATI</t>
  </si>
  <si>
    <t>F: 1,12
A: 1,55</t>
  </si>
  <si>
    <t>FERRARA</t>
  </si>
  <si>
    <t>2,10m</t>
  </si>
  <si>
    <t>F: 1,07
A: 1,52</t>
  </si>
  <si>
    <t>2,30m</t>
  </si>
  <si>
    <t>2,50m</t>
  </si>
  <si>
    <t>CAYMAN</t>
  </si>
  <si>
    <t>F: 1,09
A: 1,50</t>
  </si>
  <si>
    <t>NATURE</t>
  </si>
  <si>
    <t>F:1,09
A:1,50</t>
  </si>
  <si>
    <t>INOVARE</t>
  </si>
  <si>
    <t>ATUALLE</t>
  </si>
  <si>
    <t>F:1,04
A:1,40</t>
  </si>
  <si>
    <t>ALLURE</t>
  </si>
  <si>
    <t>F:1,02
A:1,40</t>
  </si>
  <si>
    <t>NOBILE</t>
  </si>
  <si>
    <t>F:1,05
A:1,40</t>
  </si>
  <si>
    <t>3 MÓDULOS</t>
  </si>
  <si>
    <t>NARBONE</t>
  </si>
  <si>
    <t>F:1,10
A:1,40</t>
  </si>
  <si>
    <t>AUDAX</t>
  </si>
  <si>
    <t>F:1,00
A:1,37</t>
  </si>
  <si>
    <t>KYOTO</t>
  </si>
  <si>
    <t>F:0,98
A:1,37</t>
  </si>
  <si>
    <t>1,08</t>
  </si>
  <si>
    <t>PERINI</t>
  </si>
  <si>
    <t>POLTRONA</t>
  </si>
  <si>
    <t>PEÇA ÚNICA</t>
  </si>
  <si>
    <t>LECCE GIRATÓRIA</t>
  </si>
  <si>
    <t>ZOE GIRATÓRIA</t>
  </si>
  <si>
    <t>SOLEN</t>
  </si>
  <si>
    <t>RUBI</t>
  </si>
  <si>
    <t>NICE</t>
  </si>
  <si>
    <t>TRANSPORTE</t>
  </si>
  <si>
    <t>CONTEINER 40' HC - CBMS</t>
  </si>
  <si>
    <t>CAMINHÃO</t>
  </si>
  <si>
    <t>COTAÇÃO</t>
  </si>
  <si>
    <t>Dólar</t>
  </si>
  <si>
    <t>COTAÇÃO UTILIZADA CÁLCULO</t>
  </si>
  <si>
    <t>FOB PARANAGUÁ</t>
  </si>
  <si>
    <t>FCA FÁBRICA</t>
  </si>
  <si>
    <t>DESPESAS COM FRETE TERRESTE E DESPACHO ADUANEIRO|FOB Marítimo</t>
  </si>
  <si>
    <t>Frete até o Porto de Paranaguá</t>
  </si>
  <si>
    <t>Despesas Portuárias de Registro e Documentos</t>
  </si>
  <si>
    <t>Despesas c/ Despachante Aduaneiro</t>
  </si>
  <si>
    <t>Despesas Courier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</si>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</sst>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_-[$$-409]* #,##0.00_ ;_-[$$-409]* \-#,##0.00\ ;_-[$$-409]* &quot;-&quot;??_ ;_-@_ "/>
    <numFmt numFmtId="182" formatCode="&quot;R$&quot;\ #,##0.00;\-&quot;R$&quot;\ #,##0.00"/>
    <numFmt numFmtId="183" formatCode="_-&quot;US$&quot;* #,##0.00_ ;_-&quot;US$&quot;* \-#,##0.00\ ;_-&quot;US$&quot;* &quot;-&quot;??_ ;_-@_ "/>
  </numFmts>
  <fonts count="41">
    <font>
      <sz val="10"/>
      <color rgb="FF000000"/>
      <name val="Times New Roman"/>
      <charset val="204"/>
    </font>
    <font>
      <sz val="10"/>
      <color rgb="FF000000"/>
      <name val="Times New Roman"/>
      <charset val="134"/>
    </font>
    <font>
      <b/>
      <sz val="10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 tint="-0.0499893185216834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20"/>
      <color rgb="FF000000"/>
      <name val="Calibri"/>
      <charset val="134"/>
      <scheme val="minor"/>
    </font>
    <font>
      <sz val="20"/>
      <color rgb="FF000000"/>
      <name val="Times New Roman"/>
      <charset val="134"/>
    </font>
    <font>
      <b/>
      <sz val="20"/>
      <color rgb="FF000000"/>
      <name val="Times New Roman"/>
      <charset val="134"/>
    </font>
    <font>
      <sz val="48"/>
      <color rgb="FFFFFFFF"/>
      <name val="Calibri"/>
      <charset val="134"/>
      <scheme val="minor"/>
    </font>
    <font>
      <b/>
      <sz val="20"/>
      <name val="Calibri"/>
      <charset val="134"/>
    </font>
    <font>
      <b/>
      <sz val="20"/>
      <name val="Calibri"/>
      <charset val="134"/>
      <scheme val="minor"/>
    </font>
    <font>
      <sz val="20"/>
      <name val="Calibri"/>
      <charset val="134"/>
    </font>
    <font>
      <sz val="3"/>
      <name val="Calibri"/>
      <charset val="134"/>
    </font>
    <font>
      <sz val="20"/>
      <color rgb="FF000000"/>
      <name val="Calibri"/>
      <charset val="134"/>
    </font>
    <font>
      <b/>
      <sz val="10"/>
      <color theme="6" tint="-0.499984740745262"/>
      <name val="Arial"/>
      <charset val="134"/>
    </font>
    <font>
      <sz val="20"/>
      <color rgb="FF172C18"/>
      <name val="Calibri"/>
      <charset val="134"/>
    </font>
    <font>
      <b/>
      <sz val="20"/>
      <color rgb="FF000000"/>
      <name val="Calibri"/>
      <charset val="134"/>
      <scheme val="minor"/>
    </font>
    <font>
      <sz val="2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14A12"/>
        <bgColor indexed="64"/>
      </patternFill>
    </fill>
    <fill>
      <patternFill patternType="solid">
        <fgColor rgb="FFC5DFB3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E1EED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7FC068"/>
        <bgColor indexed="64"/>
      </patternFill>
    </fill>
    <fill>
      <patternFill patternType="solid">
        <fgColor rgb="FFDFEFD4"/>
        <bgColor indexed="64"/>
      </patternFill>
    </fill>
    <fill>
      <patternFill patternType="solid">
        <fgColor rgb="FFC5DFB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2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6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7" borderId="18" applyNumberFormat="0" applyAlignment="0" applyProtection="0">
      <alignment vertical="center"/>
    </xf>
    <xf numFmtId="0" fontId="31" fillId="18" borderId="19" applyNumberFormat="0" applyAlignment="0" applyProtection="0">
      <alignment vertical="center"/>
    </xf>
    <xf numFmtId="0" fontId="32" fillId="18" borderId="18" applyNumberFormat="0" applyAlignment="0" applyProtection="0">
      <alignment vertical="center"/>
    </xf>
    <xf numFmtId="0" fontId="33" fillId="19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</cellStyleXfs>
  <cellXfs count="98">
    <xf numFmtId="0" fontId="0" fillId="0" borderId="0" xfId="0" applyAlignment="1">
      <alignment horizontal="left" vertical="top"/>
    </xf>
    <xf numFmtId="0" fontId="1" fillId="0" borderId="0" xfId="49" applyAlignment="1">
      <alignment horizontal="left" vertical="top"/>
    </xf>
    <xf numFmtId="0" fontId="2" fillId="2" borderId="0" xfId="49" applyFont="1" applyFill="1" applyAlignment="1">
      <alignment horizontal="left" vertical="top"/>
    </xf>
    <xf numFmtId="0" fontId="2" fillId="2" borderId="0" xfId="49" applyFont="1" applyFill="1" applyAlignment="1">
      <alignment horizontal="center" vertical="center"/>
    </xf>
    <xf numFmtId="0" fontId="3" fillId="0" borderId="0" xfId="49" applyFont="1"/>
    <xf numFmtId="0" fontId="3" fillId="0" borderId="0" xfId="49" applyFont="1" applyAlignment="1">
      <alignment horizontal="center" vertical="center"/>
    </xf>
    <xf numFmtId="0" fontId="1" fillId="0" borderId="0" xfId="49" applyAlignment="1">
      <alignment horizontal="center" vertical="center"/>
    </xf>
    <xf numFmtId="0" fontId="4" fillId="0" borderId="0" xfId="49" applyFont="1" applyAlignment="1">
      <alignment horizontal="left" vertical="center"/>
    </xf>
    <xf numFmtId="180" fontId="4" fillId="0" borderId="0" xfId="49" applyNumberFormat="1" applyFont="1" applyAlignment="1">
      <alignment horizontal="center" vertical="center"/>
    </xf>
    <xf numFmtId="176" fontId="0" fillId="0" borderId="0" xfId="50" applyFont="1" applyAlignment="1">
      <alignment horizontal="left" vertical="top"/>
    </xf>
    <xf numFmtId="176" fontId="1" fillId="0" borderId="0" xfId="49" applyNumberFormat="1" applyAlignment="1">
      <alignment horizontal="left" vertical="top"/>
    </xf>
    <xf numFmtId="180" fontId="2" fillId="2" borderId="0" xfId="49" applyNumberFormat="1" applyFont="1" applyFill="1" applyAlignment="1">
      <alignment horizontal="center" vertical="center"/>
    </xf>
    <xf numFmtId="0" fontId="5" fillId="3" borderId="0" xfId="49" applyFont="1" applyFill="1" applyAlignment="1">
      <alignment horizontal="left" vertical="center"/>
    </xf>
    <xf numFmtId="180" fontId="5" fillId="3" borderId="0" xfId="49" applyNumberFormat="1" applyFont="1" applyFill="1" applyAlignment="1">
      <alignment horizontal="center" vertical="center"/>
    </xf>
    <xf numFmtId="0" fontId="4" fillId="3" borderId="0" xfId="49" applyFont="1" applyFill="1" applyAlignment="1">
      <alignment horizontal="center"/>
    </xf>
    <xf numFmtId="177" fontId="0" fillId="0" borderId="0" xfId="2" applyFont="1" applyAlignment="1">
      <alignment horizontal="left" vertical="top"/>
    </xf>
    <xf numFmtId="181" fontId="1" fillId="0" borderId="0" xfId="49" applyNumberFormat="1" applyAlignment="1">
      <alignment horizontal="left" vertical="top"/>
    </xf>
    <xf numFmtId="0" fontId="6" fillId="0" borderId="0" xfId="49" applyFont="1"/>
    <xf numFmtId="182" fontId="6" fillId="0" borderId="0" xfId="49" applyNumberFormat="1" applyFont="1" applyAlignment="1">
      <alignment horizontal="center" vertical="center"/>
    </xf>
    <xf numFmtId="177" fontId="1" fillId="0" borderId="0" xfId="49" applyNumberFormat="1" applyAlignment="1">
      <alignment horizontal="left" vertical="top"/>
    </xf>
    <xf numFmtId="180" fontId="1" fillId="0" borderId="0" xfId="49" applyNumberFormat="1" applyAlignment="1">
      <alignment horizontal="left" vertical="top"/>
    </xf>
    <xf numFmtId="0" fontId="7" fillId="4" borderId="0" xfId="49" applyFont="1" applyFill="1"/>
    <xf numFmtId="182" fontId="7" fillId="4" borderId="0" xfId="49" applyNumberFormat="1" applyFont="1" applyFill="1" applyAlignment="1">
      <alignment horizontal="center" vertical="center"/>
    </xf>
    <xf numFmtId="182" fontId="1" fillId="0" borderId="0" xfId="49" applyNumberForma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81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77" fontId="8" fillId="0" borderId="0" xfId="2" applyFont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 shrinkToFit="1"/>
    </xf>
    <xf numFmtId="2" fontId="8" fillId="0" borderId="2" xfId="0" applyNumberFormat="1" applyFont="1" applyBorder="1" applyAlignment="1">
      <alignment horizontal="center" vertical="center" shrinkToFit="1"/>
    </xf>
    <xf numFmtId="2" fontId="8" fillId="0" borderId="4" xfId="0" applyNumberFormat="1" applyFont="1" applyBorder="1" applyAlignment="1">
      <alignment horizontal="center" vertical="center" shrinkToFit="1"/>
    </xf>
    <xf numFmtId="2" fontId="8" fillId="8" borderId="2" xfId="0" applyNumberFormat="1" applyFont="1" applyFill="1" applyBorder="1" applyAlignment="1">
      <alignment horizontal="center" vertical="center" shrinkToFit="1"/>
    </xf>
    <xf numFmtId="0" fontId="13" fillId="9" borderId="3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177" fontId="13" fillId="11" borderId="2" xfId="2" applyFont="1" applyFill="1" applyBorder="1" applyAlignment="1">
      <alignment vertical="center" wrapText="1"/>
    </xf>
    <xf numFmtId="183" fontId="13" fillId="12" borderId="2" xfId="2" applyNumberFormat="1" applyFont="1" applyFill="1" applyBorder="1" applyAlignment="1">
      <alignment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2" fontId="16" fillId="0" borderId="2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 wrapText="1"/>
    </xf>
    <xf numFmtId="177" fontId="13" fillId="10" borderId="2" xfId="2" applyFont="1" applyFill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2" fontId="18" fillId="0" borderId="2" xfId="0" applyNumberFormat="1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2" fontId="8" fillId="8" borderId="4" xfId="0" applyNumberFormat="1" applyFont="1" applyFill="1" applyBorder="1" applyAlignment="1">
      <alignment horizontal="center" vertical="center" shrinkToFit="1"/>
    </xf>
    <xf numFmtId="0" fontId="8" fillId="8" borderId="2" xfId="0" applyFont="1" applyFill="1" applyBorder="1" applyAlignment="1">
      <alignment horizontal="center" vertical="center"/>
    </xf>
    <xf numFmtId="181" fontId="8" fillId="0" borderId="0" xfId="0" applyNumberFormat="1" applyFont="1" applyAlignment="1">
      <alignment horizontal="left" vertical="top"/>
    </xf>
    <xf numFmtId="0" fontId="8" fillId="0" borderId="4" xfId="0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 shrinkToFit="1"/>
    </xf>
    <xf numFmtId="2" fontId="16" fillId="0" borderId="14" xfId="0" applyNumberFormat="1" applyFont="1" applyBorder="1" applyAlignment="1">
      <alignment horizontal="center" vertical="center" shrinkToFit="1"/>
    </xf>
    <xf numFmtId="177" fontId="13" fillId="11" borderId="3" xfId="2" applyFont="1" applyFill="1" applyBorder="1" applyAlignment="1">
      <alignment horizontal="center" vertical="center" wrapText="1"/>
    </xf>
    <xf numFmtId="183" fontId="13" fillId="12" borderId="2" xfId="2" applyNumberFormat="1" applyFont="1" applyFill="1" applyBorder="1" applyAlignment="1">
      <alignment horizontal="center" vertical="center" wrapText="1"/>
    </xf>
    <xf numFmtId="177" fontId="13" fillId="11" borderId="5" xfId="2" applyFont="1" applyFill="1" applyBorder="1" applyAlignment="1">
      <alignment horizontal="center" vertical="center" wrapText="1"/>
    </xf>
    <xf numFmtId="177" fontId="13" fillId="11" borderId="6" xfId="2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top" wrapText="1"/>
    </xf>
    <xf numFmtId="0" fontId="8" fillId="8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1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top" wrapText="1"/>
    </xf>
    <xf numFmtId="0" fontId="19" fillId="15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top" wrapText="1"/>
    </xf>
    <xf numFmtId="0" fontId="19" fillId="15" borderId="6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</cellXfs>
  <cellStyles count="51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  <cellStyle name="Vírgula 2" xfId="50"/>
  </cellStyles>
  <dxfs count="1">
    <dxf>
      <fill>
        <patternFill patternType="solid">
          <bgColor rgb="FFFFFF00"/>
        </patternFill>
      </fill>
    </dxf>
  </dxfs>
  <tableStyles count="1" defaultTableStyle="TableStyleMedium2" defaultPivotStyle="PivotStyleLight16">
    <tableStyle name="Invisible" pivot="0" table="0" count="0" xr9:uid="{60391B2C-FA52-44C3-9E07-126BF2E77FF5}"/>
  </tableStyles>
  <colors>
    <mruColors>
      <color rgb="00FBFBFB"/>
      <color rgb="007FC068"/>
      <color rgb="00A6C266"/>
      <color rgb="00DFEFD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765958</xdr:colOff>
      <xdr:row>0</xdr:row>
      <xdr:rowOff>0</xdr:rowOff>
    </xdr:from>
    <xdr:to>
      <xdr:col>1</xdr:col>
      <xdr:colOff>1000124</xdr:colOff>
      <xdr:row>1</xdr:row>
      <xdr:rowOff>59037</xdr:rowOff>
    </xdr:to>
    <xdr:pic>
      <xdr:nvPicPr>
        <xdr:cNvPr id="2" name="Imagem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73" b="19895"/>
        <a:stretch>
          <a:fillRect/>
        </a:stretch>
      </xdr:blipFill>
      <xdr:spPr>
        <a:xfrm>
          <a:off x="765810" y="0"/>
          <a:ext cx="4039870" cy="2096770"/>
        </a:xfrm>
        <a:prstGeom prst="rect">
          <a:avLst/>
        </a:prstGeom>
      </xdr:spPr>
    </xdr:pic>
    <xdr:clientData/>
  </xdr:twoCellAnchor>
  <xdr:oneCellAnchor>
    <xdr:from>
      <xdr:col>0</xdr:col>
      <xdr:colOff>95250</xdr:colOff>
      <xdr:row>394</xdr:row>
      <xdr:rowOff>423262</xdr:rowOff>
    </xdr:from>
    <xdr:ext cx="2927620" cy="1981801"/>
    <xdr:pic>
      <xdr:nvPicPr>
        <xdr:cNvPr id="13" name="Imagem 1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" y="185978165"/>
          <a:ext cx="2927350" cy="198183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60</xdr:row>
      <xdr:rowOff>166687</xdr:rowOff>
    </xdr:from>
    <xdr:to>
      <xdr:col>0</xdr:col>
      <xdr:colOff>2778987</xdr:colOff>
      <xdr:row>64</xdr:row>
      <xdr:rowOff>47624</xdr:rowOff>
    </xdr:to>
    <xdr:pic>
      <xdr:nvPicPr>
        <xdr:cNvPr id="16" name="Imagem 15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6228040"/>
          <a:ext cx="2778760" cy="1910080"/>
        </a:xfrm>
        <a:prstGeom prst="rect">
          <a:avLst/>
        </a:prstGeom>
      </xdr:spPr>
    </xdr:pic>
    <xdr:clientData/>
  </xdr:twoCellAnchor>
  <xdr:oneCellAnchor>
    <xdr:from>
      <xdr:col>0</xdr:col>
      <xdr:colOff>142875</xdr:colOff>
      <xdr:row>435</xdr:row>
      <xdr:rowOff>261937</xdr:rowOff>
    </xdr:from>
    <xdr:ext cx="2849344" cy="1928812"/>
    <xdr:pic>
      <xdr:nvPicPr>
        <xdr:cNvPr id="27" name="Imagem 26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875" y="206618840"/>
          <a:ext cx="2849245" cy="192849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464</xdr:row>
      <xdr:rowOff>47626</xdr:rowOff>
    </xdr:from>
    <xdr:to>
      <xdr:col>0</xdr:col>
      <xdr:colOff>2849340</xdr:colOff>
      <xdr:row>467</xdr:row>
      <xdr:rowOff>476249</xdr:rowOff>
    </xdr:to>
    <xdr:pic>
      <xdr:nvPicPr>
        <xdr:cNvPr id="59" name="Imagem 58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1025085"/>
          <a:ext cx="2849245" cy="1950085"/>
        </a:xfrm>
        <a:prstGeom prst="rect">
          <a:avLst/>
        </a:prstGeom>
      </xdr:spPr>
    </xdr:pic>
    <xdr:clientData/>
  </xdr:twoCellAnchor>
  <xdr:oneCellAnchor>
    <xdr:from>
      <xdr:col>0</xdr:col>
      <xdr:colOff>190501</xdr:colOff>
      <xdr:row>213</xdr:row>
      <xdr:rowOff>107488</xdr:rowOff>
    </xdr:from>
    <xdr:ext cx="2881312" cy="1950453"/>
    <xdr:pic>
      <xdr:nvPicPr>
        <xdr:cNvPr id="69" name="Imagem 68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100665280"/>
          <a:ext cx="2880995" cy="1950085"/>
        </a:xfrm>
        <a:prstGeom prst="rect">
          <a:avLst/>
        </a:prstGeom>
      </xdr:spPr>
    </xdr:pic>
    <xdr:clientData/>
  </xdr:oneCellAnchor>
  <xdr:oneCellAnchor>
    <xdr:from>
      <xdr:col>0</xdr:col>
      <xdr:colOff>95251</xdr:colOff>
      <xdr:row>257</xdr:row>
      <xdr:rowOff>274175</xdr:rowOff>
    </xdr:from>
    <xdr:ext cx="2881311" cy="1950453"/>
    <xdr:pic>
      <xdr:nvPicPr>
        <xdr:cNvPr id="71" name="Imagem 70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" y="123155710"/>
          <a:ext cx="2880995" cy="195072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340</xdr:row>
      <xdr:rowOff>36050</xdr:rowOff>
    </xdr:from>
    <xdr:ext cx="2881311" cy="1950452"/>
    <xdr:pic>
      <xdr:nvPicPr>
        <xdr:cNvPr id="72" name="Imagem 71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164523420"/>
          <a:ext cx="2880995" cy="1950720"/>
        </a:xfrm>
        <a:prstGeom prst="rect">
          <a:avLst/>
        </a:prstGeom>
      </xdr:spPr>
    </xdr:pic>
    <xdr:clientData/>
  </xdr:oneCellAnchor>
  <xdr:oneCellAnchor>
    <xdr:from>
      <xdr:col>0</xdr:col>
      <xdr:colOff>119062</xdr:colOff>
      <xdr:row>447</xdr:row>
      <xdr:rowOff>119064</xdr:rowOff>
    </xdr:from>
    <xdr:ext cx="2954873" cy="2000249"/>
    <xdr:pic>
      <xdr:nvPicPr>
        <xdr:cNvPr id="75" name="Imagem 74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745" y="212564345"/>
          <a:ext cx="2954655" cy="2000250"/>
        </a:xfrm>
        <a:prstGeom prst="rect">
          <a:avLst/>
        </a:prstGeom>
      </xdr:spPr>
    </xdr:pic>
    <xdr:clientData/>
  </xdr:oneCellAnchor>
  <xdr:oneCellAnchor>
    <xdr:from>
      <xdr:col>0</xdr:col>
      <xdr:colOff>223837</xdr:colOff>
      <xdr:row>452</xdr:row>
      <xdr:rowOff>152403</xdr:rowOff>
    </xdr:from>
    <xdr:ext cx="2954872" cy="2000249"/>
    <xdr:pic>
      <xdr:nvPicPr>
        <xdr:cNvPr id="77" name="Imagem 76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520" y="215134825"/>
          <a:ext cx="2954655" cy="20002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458</xdr:row>
      <xdr:rowOff>352425</xdr:rowOff>
    </xdr:from>
    <xdr:ext cx="2954872" cy="2000248"/>
    <xdr:pic>
      <xdr:nvPicPr>
        <xdr:cNvPr id="78" name="Imagem 77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18285695"/>
          <a:ext cx="2954655" cy="199961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89</xdr:row>
      <xdr:rowOff>300991</xdr:rowOff>
    </xdr:from>
    <xdr:to>
      <xdr:col>0</xdr:col>
      <xdr:colOff>3024187</xdr:colOff>
      <xdr:row>94</xdr:row>
      <xdr:rowOff>23812</xdr:rowOff>
    </xdr:to>
    <xdr:pic>
      <xdr:nvPicPr>
        <xdr:cNvPr id="74" name="Imagem 73"/>
        <xdr:cNvPicPr>
          <a:picLocks noChangeAspect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076245"/>
          <a:ext cx="3023870" cy="2259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142875</xdr:rowOff>
    </xdr:from>
    <xdr:to>
      <xdr:col>1</xdr:col>
      <xdr:colOff>69223</xdr:colOff>
      <xdr:row>190</xdr:row>
      <xdr:rowOff>333375</xdr:rowOff>
    </xdr:to>
    <xdr:pic>
      <xdr:nvPicPr>
        <xdr:cNvPr id="81" name="Imagem 80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7001985"/>
          <a:ext cx="3875405" cy="221996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161</xdr:row>
      <xdr:rowOff>190500</xdr:rowOff>
    </xdr:from>
    <xdr:ext cx="3165935" cy="2143125"/>
    <xdr:pic>
      <xdr:nvPicPr>
        <xdr:cNvPr id="86" name="Imagem 85"/>
        <xdr:cNvPicPr>
          <a:picLocks noChangeAspect="1"/>
        </xdr:cNvPicPr>
      </xdr:nvPicPr>
      <xdr:blipFill>
        <a:blip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4365485"/>
          <a:ext cx="3165475" cy="214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476249</xdr:rowOff>
    </xdr:from>
    <xdr:ext cx="3236289" cy="2190749"/>
    <xdr:pic>
      <xdr:nvPicPr>
        <xdr:cNvPr id="88" name="Imagem 87"/>
        <xdr:cNvPicPr>
          <a:picLocks noChangeAspect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11180880"/>
          <a:ext cx="3235960" cy="2190750"/>
        </a:xfrm>
        <a:prstGeom prst="rect">
          <a:avLst/>
        </a:prstGeom>
      </xdr:spPr>
    </xdr:pic>
    <xdr:clientData/>
  </xdr:oneCellAnchor>
  <xdr:oneCellAnchor>
    <xdr:from>
      <xdr:col>0</xdr:col>
      <xdr:colOff>166688</xdr:colOff>
      <xdr:row>471</xdr:row>
      <xdr:rowOff>23811</xdr:rowOff>
    </xdr:from>
    <xdr:ext cx="2849342" cy="1928813"/>
    <xdr:pic>
      <xdr:nvPicPr>
        <xdr:cNvPr id="91" name="Imagem 90"/>
        <xdr:cNvPicPr>
          <a:picLocks noChangeAspect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6370" y="224552510"/>
          <a:ext cx="2849245" cy="192849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357188</xdr:rowOff>
    </xdr:from>
    <xdr:ext cx="2884518" cy="1952624"/>
    <xdr:pic>
      <xdr:nvPicPr>
        <xdr:cNvPr id="84" name="Imagem 83"/>
        <xdr:cNvPicPr>
          <a:picLocks noChangeAspect="1"/>
        </xdr:cNvPicPr>
      </xdr:nvPicPr>
      <xdr:blipFill>
        <a:blip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96566790"/>
          <a:ext cx="2884170" cy="1952625"/>
        </a:xfrm>
        <a:prstGeom prst="rect">
          <a:avLst/>
        </a:prstGeom>
      </xdr:spPr>
    </xdr:pic>
    <xdr:clientData/>
  </xdr:oneCellAnchor>
  <xdr:oneCellAnchor>
    <xdr:from>
      <xdr:col>0</xdr:col>
      <xdr:colOff>47624</xdr:colOff>
      <xdr:row>139</xdr:row>
      <xdr:rowOff>476250</xdr:rowOff>
    </xdr:from>
    <xdr:ext cx="2919696" cy="1976436"/>
    <xdr:pic>
      <xdr:nvPicPr>
        <xdr:cNvPr id="95" name="Imagem 94"/>
        <xdr:cNvPicPr>
          <a:picLocks noChangeAspect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90" y="63489205"/>
          <a:ext cx="2919730" cy="19761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134937</xdr:rowOff>
    </xdr:from>
    <xdr:ext cx="3270008" cy="2139724"/>
    <xdr:pic>
      <xdr:nvPicPr>
        <xdr:cNvPr id="87" name="Imagem 86"/>
        <xdr:cNvPicPr>
          <a:picLocks noChangeAspect="1"/>
        </xdr:cNvPicPr>
      </xdr:nvPicPr>
      <xdr:blipFill>
        <a:blip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5" b="1665"/>
        <a:stretch>
          <a:fillRect/>
        </a:stretch>
      </xdr:blipFill>
      <xdr:spPr>
        <a:xfrm>
          <a:off x="0" y="10707370"/>
          <a:ext cx="3269615" cy="21399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309563</xdr:rowOff>
    </xdr:from>
    <xdr:ext cx="3136665" cy="1833562"/>
    <xdr:pic>
      <xdr:nvPicPr>
        <xdr:cNvPr id="93" name="Imagem 92"/>
        <xdr:cNvPicPr>
          <a:picLocks noChangeAspect="1"/>
        </xdr:cNvPicPr>
      </xdr:nvPicPr>
      <xdr:blipFill>
        <a:blip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37" b="6837"/>
        <a:stretch>
          <a:fillRect/>
        </a:stretch>
      </xdr:blipFill>
      <xdr:spPr>
        <a:xfrm>
          <a:off x="0" y="53646070"/>
          <a:ext cx="3136265" cy="1833880"/>
        </a:xfrm>
        <a:prstGeom prst="rect">
          <a:avLst/>
        </a:prstGeom>
      </xdr:spPr>
    </xdr:pic>
    <xdr:clientData/>
  </xdr:oneCellAnchor>
  <xdr:twoCellAnchor editAs="oneCell">
    <xdr:from>
      <xdr:col>0</xdr:col>
      <xdr:colOff>119063</xdr:colOff>
      <xdr:row>288</xdr:row>
      <xdr:rowOff>214313</xdr:rowOff>
    </xdr:from>
    <xdr:to>
      <xdr:col>1</xdr:col>
      <xdr:colOff>36676</xdr:colOff>
      <xdr:row>292</xdr:row>
      <xdr:rowOff>357187</xdr:rowOff>
    </xdr:to>
    <xdr:pic>
      <xdr:nvPicPr>
        <xdr:cNvPr id="101" name="Imagem 100"/>
        <xdr:cNvPicPr>
          <a:picLocks noChangeAspect="1"/>
        </xdr:cNvPicPr>
      </xdr:nvPicPr>
      <xdr:blipFill>
        <a:blip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745" y="138824335"/>
          <a:ext cx="3723640" cy="2172335"/>
        </a:xfrm>
        <a:prstGeom prst="rect">
          <a:avLst/>
        </a:prstGeom>
      </xdr:spPr>
    </xdr:pic>
    <xdr:clientData/>
  </xdr:twoCellAnchor>
  <xdr:oneCellAnchor>
    <xdr:from>
      <xdr:col>0</xdr:col>
      <xdr:colOff>71437</xdr:colOff>
      <xdr:row>476</xdr:row>
      <xdr:rowOff>476249</xdr:rowOff>
    </xdr:from>
    <xdr:ext cx="3095582" cy="2095499"/>
    <xdr:pic>
      <xdr:nvPicPr>
        <xdr:cNvPr id="105" name="Imagem 104"/>
        <xdr:cNvPicPr>
          <a:picLocks noChangeAspect="1"/>
        </xdr:cNvPicPr>
      </xdr:nvPicPr>
      <xdr:blipFill>
        <a:blip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120" y="227541455"/>
          <a:ext cx="3095625" cy="2095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47624</xdr:rowOff>
    </xdr:from>
    <xdr:ext cx="3095580" cy="2095500"/>
    <xdr:pic>
      <xdr:nvPicPr>
        <xdr:cNvPr id="106" name="Imagem 105"/>
        <xdr:cNvPicPr>
          <a:picLocks noChangeAspect="1"/>
        </xdr:cNvPicPr>
      </xdr:nvPicPr>
      <xdr:blipFill>
        <a:blip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30664385"/>
          <a:ext cx="3094990" cy="2095500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142874</xdr:colOff>
      <xdr:row>488</xdr:row>
      <xdr:rowOff>404812</xdr:rowOff>
    </xdr:from>
    <xdr:to>
      <xdr:col>0</xdr:col>
      <xdr:colOff>3097752</xdr:colOff>
      <xdr:row>492</xdr:row>
      <xdr:rowOff>404812</xdr:rowOff>
    </xdr:to>
    <xdr:pic>
      <xdr:nvPicPr>
        <xdr:cNvPr id="107" name="Imagem 106"/>
        <xdr:cNvPicPr>
          <a:picLocks noChangeAspect="1"/>
        </xdr:cNvPicPr>
      </xdr:nvPicPr>
      <xdr:blipFill>
        <a:blip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40" y="233558715"/>
          <a:ext cx="2955290" cy="2029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317500</xdr:colOff>
      <xdr:row>17</xdr:row>
      <xdr:rowOff>146050</xdr:rowOff>
    </xdr:from>
    <xdr:to>
      <xdr:col>8</xdr:col>
      <xdr:colOff>227983</xdr:colOff>
      <xdr:row>24</xdr:row>
      <xdr:rowOff>131289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92470" y="3072130"/>
          <a:ext cx="4951095" cy="1249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S497"/>
  <sheetViews>
    <sheetView tabSelected="1" view="pageBreakPreview" zoomScale="40" zoomScaleNormal="40" workbookViewId="0">
      <pane xSplit="2" ySplit="2" topLeftCell="C3" activePane="bottomRight" state="frozen"/>
      <selection/>
      <selection pane="topRight"/>
      <selection pane="bottomLeft"/>
      <selection pane="bottomRight" activeCell="N177" sqref="N177"/>
    </sheetView>
  </sheetViews>
  <sheetFormatPr defaultColWidth="20.8333333333333" defaultRowHeight="39.95" customHeight="1"/>
  <cols>
    <col min="1" max="1" width="55.5" style="27" customWidth="1"/>
    <col min="2" max="2" width="27.6666666666667" style="30" customWidth="1"/>
    <col min="3" max="3" width="42.6666666666667" style="31" customWidth="1"/>
    <col min="4" max="4" width="28.3333333333333" style="31" customWidth="1"/>
    <col min="5" max="5" width="28" style="31" customWidth="1"/>
    <col min="6" max="6" width="30" style="31" hidden="1" customWidth="1"/>
    <col min="7" max="7" width="27.5" style="31" hidden="1" customWidth="1"/>
    <col min="8" max="8" width="31.5" style="31" hidden="1" customWidth="1"/>
    <col min="9" max="9" width="20.8333333333333" style="31" hidden="1" customWidth="1"/>
    <col min="10" max="10" width="25.1666666666667" style="31" hidden="1" customWidth="1"/>
    <col min="11" max="11" width="24.1666666666667" style="31" hidden="1" customWidth="1"/>
    <col min="12" max="12" width="33.6666666666667" style="31" customWidth="1"/>
    <col min="13" max="13" width="23.3333333333333" style="32" customWidth="1"/>
    <col min="14" max="15" width="34.8333333333333" style="33" customWidth="1"/>
    <col min="16" max="45" width="20.8333333333333" style="24"/>
    <col min="46" max="16384" width="20.8333333333333" style="27"/>
  </cols>
  <sheetData>
    <row r="1" s="24" customFormat="1" ht="160.5" customHeight="1" spans="1:4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="25" customFormat="1" ht="69.75" customHeight="1" spans="1:45">
      <c r="A2" s="35" t="s">
        <v>1</v>
      </c>
      <c r="B2" s="35"/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7</v>
      </c>
      <c r="I2" s="36" t="s">
        <v>8</v>
      </c>
      <c r="J2" s="36" t="s">
        <v>9</v>
      </c>
      <c r="K2" s="36" t="s">
        <v>10</v>
      </c>
      <c r="L2" s="36" t="s">
        <v>11</v>
      </c>
      <c r="M2" s="36" t="s">
        <v>12</v>
      </c>
      <c r="N2" s="36" t="s">
        <v>13</v>
      </c>
      <c r="O2" s="37" t="s">
        <v>14</v>
      </c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="26" customFormat="1" ht="32.25" customHeight="1" spans="1:45">
      <c r="A3" s="38"/>
      <c r="B3" s="39" t="s">
        <v>15</v>
      </c>
      <c r="C3" s="40" t="s">
        <v>16</v>
      </c>
      <c r="D3" s="40">
        <v>1.14</v>
      </c>
      <c r="E3" s="41">
        <v>0.9</v>
      </c>
      <c r="F3" s="42">
        <v>1.1</v>
      </c>
      <c r="G3" s="41">
        <v>1.16</v>
      </c>
      <c r="H3" s="43">
        <v>0.8</v>
      </c>
      <c r="I3" s="41">
        <f>F3*G3*H3</f>
        <v>1.0208</v>
      </c>
      <c r="J3" s="41">
        <f>'BASE DE CÁLCULO'!$B$3/EXW!$I3</f>
        <v>107.758620689655</v>
      </c>
      <c r="K3" s="41">
        <f>'BASE DE CÁLCULO'!$B$2/EXW!$I3</f>
        <v>70.5329153605016</v>
      </c>
      <c r="L3" s="44" t="s">
        <v>17</v>
      </c>
      <c r="M3" s="45" t="s">
        <v>18</v>
      </c>
      <c r="N3" s="46">
        <v>1395</v>
      </c>
      <c r="O3" s="47">
        <f>SUM(N3/'BASE DE CÁLCULO'!$B$13)</f>
        <v>288.819875776398</v>
      </c>
    </row>
    <row r="4" s="26" customFormat="1" ht="30" customHeight="1" spans="1:45">
      <c r="A4" s="48"/>
      <c r="B4" s="39"/>
      <c r="C4" s="41"/>
      <c r="D4" s="40"/>
      <c r="E4" s="41"/>
      <c r="F4" s="42">
        <v>1.1</v>
      </c>
      <c r="G4" s="41">
        <v>1.16</v>
      </c>
      <c r="H4" s="43">
        <v>0.8</v>
      </c>
      <c r="I4" s="41">
        <f t="shared" ref="I4:I122" si="0">F4*G4*H4</f>
        <v>1.0208</v>
      </c>
      <c r="J4" s="41">
        <f>'BASE DE CÁLCULO'!$B$3/EXW!$I4</f>
        <v>107.758620689655</v>
      </c>
      <c r="K4" s="41">
        <f>'BASE DE CÁLCULO'!$B$2/EXW!$I4</f>
        <v>70.5329153605016</v>
      </c>
      <c r="L4" s="49"/>
      <c r="M4" s="45" t="s">
        <v>19</v>
      </c>
      <c r="N4" s="46">
        <v>1361</v>
      </c>
      <c r="O4" s="47">
        <f>SUM(N4/'BASE DE CÁLCULO'!$B$13)</f>
        <v>281.780538302277</v>
      </c>
    </row>
    <row r="5" s="26" customFormat="1" ht="30" customHeight="1" spans="1:45">
      <c r="A5" s="48"/>
      <c r="B5" s="39"/>
      <c r="C5" s="41"/>
      <c r="D5" s="40"/>
      <c r="E5" s="41"/>
      <c r="F5" s="42">
        <v>1.1</v>
      </c>
      <c r="G5" s="41">
        <v>1.16</v>
      </c>
      <c r="H5" s="43">
        <v>0.8</v>
      </c>
      <c r="I5" s="41">
        <f t="shared" si="0"/>
        <v>1.0208</v>
      </c>
      <c r="J5" s="41">
        <f>'BASE DE CÁLCULO'!$B$3/EXW!$I5</f>
        <v>107.758620689655</v>
      </c>
      <c r="K5" s="41">
        <f>'BASE DE CÁLCULO'!$B$2/EXW!$I5</f>
        <v>70.5329153605016</v>
      </c>
      <c r="L5" s="49"/>
      <c r="M5" s="45" t="s">
        <v>20</v>
      </c>
      <c r="N5" s="46">
        <v>1415</v>
      </c>
      <c r="O5" s="47">
        <f>SUM(N5/'BASE DE CÁLCULO'!$B$13)</f>
        <v>292.96066252588</v>
      </c>
    </row>
    <row r="6" s="26" customFormat="1" ht="30" customHeight="1" spans="1:45">
      <c r="A6" s="48"/>
      <c r="B6" s="39"/>
      <c r="C6" s="41"/>
      <c r="D6" s="40"/>
      <c r="E6" s="41"/>
      <c r="F6" s="42">
        <v>1.1</v>
      </c>
      <c r="G6" s="41">
        <v>1.16</v>
      </c>
      <c r="H6" s="43">
        <v>0.8</v>
      </c>
      <c r="I6" s="41">
        <f t="shared" si="0"/>
        <v>1.0208</v>
      </c>
      <c r="J6" s="41">
        <f>'BASE DE CÁLCULO'!$B$3/EXW!$I6</f>
        <v>107.758620689655</v>
      </c>
      <c r="K6" s="41">
        <f>'BASE DE CÁLCULO'!$B$2/EXW!$I6</f>
        <v>70.5329153605016</v>
      </c>
      <c r="L6" s="49"/>
      <c r="M6" s="45" t="s">
        <v>21</v>
      </c>
      <c r="N6" s="46">
        <v>1440</v>
      </c>
      <c r="O6" s="47">
        <f>SUM(N6/'BASE DE CÁLCULO'!$B$13)</f>
        <v>298.136645962733</v>
      </c>
    </row>
    <row r="7" s="26" customFormat="1" ht="30" customHeight="1" spans="1:45">
      <c r="A7" s="48"/>
      <c r="B7" s="39"/>
      <c r="C7" s="41"/>
      <c r="D7" s="40"/>
      <c r="E7" s="41"/>
      <c r="F7" s="42">
        <v>1.1</v>
      </c>
      <c r="G7" s="41">
        <v>1.16</v>
      </c>
      <c r="H7" s="43">
        <v>0.8</v>
      </c>
      <c r="I7" s="41">
        <f t="shared" si="0"/>
        <v>1.0208</v>
      </c>
      <c r="J7" s="41">
        <f>'BASE DE CÁLCULO'!$B$3/EXW!$I7</f>
        <v>107.758620689655</v>
      </c>
      <c r="K7" s="41">
        <f>'BASE DE CÁLCULO'!$B$2/EXW!$I7</f>
        <v>70.5329153605016</v>
      </c>
      <c r="L7" s="50"/>
      <c r="M7" s="45" t="s">
        <v>22</v>
      </c>
      <c r="N7" s="46">
        <v>1495</v>
      </c>
      <c r="O7" s="47">
        <f>SUM(N7/'BASE DE CÁLCULO'!$B$13)</f>
        <v>309.52380952381</v>
      </c>
    </row>
    <row r="8" s="26" customFormat="1" ht="30" customHeight="1" spans="1:45">
      <c r="A8" s="48"/>
      <c r="B8" s="39"/>
      <c r="C8" s="40" t="s">
        <v>23</v>
      </c>
      <c r="D8" s="40">
        <v>1.14</v>
      </c>
      <c r="E8" s="41">
        <v>0.9</v>
      </c>
      <c r="F8" s="42">
        <v>1.2</v>
      </c>
      <c r="G8" s="41">
        <v>1.16</v>
      </c>
      <c r="H8" s="43">
        <v>0.8</v>
      </c>
      <c r="I8" s="41">
        <f t="shared" si="0"/>
        <v>1.1136</v>
      </c>
      <c r="J8" s="41">
        <f>'BASE DE CÁLCULO'!$B$3/EXW!$I8</f>
        <v>98.7787356321839</v>
      </c>
      <c r="K8" s="41">
        <f>'BASE DE CÁLCULO'!$B$2/EXW!$I8</f>
        <v>64.6551724137931</v>
      </c>
      <c r="L8" s="44" t="s">
        <v>24</v>
      </c>
      <c r="M8" s="45" t="s">
        <v>18</v>
      </c>
      <c r="N8" s="46">
        <v>1455</v>
      </c>
      <c r="O8" s="47">
        <f>SUM(N8/'BASE DE CÁLCULO'!$B$13)</f>
        <v>301.242236024845</v>
      </c>
    </row>
    <row r="9" s="26" customFormat="1" ht="30" customHeight="1" spans="1:45">
      <c r="A9" s="48"/>
      <c r="B9" s="39"/>
      <c r="C9" s="41"/>
      <c r="D9" s="40"/>
      <c r="E9" s="41"/>
      <c r="F9" s="42">
        <v>1.2</v>
      </c>
      <c r="G9" s="41">
        <v>1.16</v>
      </c>
      <c r="H9" s="43">
        <v>0.8</v>
      </c>
      <c r="I9" s="41">
        <f t="shared" si="0"/>
        <v>1.1136</v>
      </c>
      <c r="J9" s="41">
        <f>'BASE DE CÁLCULO'!$B$3/EXW!$I9</f>
        <v>98.7787356321839</v>
      </c>
      <c r="K9" s="41">
        <f>'BASE DE CÁLCULO'!$B$2/EXW!$I9</f>
        <v>64.6551724137931</v>
      </c>
      <c r="L9" s="49"/>
      <c r="M9" s="45" t="s">
        <v>19</v>
      </c>
      <c r="N9" s="46">
        <v>1415</v>
      </c>
      <c r="O9" s="47">
        <f>SUM(N9/'BASE DE CÁLCULO'!$B$13)</f>
        <v>292.96066252588</v>
      </c>
    </row>
    <row r="10" s="26" customFormat="1" ht="30" customHeight="1" spans="1:45">
      <c r="A10" s="48"/>
      <c r="B10" s="39"/>
      <c r="C10" s="41"/>
      <c r="D10" s="40"/>
      <c r="E10" s="41"/>
      <c r="F10" s="42">
        <v>1.2</v>
      </c>
      <c r="G10" s="41">
        <v>1.16</v>
      </c>
      <c r="H10" s="43">
        <v>0.8</v>
      </c>
      <c r="I10" s="41">
        <f t="shared" si="0"/>
        <v>1.1136</v>
      </c>
      <c r="J10" s="41">
        <f>'BASE DE CÁLCULO'!$B$3/EXW!$I10</f>
        <v>98.7787356321839</v>
      </c>
      <c r="K10" s="41">
        <f>'BASE DE CÁLCULO'!$B$2/EXW!$I10</f>
        <v>64.6551724137931</v>
      </c>
      <c r="L10" s="49"/>
      <c r="M10" s="45" t="s">
        <v>20</v>
      </c>
      <c r="N10" s="46">
        <v>1475</v>
      </c>
      <c r="O10" s="47">
        <f>SUM(N10/'BASE DE CÁLCULO'!$B$13)</f>
        <v>305.383022774327</v>
      </c>
    </row>
    <row r="11" s="26" customFormat="1" ht="30" customHeight="1" spans="1:45">
      <c r="A11" s="48"/>
      <c r="B11" s="39"/>
      <c r="C11" s="41"/>
      <c r="D11" s="40"/>
      <c r="E11" s="41"/>
      <c r="F11" s="42">
        <v>1.2</v>
      </c>
      <c r="G11" s="41">
        <v>1.16</v>
      </c>
      <c r="H11" s="43">
        <v>0.8</v>
      </c>
      <c r="I11" s="41">
        <f t="shared" si="0"/>
        <v>1.1136</v>
      </c>
      <c r="J11" s="41">
        <f>'BASE DE CÁLCULO'!$B$3/EXW!$I11</f>
        <v>98.7787356321839</v>
      </c>
      <c r="K11" s="41">
        <f>'BASE DE CÁLCULO'!$B$2/EXW!$I11</f>
        <v>64.6551724137931</v>
      </c>
      <c r="L11" s="49"/>
      <c r="M11" s="45" t="s">
        <v>21</v>
      </c>
      <c r="N11" s="46">
        <v>1505</v>
      </c>
      <c r="O11" s="47">
        <f>SUM(N11/'BASE DE CÁLCULO'!$B$13)</f>
        <v>311.594202898551</v>
      </c>
    </row>
    <row r="12" s="26" customFormat="1" ht="30" customHeight="1" spans="1:45">
      <c r="A12" s="48"/>
      <c r="B12" s="39"/>
      <c r="C12" s="41"/>
      <c r="D12" s="40"/>
      <c r="E12" s="41"/>
      <c r="F12" s="42">
        <v>1.2</v>
      </c>
      <c r="G12" s="41">
        <v>1.16</v>
      </c>
      <c r="H12" s="43">
        <v>0.8</v>
      </c>
      <c r="I12" s="41">
        <f t="shared" si="0"/>
        <v>1.1136</v>
      </c>
      <c r="J12" s="41">
        <f>'BASE DE CÁLCULO'!$B$3/EXW!$I12</f>
        <v>98.7787356321839</v>
      </c>
      <c r="K12" s="41">
        <f>'BASE DE CÁLCULO'!$B$2/EXW!$I12</f>
        <v>64.6551724137931</v>
      </c>
      <c r="L12" s="50"/>
      <c r="M12" s="45" t="s">
        <v>22</v>
      </c>
      <c r="N12" s="46">
        <v>1565</v>
      </c>
      <c r="O12" s="47">
        <f>SUM(N12/'BASE DE CÁLCULO'!$B$13)</f>
        <v>324.016563146998</v>
      </c>
    </row>
    <row r="13" s="26" customFormat="1" ht="30" customHeight="1" spans="1:45">
      <c r="A13" s="48"/>
      <c r="B13" s="39"/>
      <c r="C13" s="40" t="s">
        <v>25</v>
      </c>
      <c r="D13" s="40">
        <v>1.14</v>
      </c>
      <c r="E13" s="41">
        <v>0.9</v>
      </c>
      <c r="F13" s="42">
        <v>1.3</v>
      </c>
      <c r="G13" s="41">
        <v>1.16</v>
      </c>
      <c r="H13" s="43">
        <v>0.8</v>
      </c>
      <c r="I13" s="41">
        <f t="shared" si="0"/>
        <v>1.2064</v>
      </c>
      <c r="J13" s="41">
        <f>'BASE DE CÁLCULO'!$B$3/EXW!$I13</f>
        <v>91.1803713527851</v>
      </c>
      <c r="K13" s="41">
        <f>'BASE DE CÁLCULO'!$B$2/EXW!$I13</f>
        <v>59.6816976127321</v>
      </c>
      <c r="L13" s="44" t="s">
        <v>26</v>
      </c>
      <c r="M13" s="45" t="s">
        <v>18</v>
      </c>
      <c r="N13" s="46">
        <v>1505</v>
      </c>
      <c r="O13" s="47">
        <f>SUM(N13/'BASE DE CÁLCULO'!$B$13)</f>
        <v>311.594202898551</v>
      </c>
    </row>
    <row r="14" s="26" customFormat="1" ht="30" customHeight="1" spans="1:45">
      <c r="A14" s="48"/>
      <c r="B14" s="39"/>
      <c r="C14" s="41"/>
      <c r="D14" s="40"/>
      <c r="E14" s="41"/>
      <c r="F14" s="42">
        <v>1.3</v>
      </c>
      <c r="G14" s="41">
        <v>1.16</v>
      </c>
      <c r="H14" s="43">
        <v>0.8</v>
      </c>
      <c r="I14" s="41">
        <f t="shared" si="0"/>
        <v>1.2064</v>
      </c>
      <c r="J14" s="41">
        <f>'BASE DE CÁLCULO'!$B$3/EXW!$I14</f>
        <v>91.1803713527851</v>
      </c>
      <c r="K14" s="41">
        <f>'BASE DE CÁLCULO'!$B$2/EXW!$I14</f>
        <v>59.6816976127321</v>
      </c>
      <c r="L14" s="49"/>
      <c r="M14" s="45" t="s">
        <v>19</v>
      </c>
      <c r="N14" s="46">
        <v>1470</v>
      </c>
      <c r="O14" s="47">
        <f>SUM(N14/'BASE DE CÁLCULO'!$B$13)</f>
        <v>304.347826086957</v>
      </c>
    </row>
    <row r="15" s="26" customFormat="1" ht="30" customHeight="1" spans="1:45">
      <c r="A15" s="48"/>
      <c r="B15" s="39"/>
      <c r="C15" s="41"/>
      <c r="D15" s="40"/>
      <c r="E15" s="41"/>
      <c r="F15" s="42">
        <v>1.3</v>
      </c>
      <c r="G15" s="41">
        <v>1.16</v>
      </c>
      <c r="H15" s="43">
        <v>0.8</v>
      </c>
      <c r="I15" s="41">
        <f t="shared" si="0"/>
        <v>1.2064</v>
      </c>
      <c r="J15" s="41">
        <f>'BASE DE CÁLCULO'!$B$3/EXW!$I15</f>
        <v>91.1803713527851</v>
      </c>
      <c r="K15" s="41">
        <f>'BASE DE CÁLCULO'!$B$2/EXW!$I15</f>
        <v>59.6816976127321</v>
      </c>
      <c r="L15" s="49"/>
      <c r="M15" s="45" t="s">
        <v>20</v>
      </c>
      <c r="N15" s="46">
        <v>1530</v>
      </c>
      <c r="O15" s="47">
        <f>SUM(N15/'BASE DE CÁLCULO'!$B$13)</f>
        <v>316.770186335404</v>
      </c>
    </row>
    <row r="16" s="26" customFormat="1" ht="30" customHeight="1" spans="1:45">
      <c r="A16" s="48"/>
      <c r="B16" s="39"/>
      <c r="C16" s="41"/>
      <c r="D16" s="40"/>
      <c r="E16" s="41"/>
      <c r="F16" s="42">
        <v>1.3</v>
      </c>
      <c r="G16" s="41">
        <v>1.16</v>
      </c>
      <c r="H16" s="43">
        <v>0.8</v>
      </c>
      <c r="I16" s="41">
        <f t="shared" si="0"/>
        <v>1.2064</v>
      </c>
      <c r="J16" s="41">
        <f>'BASE DE CÁLCULO'!$B$3/EXW!$I16</f>
        <v>91.1803713527851</v>
      </c>
      <c r="K16" s="41">
        <f>'BASE DE CÁLCULO'!$B$2/EXW!$I16</f>
        <v>59.6816976127321</v>
      </c>
      <c r="L16" s="49"/>
      <c r="M16" s="45" t="s">
        <v>21</v>
      </c>
      <c r="N16" s="46">
        <v>1560</v>
      </c>
      <c r="O16" s="47">
        <f>SUM(N16/'BASE DE CÁLCULO'!$B$13)</f>
        <v>322.981366459627</v>
      </c>
    </row>
    <row r="17" s="26" customFormat="1" ht="30" customHeight="1" spans="1:15">
      <c r="A17" s="48"/>
      <c r="B17" s="39"/>
      <c r="C17" s="41"/>
      <c r="D17" s="40"/>
      <c r="E17" s="41"/>
      <c r="F17" s="42">
        <v>1.3</v>
      </c>
      <c r="G17" s="41">
        <v>1.16</v>
      </c>
      <c r="H17" s="43">
        <v>0.8</v>
      </c>
      <c r="I17" s="41">
        <f t="shared" si="0"/>
        <v>1.2064</v>
      </c>
      <c r="J17" s="41">
        <f>'BASE DE CÁLCULO'!$B$3/EXW!$I17</f>
        <v>91.1803713527851</v>
      </c>
      <c r="K17" s="41">
        <f>'BASE DE CÁLCULO'!$B$2/EXW!$I17</f>
        <v>59.6816976127321</v>
      </c>
      <c r="L17" s="50"/>
      <c r="M17" s="45" t="s">
        <v>22</v>
      </c>
      <c r="N17" s="46">
        <v>1620</v>
      </c>
      <c r="O17" s="47">
        <f>SUM(N17/'BASE DE CÁLCULO'!$B$13)</f>
        <v>335.403726708075</v>
      </c>
    </row>
    <row r="18" s="26" customFormat="1" ht="30" customHeight="1" spans="1:15">
      <c r="A18" s="48"/>
      <c r="B18" s="39"/>
      <c r="C18" s="40" t="s">
        <v>27</v>
      </c>
      <c r="D18" s="40">
        <v>1.14</v>
      </c>
      <c r="E18" s="41">
        <v>0.9</v>
      </c>
      <c r="F18" s="42">
        <v>0.77</v>
      </c>
      <c r="G18" s="41">
        <v>1.16</v>
      </c>
      <c r="H18" s="43">
        <v>0.8</v>
      </c>
      <c r="I18" s="41">
        <f t="shared" si="0"/>
        <v>0.71456</v>
      </c>
      <c r="J18" s="41">
        <f>'BASE DE CÁLCULO'!$B$3/EXW!$I18</f>
        <v>153.940886699507</v>
      </c>
      <c r="K18" s="41">
        <f>'BASE DE CÁLCULO'!$B$2/EXW!$I18</f>
        <v>100.761307657859</v>
      </c>
      <c r="L18" s="44" t="s">
        <v>28</v>
      </c>
      <c r="M18" s="45" t="s">
        <v>18</v>
      </c>
      <c r="N18" s="46">
        <v>1230</v>
      </c>
      <c r="O18" s="47">
        <f>SUM(N18/'BASE DE CÁLCULO'!$B$13)</f>
        <v>254.658385093168</v>
      </c>
    </row>
    <row r="19" s="26" customFormat="1" ht="30" customHeight="1" spans="1:15">
      <c r="A19" s="48"/>
      <c r="B19" s="39"/>
      <c r="C19" s="41"/>
      <c r="D19" s="40"/>
      <c r="E19" s="41"/>
      <c r="F19" s="42">
        <v>0.77</v>
      </c>
      <c r="G19" s="41">
        <v>1.16</v>
      </c>
      <c r="H19" s="43">
        <v>0.8</v>
      </c>
      <c r="I19" s="41">
        <f t="shared" si="0"/>
        <v>0.71456</v>
      </c>
      <c r="J19" s="41">
        <f>'BASE DE CÁLCULO'!$B$3/EXW!$I19</f>
        <v>153.940886699507</v>
      </c>
      <c r="K19" s="41">
        <f>'BASE DE CÁLCULO'!$B$2/EXW!$I19</f>
        <v>100.761307657859</v>
      </c>
      <c r="L19" s="49"/>
      <c r="M19" s="45" t="s">
        <v>19</v>
      </c>
      <c r="N19" s="46">
        <v>1205</v>
      </c>
      <c r="O19" s="47">
        <f>SUM(N19/'BASE DE CÁLCULO'!$B$13)</f>
        <v>249.482401656315</v>
      </c>
    </row>
    <row r="20" s="26" customFormat="1" ht="30" customHeight="1" spans="1:15">
      <c r="A20" s="48"/>
      <c r="B20" s="39"/>
      <c r="C20" s="41"/>
      <c r="D20" s="40"/>
      <c r="E20" s="41"/>
      <c r="F20" s="42">
        <v>0.77</v>
      </c>
      <c r="G20" s="41">
        <v>1.16</v>
      </c>
      <c r="H20" s="43">
        <v>0.8</v>
      </c>
      <c r="I20" s="41">
        <f t="shared" si="0"/>
        <v>0.71456</v>
      </c>
      <c r="J20" s="41">
        <f>'BASE DE CÁLCULO'!$B$3/EXW!$I20</f>
        <v>153.940886699507</v>
      </c>
      <c r="K20" s="41">
        <f>'BASE DE CÁLCULO'!$B$2/EXW!$I20</f>
        <v>100.761307657859</v>
      </c>
      <c r="L20" s="49"/>
      <c r="M20" s="45" t="s">
        <v>20</v>
      </c>
      <c r="N20" s="46">
        <v>1250</v>
      </c>
      <c r="O20" s="47">
        <f>SUM(N20/'BASE DE CÁLCULO'!$B$13)</f>
        <v>258.79917184265</v>
      </c>
    </row>
    <row r="21" s="26" customFormat="1" ht="30" customHeight="1" spans="1:15">
      <c r="A21" s="48"/>
      <c r="B21" s="39"/>
      <c r="C21" s="41"/>
      <c r="D21" s="40"/>
      <c r="E21" s="41"/>
      <c r="F21" s="42">
        <v>0.77</v>
      </c>
      <c r="G21" s="41">
        <v>1.16</v>
      </c>
      <c r="H21" s="43">
        <v>0.8</v>
      </c>
      <c r="I21" s="41">
        <f t="shared" si="0"/>
        <v>0.71456</v>
      </c>
      <c r="J21" s="41">
        <f>'BASE DE CÁLCULO'!$B$3/EXW!$I21</f>
        <v>153.940886699507</v>
      </c>
      <c r="K21" s="41">
        <f>'BASE DE CÁLCULO'!$B$2/EXW!$I21</f>
        <v>100.761307657859</v>
      </c>
      <c r="L21" s="49"/>
      <c r="M21" s="45" t="s">
        <v>21</v>
      </c>
      <c r="N21" s="46">
        <v>1265</v>
      </c>
      <c r="O21" s="47">
        <f>SUM(N21/'BASE DE CÁLCULO'!$B$13)</f>
        <v>261.904761904762</v>
      </c>
    </row>
    <row r="22" s="26" customFormat="1" ht="30" customHeight="1" spans="1:15">
      <c r="A22" s="48"/>
      <c r="B22" s="39"/>
      <c r="C22" s="41"/>
      <c r="D22" s="40"/>
      <c r="E22" s="41"/>
      <c r="F22" s="42">
        <v>0.77</v>
      </c>
      <c r="G22" s="41">
        <v>1.16</v>
      </c>
      <c r="H22" s="43">
        <v>0.8</v>
      </c>
      <c r="I22" s="41">
        <f t="shared" si="0"/>
        <v>0.71456</v>
      </c>
      <c r="J22" s="41">
        <f>'BASE DE CÁLCULO'!$B$3/EXW!$I22</f>
        <v>153.940886699507</v>
      </c>
      <c r="K22" s="41">
        <f>'BASE DE CÁLCULO'!$B$2/EXW!$I22</f>
        <v>100.761307657859</v>
      </c>
      <c r="L22" s="50"/>
      <c r="M22" s="45" t="s">
        <v>22</v>
      </c>
      <c r="N22" s="46">
        <v>1305</v>
      </c>
      <c r="O22" s="47">
        <f>SUM(N22/'BASE DE CÁLCULO'!$B$13)</f>
        <v>270.186335403727</v>
      </c>
    </row>
    <row r="23" s="26" customFormat="1" ht="30" customHeight="1" spans="1:15">
      <c r="A23" s="48"/>
      <c r="B23" s="39"/>
      <c r="C23" s="40" t="s">
        <v>29</v>
      </c>
      <c r="D23" s="40">
        <v>1.14</v>
      </c>
      <c r="E23" s="41">
        <v>0.9</v>
      </c>
      <c r="F23" s="42">
        <v>0.87</v>
      </c>
      <c r="G23" s="41">
        <v>1.16</v>
      </c>
      <c r="H23" s="43">
        <v>0.8</v>
      </c>
      <c r="I23" s="41">
        <f t="shared" si="0"/>
        <v>0.80736</v>
      </c>
      <c r="J23" s="41">
        <f>'BASE DE CÁLCULO'!$B$3/EXW!$I23</f>
        <v>136.246531906461</v>
      </c>
      <c r="K23" s="41">
        <f>'BASE DE CÁLCULO'!$B$2/EXW!$I23</f>
        <v>89.179548156956</v>
      </c>
      <c r="L23" s="44" t="s">
        <v>30</v>
      </c>
      <c r="M23" s="45" t="s">
        <v>18</v>
      </c>
      <c r="N23" s="46">
        <v>1285</v>
      </c>
      <c r="O23" s="47">
        <f>SUM(N23/'BASE DE CÁLCULO'!$B$13)</f>
        <v>266.045548654244</v>
      </c>
    </row>
    <row r="24" s="26" customFormat="1" ht="30" customHeight="1" spans="1:15">
      <c r="A24" s="48"/>
      <c r="B24" s="39"/>
      <c r="C24" s="41"/>
      <c r="D24" s="40"/>
      <c r="E24" s="41"/>
      <c r="F24" s="42">
        <v>0.87</v>
      </c>
      <c r="G24" s="41">
        <v>1.16</v>
      </c>
      <c r="H24" s="43">
        <v>0.8</v>
      </c>
      <c r="I24" s="41">
        <f t="shared" si="0"/>
        <v>0.80736</v>
      </c>
      <c r="J24" s="41">
        <f>'BASE DE CÁLCULO'!$B$3/EXW!$I24</f>
        <v>136.246531906461</v>
      </c>
      <c r="K24" s="41">
        <f>'BASE DE CÁLCULO'!$B$2/EXW!$I24</f>
        <v>89.179548156956</v>
      </c>
      <c r="L24" s="49"/>
      <c r="M24" s="45" t="s">
        <v>19</v>
      </c>
      <c r="N24" s="46">
        <v>1255</v>
      </c>
      <c r="O24" s="47">
        <f>SUM(N24/'BASE DE CÁLCULO'!$B$13)</f>
        <v>259.834368530021</v>
      </c>
    </row>
    <row r="25" s="26" customFormat="1" ht="30" customHeight="1" spans="1:15">
      <c r="A25" s="48"/>
      <c r="B25" s="39"/>
      <c r="C25" s="41"/>
      <c r="D25" s="40"/>
      <c r="E25" s="41"/>
      <c r="F25" s="42">
        <v>0.87</v>
      </c>
      <c r="G25" s="41">
        <v>1.16</v>
      </c>
      <c r="H25" s="43">
        <v>0.8</v>
      </c>
      <c r="I25" s="41">
        <f t="shared" si="0"/>
        <v>0.80736</v>
      </c>
      <c r="J25" s="41">
        <f>'BASE DE CÁLCULO'!$B$3/EXW!$I25</f>
        <v>136.246531906461</v>
      </c>
      <c r="K25" s="41">
        <f>'BASE DE CÁLCULO'!$B$2/EXW!$I25</f>
        <v>89.179548156956</v>
      </c>
      <c r="L25" s="49"/>
      <c r="M25" s="45" t="s">
        <v>20</v>
      </c>
      <c r="N25" s="46">
        <v>1299</v>
      </c>
      <c r="O25" s="47">
        <f>SUM(N25/'BASE DE CÁLCULO'!$B$13)</f>
        <v>268.944099378882</v>
      </c>
    </row>
    <row r="26" s="26" customFormat="1" ht="30" customHeight="1" spans="1:15">
      <c r="A26" s="48"/>
      <c r="B26" s="39"/>
      <c r="C26" s="41"/>
      <c r="D26" s="40"/>
      <c r="E26" s="41"/>
      <c r="F26" s="42">
        <v>0.87</v>
      </c>
      <c r="G26" s="41">
        <v>1.16</v>
      </c>
      <c r="H26" s="43">
        <v>0.8</v>
      </c>
      <c r="I26" s="41">
        <f t="shared" si="0"/>
        <v>0.80736</v>
      </c>
      <c r="J26" s="41">
        <f>'BASE DE CÁLCULO'!$B$3/EXW!$I26</f>
        <v>136.246531906461</v>
      </c>
      <c r="K26" s="41">
        <f>'BASE DE CÁLCULO'!$B$2/EXW!$I26</f>
        <v>89.179548156956</v>
      </c>
      <c r="L26" s="49"/>
      <c r="M26" s="45" t="s">
        <v>21</v>
      </c>
      <c r="N26" s="46">
        <v>1320</v>
      </c>
      <c r="O26" s="47">
        <f>SUM(N26/'BASE DE CÁLCULO'!$B$13)</f>
        <v>273.291925465839</v>
      </c>
    </row>
    <row r="27" s="26" customFormat="1" ht="30" customHeight="1" spans="1:15">
      <c r="A27" s="48"/>
      <c r="B27" s="39"/>
      <c r="C27" s="41"/>
      <c r="D27" s="40"/>
      <c r="E27" s="41"/>
      <c r="F27" s="42">
        <v>0.87</v>
      </c>
      <c r="G27" s="41">
        <v>1.16</v>
      </c>
      <c r="H27" s="43">
        <v>0.8</v>
      </c>
      <c r="I27" s="41">
        <f t="shared" si="0"/>
        <v>0.80736</v>
      </c>
      <c r="J27" s="41">
        <f>'BASE DE CÁLCULO'!$B$3/EXW!$I27</f>
        <v>136.246531906461</v>
      </c>
      <c r="K27" s="41">
        <f>'BASE DE CÁLCULO'!$B$2/EXW!$I27</f>
        <v>89.179548156956</v>
      </c>
      <c r="L27" s="50"/>
      <c r="M27" s="45" t="s">
        <v>22</v>
      </c>
      <c r="N27" s="46">
        <v>1365</v>
      </c>
      <c r="O27" s="47">
        <f>SUM(N27/'BASE DE CÁLCULO'!$B$13)</f>
        <v>282.608695652174</v>
      </c>
    </row>
    <row r="28" s="26" customFormat="1" ht="30" customHeight="1" spans="1:15">
      <c r="A28" s="48"/>
      <c r="B28" s="39"/>
      <c r="C28" s="40" t="s">
        <v>31</v>
      </c>
      <c r="D28" s="40">
        <v>1.14</v>
      </c>
      <c r="E28" s="41">
        <v>0.9</v>
      </c>
      <c r="F28" s="42">
        <v>0.97</v>
      </c>
      <c r="G28" s="41">
        <v>1.16</v>
      </c>
      <c r="H28" s="43">
        <v>0.8</v>
      </c>
      <c r="I28" s="41">
        <f t="shared" si="0"/>
        <v>0.90016</v>
      </c>
      <c r="J28" s="41">
        <f>'BASE DE CÁLCULO'!$B$3/EXW!$I28</f>
        <v>122.2004976893</v>
      </c>
      <c r="K28" s="41">
        <f>'BASE DE CÁLCULO'!$B$2/EXW!$I28</f>
        <v>79.9857803057234</v>
      </c>
      <c r="L28" s="44" t="s">
        <v>32</v>
      </c>
      <c r="M28" s="45" t="s">
        <v>18</v>
      </c>
      <c r="N28" s="46">
        <v>1340</v>
      </c>
      <c r="O28" s="47">
        <f>SUM(N28/'BASE DE CÁLCULO'!$B$13)</f>
        <v>277.432712215321</v>
      </c>
    </row>
    <row r="29" s="26" customFormat="1" ht="30" customHeight="1" spans="1:15">
      <c r="A29" s="48"/>
      <c r="B29" s="39"/>
      <c r="C29" s="41"/>
      <c r="D29" s="40"/>
      <c r="E29" s="41"/>
      <c r="F29" s="42">
        <v>0.97</v>
      </c>
      <c r="G29" s="41">
        <v>1.16</v>
      </c>
      <c r="H29" s="43">
        <v>0.8</v>
      </c>
      <c r="I29" s="41">
        <f t="shared" si="0"/>
        <v>0.90016</v>
      </c>
      <c r="J29" s="41">
        <f>'BASE DE CÁLCULO'!$B$3/EXW!$I29</f>
        <v>122.2004976893</v>
      </c>
      <c r="K29" s="41">
        <f>'BASE DE CÁLCULO'!$B$2/EXW!$I29</f>
        <v>79.9857803057234</v>
      </c>
      <c r="L29" s="49"/>
      <c r="M29" s="45" t="s">
        <v>19</v>
      </c>
      <c r="N29" s="46">
        <v>1310</v>
      </c>
      <c r="O29" s="47">
        <f>SUM(N29/'BASE DE CÁLCULO'!$B$13)</f>
        <v>271.221532091097</v>
      </c>
    </row>
    <row r="30" s="26" customFormat="1" ht="30" customHeight="1" spans="1:15">
      <c r="A30" s="48"/>
      <c r="B30" s="39"/>
      <c r="C30" s="41"/>
      <c r="D30" s="40"/>
      <c r="E30" s="41"/>
      <c r="F30" s="42">
        <v>0.97</v>
      </c>
      <c r="G30" s="41">
        <v>1.16</v>
      </c>
      <c r="H30" s="43">
        <v>0.8</v>
      </c>
      <c r="I30" s="41">
        <f t="shared" si="0"/>
        <v>0.90016</v>
      </c>
      <c r="J30" s="41">
        <f>'BASE DE CÁLCULO'!$B$3/EXW!$I30</f>
        <v>122.2004976893</v>
      </c>
      <c r="K30" s="41">
        <f>'BASE DE CÁLCULO'!$B$2/EXW!$I30</f>
        <v>79.9857803057234</v>
      </c>
      <c r="L30" s="49"/>
      <c r="M30" s="45" t="s">
        <v>20</v>
      </c>
      <c r="N30" s="46">
        <v>1360</v>
      </c>
      <c r="O30" s="47">
        <f>SUM(N30/'BASE DE CÁLCULO'!$B$13)</f>
        <v>281.573498964803</v>
      </c>
    </row>
    <row r="31" s="26" customFormat="1" ht="30" customHeight="1" spans="1:15">
      <c r="A31" s="48"/>
      <c r="B31" s="39"/>
      <c r="C31" s="41"/>
      <c r="D31" s="40"/>
      <c r="E31" s="41"/>
      <c r="F31" s="42">
        <v>0.97</v>
      </c>
      <c r="G31" s="41">
        <v>1.16</v>
      </c>
      <c r="H31" s="43">
        <v>0.8</v>
      </c>
      <c r="I31" s="41">
        <f t="shared" si="0"/>
        <v>0.90016</v>
      </c>
      <c r="J31" s="41">
        <f>'BASE DE CÁLCULO'!$B$3/EXW!$I31</f>
        <v>122.2004976893</v>
      </c>
      <c r="K31" s="41">
        <f>'BASE DE CÁLCULO'!$B$2/EXW!$I31</f>
        <v>79.9857803057234</v>
      </c>
      <c r="L31" s="49"/>
      <c r="M31" s="45" t="s">
        <v>21</v>
      </c>
      <c r="N31" s="46">
        <v>1380</v>
      </c>
      <c r="O31" s="47">
        <f>SUM(N31/'BASE DE CÁLCULO'!$B$13)</f>
        <v>285.714285714286</v>
      </c>
    </row>
    <row r="32" s="26" customFormat="1" ht="30" customHeight="1" spans="1:15">
      <c r="A32" s="48"/>
      <c r="B32" s="39"/>
      <c r="C32" s="41"/>
      <c r="D32" s="40"/>
      <c r="E32" s="41"/>
      <c r="F32" s="42">
        <v>0.97</v>
      </c>
      <c r="G32" s="41">
        <v>1.16</v>
      </c>
      <c r="H32" s="43">
        <v>0.8</v>
      </c>
      <c r="I32" s="41">
        <f t="shared" si="0"/>
        <v>0.90016</v>
      </c>
      <c r="J32" s="41">
        <f>'BASE DE CÁLCULO'!$B$3/EXW!$I32</f>
        <v>122.2004976893</v>
      </c>
      <c r="K32" s="41">
        <f>'BASE DE CÁLCULO'!$B$2/EXW!$I32</f>
        <v>79.9857803057234</v>
      </c>
      <c r="L32" s="50"/>
      <c r="M32" s="45" t="s">
        <v>22</v>
      </c>
      <c r="N32" s="46">
        <v>1430</v>
      </c>
      <c r="O32" s="47">
        <f>SUM(N32/'BASE DE CÁLCULO'!$B$13)</f>
        <v>296.066252587992</v>
      </c>
    </row>
    <row r="33" s="26" customFormat="1" ht="30" customHeight="1" spans="1:15">
      <c r="A33" s="48"/>
      <c r="B33" s="39"/>
      <c r="C33" s="40" t="s">
        <v>33</v>
      </c>
      <c r="D33" s="40">
        <v>1.59</v>
      </c>
      <c r="E33" s="41">
        <v>0.9</v>
      </c>
      <c r="F33" s="42">
        <v>1.1</v>
      </c>
      <c r="G33" s="41">
        <v>1.61</v>
      </c>
      <c r="H33" s="43">
        <v>0.8</v>
      </c>
      <c r="I33" s="41">
        <f t="shared" si="0"/>
        <v>1.4168</v>
      </c>
      <c r="J33" s="41">
        <f>'BASE DE CÁLCULO'!$B$3/EXW!$I33</f>
        <v>77.639751552795</v>
      </c>
      <c r="K33" s="41">
        <f>'BASE DE CÁLCULO'!$B$2/EXW!$I33</f>
        <v>50.8187464709204</v>
      </c>
      <c r="L33" s="44" t="s">
        <v>34</v>
      </c>
      <c r="M33" s="45" t="s">
        <v>18</v>
      </c>
      <c r="N33" s="46">
        <v>1550</v>
      </c>
      <c r="O33" s="47">
        <f>SUM(N33/'BASE DE CÁLCULO'!$B$13)</f>
        <v>320.910973084886</v>
      </c>
    </row>
    <row r="34" s="26" customFormat="1" ht="30" customHeight="1" spans="1:15">
      <c r="A34" s="48"/>
      <c r="B34" s="39"/>
      <c r="C34" s="41"/>
      <c r="D34" s="40"/>
      <c r="E34" s="41"/>
      <c r="F34" s="42">
        <v>1.1</v>
      </c>
      <c r="G34" s="41">
        <v>1.61</v>
      </c>
      <c r="H34" s="43">
        <v>0.8</v>
      </c>
      <c r="I34" s="41">
        <f t="shared" si="0"/>
        <v>1.4168</v>
      </c>
      <c r="J34" s="41">
        <f>'BASE DE CÁLCULO'!$B$3/EXW!$I34</f>
        <v>77.639751552795</v>
      </c>
      <c r="K34" s="41">
        <f>'BASE DE CÁLCULO'!$B$2/EXW!$I34</f>
        <v>50.8187464709204</v>
      </c>
      <c r="L34" s="49"/>
      <c r="M34" s="45" t="s">
        <v>19</v>
      </c>
      <c r="N34" s="46">
        <v>1510</v>
      </c>
      <c r="O34" s="47">
        <f>SUM(N34/'BASE DE CÁLCULO'!$B$13)</f>
        <v>312.629399585921</v>
      </c>
    </row>
    <row r="35" s="26" customFormat="1" ht="30" customHeight="1" spans="1:15">
      <c r="A35" s="48"/>
      <c r="B35" s="39"/>
      <c r="C35" s="41"/>
      <c r="D35" s="40"/>
      <c r="E35" s="41"/>
      <c r="F35" s="42">
        <v>1.1</v>
      </c>
      <c r="G35" s="41">
        <v>1.61</v>
      </c>
      <c r="H35" s="43">
        <v>0.8</v>
      </c>
      <c r="I35" s="41">
        <f t="shared" si="0"/>
        <v>1.4168</v>
      </c>
      <c r="J35" s="41">
        <f>'BASE DE CÁLCULO'!$B$3/EXW!$I35</f>
        <v>77.639751552795</v>
      </c>
      <c r="K35" s="41">
        <f>'BASE DE CÁLCULO'!$B$2/EXW!$I35</f>
        <v>50.8187464709204</v>
      </c>
      <c r="L35" s="49"/>
      <c r="M35" s="45" t="s">
        <v>20</v>
      </c>
      <c r="N35" s="46">
        <v>1570</v>
      </c>
      <c r="O35" s="47">
        <f>SUM(N35/'BASE DE CÁLCULO'!$B$13)</f>
        <v>325.051759834369</v>
      </c>
    </row>
    <row r="36" s="26" customFormat="1" ht="30" customHeight="1" spans="1:15">
      <c r="A36" s="48"/>
      <c r="B36" s="39"/>
      <c r="C36" s="41"/>
      <c r="D36" s="40"/>
      <c r="E36" s="41"/>
      <c r="F36" s="42">
        <v>1.1</v>
      </c>
      <c r="G36" s="41">
        <v>1.61</v>
      </c>
      <c r="H36" s="43">
        <v>0.8</v>
      </c>
      <c r="I36" s="41">
        <f t="shared" si="0"/>
        <v>1.4168</v>
      </c>
      <c r="J36" s="41">
        <f>'BASE DE CÁLCULO'!$B$3/EXW!$I36</f>
        <v>77.639751552795</v>
      </c>
      <c r="K36" s="41">
        <f>'BASE DE CÁLCULO'!$B$2/EXW!$I36</f>
        <v>50.8187464709204</v>
      </c>
      <c r="L36" s="49"/>
      <c r="M36" s="45" t="s">
        <v>21</v>
      </c>
      <c r="N36" s="46">
        <v>1599</v>
      </c>
      <c r="O36" s="47">
        <f>SUM(N36/'BASE DE CÁLCULO'!$B$13)</f>
        <v>331.055900621118</v>
      </c>
    </row>
    <row r="37" s="26" customFormat="1" ht="30" customHeight="1" spans="1:15">
      <c r="A37" s="48"/>
      <c r="B37" s="39"/>
      <c r="C37" s="41"/>
      <c r="D37" s="40"/>
      <c r="E37" s="41"/>
      <c r="F37" s="42">
        <v>1.1</v>
      </c>
      <c r="G37" s="41">
        <v>1.61</v>
      </c>
      <c r="H37" s="43">
        <v>0.8</v>
      </c>
      <c r="I37" s="41">
        <f t="shared" si="0"/>
        <v>1.4168</v>
      </c>
      <c r="J37" s="41">
        <f>'BASE DE CÁLCULO'!$B$3/EXW!$I37</f>
        <v>77.639751552795</v>
      </c>
      <c r="K37" s="41">
        <f>'BASE DE CÁLCULO'!$B$2/EXW!$I37</f>
        <v>50.8187464709204</v>
      </c>
      <c r="L37" s="50"/>
      <c r="M37" s="45" t="s">
        <v>22</v>
      </c>
      <c r="N37" s="46">
        <v>1670</v>
      </c>
      <c r="O37" s="47">
        <f>SUM(N37/'BASE DE CÁLCULO'!$B$13)</f>
        <v>345.755693581781</v>
      </c>
    </row>
    <row r="38" s="26" customFormat="1" ht="30" customHeight="1" spans="1:15">
      <c r="A38" s="48"/>
      <c r="B38" s="39"/>
      <c r="C38" s="40" t="s">
        <v>35</v>
      </c>
      <c r="D38" s="40">
        <v>1.59</v>
      </c>
      <c r="E38" s="41">
        <v>0.9</v>
      </c>
      <c r="F38" s="42">
        <v>1.2</v>
      </c>
      <c r="G38" s="41">
        <v>1.61</v>
      </c>
      <c r="H38" s="43">
        <v>0.8</v>
      </c>
      <c r="I38" s="41">
        <f t="shared" si="0"/>
        <v>1.5456</v>
      </c>
      <c r="J38" s="41">
        <f>'BASE DE CÁLCULO'!$B$3/EXW!$I38</f>
        <v>71.1697722567288</v>
      </c>
      <c r="K38" s="41">
        <f>'BASE DE CÁLCULO'!$B$2/EXW!$I38</f>
        <v>46.583850931677</v>
      </c>
      <c r="L38" s="44" t="s">
        <v>36</v>
      </c>
      <c r="M38" s="45" t="s">
        <v>18</v>
      </c>
      <c r="N38" s="46">
        <v>1610</v>
      </c>
      <c r="O38" s="47">
        <f>SUM(N38/'BASE DE CÁLCULO'!$B$13)</f>
        <v>333.333333333333</v>
      </c>
    </row>
    <row r="39" s="26" customFormat="1" ht="30" customHeight="1" spans="1:15">
      <c r="A39" s="48"/>
      <c r="B39" s="39"/>
      <c r="C39" s="41"/>
      <c r="D39" s="40"/>
      <c r="E39" s="41"/>
      <c r="F39" s="42">
        <v>1.2</v>
      </c>
      <c r="G39" s="41">
        <v>1.61</v>
      </c>
      <c r="H39" s="43">
        <v>0.8</v>
      </c>
      <c r="I39" s="41">
        <f t="shared" si="0"/>
        <v>1.5456</v>
      </c>
      <c r="J39" s="41">
        <f>'BASE DE CÁLCULO'!$B$3/EXW!$I39</f>
        <v>71.1697722567288</v>
      </c>
      <c r="K39" s="41">
        <f>'BASE DE CÁLCULO'!$B$2/EXW!$I39</f>
        <v>46.583850931677</v>
      </c>
      <c r="L39" s="49"/>
      <c r="M39" s="45" t="s">
        <v>19</v>
      </c>
      <c r="N39" s="46">
        <v>1570</v>
      </c>
      <c r="O39" s="47">
        <f>SUM(N39/'BASE DE CÁLCULO'!$B$13)</f>
        <v>325.051759834369</v>
      </c>
    </row>
    <row r="40" s="26" customFormat="1" ht="30" customHeight="1" spans="1:15">
      <c r="A40" s="48"/>
      <c r="B40" s="39"/>
      <c r="C40" s="41"/>
      <c r="D40" s="40"/>
      <c r="E40" s="41"/>
      <c r="F40" s="42">
        <v>1.2</v>
      </c>
      <c r="G40" s="41">
        <v>1.61</v>
      </c>
      <c r="H40" s="43">
        <v>0.8</v>
      </c>
      <c r="I40" s="41">
        <f t="shared" si="0"/>
        <v>1.5456</v>
      </c>
      <c r="J40" s="41">
        <f>'BASE DE CÁLCULO'!$B$3/EXW!$I40</f>
        <v>71.1697722567288</v>
      </c>
      <c r="K40" s="41">
        <f>'BASE DE CÁLCULO'!$B$2/EXW!$I40</f>
        <v>46.583850931677</v>
      </c>
      <c r="L40" s="49"/>
      <c r="M40" s="45" t="s">
        <v>20</v>
      </c>
      <c r="N40" s="46">
        <v>1640</v>
      </c>
      <c r="O40" s="47">
        <f>SUM(N40/'BASE DE CÁLCULO'!$B$13)</f>
        <v>339.544513457557</v>
      </c>
    </row>
    <row r="41" s="26" customFormat="1" ht="30" customHeight="1" spans="1:15">
      <c r="A41" s="48"/>
      <c r="B41" s="39"/>
      <c r="C41" s="41"/>
      <c r="D41" s="40"/>
      <c r="E41" s="41"/>
      <c r="F41" s="42">
        <v>1.2</v>
      </c>
      <c r="G41" s="41">
        <v>1.61</v>
      </c>
      <c r="H41" s="43">
        <v>0.8</v>
      </c>
      <c r="I41" s="41">
        <f t="shared" si="0"/>
        <v>1.5456</v>
      </c>
      <c r="J41" s="41">
        <f>'BASE DE CÁLCULO'!$B$3/EXW!$I41</f>
        <v>71.1697722567288</v>
      </c>
      <c r="K41" s="41">
        <f>'BASE DE CÁLCULO'!$B$2/EXW!$I41</f>
        <v>46.583850931677</v>
      </c>
      <c r="L41" s="49"/>
      <c r="M41" s="45" t="s">
        <v>21</v>
      </c>
      <c r="N41" s="46">
        <v>1670</v>
      </c>
      <c r="O41" s="47">
        <f>SUM(N41/'BASE DE CÁLCULO'!$B$13)</f>
        <v>345.755693581781</v>
      </c>
    </row>
    <row r="42" s="26" customFormat="1" ht="30" customHeight="1" spans="1:15">
      <c r="A42" s="48"/>
      <c r="B42" s="39"/>
      <c r="C42" s="41"/>
      <c r="D42" s="40"/>
      <c r="E42" s="41"/>
      <c r="F42" s="42">
        <v>1.2</v>
      </c>
      <c r="G42" s="41">
        <v>1.61</v>
      </c>
      <c r="H42" s="43">
        <v>0.8</v>
      </c>
      <c r="I42" s="41">
        <f t="shared" si="0"/>
        <v>1.5456</v>
      </c>
      <c r="J42" s="41">
        <f>'BASE DE CÁLCULO'!$B$3/EXW!$I42</f>
        <v>71.1697722567288</v>
      </c>
      <c r="K42" s="41">
        <f>'BASE DE CÁLCULO'!$B$2/EXW!$I42</f>
        <v>46.583850931677</v>
      </c>
      <c r="L42" s="50"/>
      <c r="M42" s="45" t="s">
        <v>22</v>
      </c>
      <c r="N42" s="46">
        <v>1730</v>
      </c>
      <c r="O42" s="47">
        <f>SUM(N42/'BASE DE CÁLCULO'!$B$13)</f>
        <v>358.178053830228</v>
      </c>
    </row>
    <row r="43" s="26" customFormat="1" ht="30" customHeight="1" spans="1:15">
      <c r="A43" s="48"/>
      <c r="B43" s="39"/>
      <c r="C43" s="40" t="s">
        <v>37</v>
      </c>
      <c r="D43" s="40">
        <v>1.59</v>
      </c>
      <c r="E43" s="41">
        <v>0.9</v>
      </c>
      <c r="F43" s="42">
        <v>1.3</v>
      </c>
      <c r="G43" s="41">
        <v>1.61</v>
      </c>
      <c r="H43" s="43">
        <v>0.8</v>
      </c>
      <c r="I43" s="41">
        <f t="shared" si="0"/>
        <v>1.6744</v>
      </c>
      <c r="J43" s="41">
        <f>'BASE DE CÁLCULO'!$B$3/EXW!$I43</f>
        <v>65.6951743908266</v>
      </c>
      <c r="K43" s="41">
        <f>'BASE DE CÁLCULO'!$B$2/EXW!$I43</f>
        <v>43.0004777830865</v>
      </c>
      <c r="L43" s="44" t="s">
        <v>38</v>
      </c>
      <c r="M43" s="45" t="s">
        <v>18</v>
      </c>
      <c r="N43" s="46">
        <v>1675</v>
      </c>
      <c r="O43" s="47">
        <f>SUM(N43/'BASE DE CÁLCULO'!$B$13)</f>
        <v>346.790890269151</v>
      </c>
    </row>
    <row r="44" s="26" customFormat="1" ht="30" customHeight="1" spans="1:15">
      <c r="A44" s="48"/>
      <c r="B44" s="39"/>
      <c r="C44" s="41"/>
      <c r="D44" s="40"/>
      <c r="E44" s="41"/>
      <c r="F44" s="42">
        <v>1.3</v>
      </c>
      <c r="G44" s="41">
        <v>1.61</v>
      </c>
      <c r="H44" s="43">
        <v>0.8</v>
      </c>
      <c r="I44" s="41">
        <f t="shared" si="0"/>
        <v>1.6744</v>
      </c>
      <c r="J44" s="41">
        <f>'BASE DE CÁLCULO'!$B$3/EXW!$I44</f>
        <v>65.6951743908266</v>
      </c>
      <c r="K44" s="41">
        <f>'BASE DE CÁLCULO'!$B$2/EXW!$I44</f>
        <v>43.0004777830865</v>
      </c>
      <c r="L44" s="49"/>
      <c r="M44" s="45" t="s">
        <v>19</v>
      </c>
      <c r="N44" s="46">
        <v>1630</v>
      </c>
      <c r="O44" s="47">
        <f>SUM(N44/'BASE DE CÁLCULO'!$B$13)</f>
        <v>337.474120082816</v>
      </c>
    </row>
    <row r="45" s="26" customFormat="1" ht="30" customHeight="1" spans="1:15">
      <c r="A45" s="48"/>
      <c r="B45" s="39"/>
      <c r="C45" s="41"/>
      <c r="D45" s="40"/>
      <c r="E45" s="41"/>
      <c r="F45" s="42">
        <v>1.3</v>
      </c>
      <c r="G45" s="41">
        <v>1.61</v>
      </c>
      <c r="H45" s="43">
        <v>0.8</v>
      </c>
      <c r="I45" s="41">
        <f t="shared" si="0"/>
        <v>1.6744</v>
      </c>
      <c r="J45" s="41">
        <f>'BASE DE CÁLCULO'!$B$3/EXW!$I45</f>
        <v>65.6951743908266</v>
      </c>
      <c r="K45" s="41">
        <f>'BASE DE CÁLCULO'!$B$2/EXW!$I45</f>
        <v>43.0004777830865</v>
      </c>
      <c r="L45" s="49"/>
      <c r="M45" s="45" t="s">
        <v>20</v>
      </c>
      <c r="N45" s="46">
        <v>1700</v>
      </c>
      <c r="O45" s="47">
        <f>SUM(N45/'BASE DE CÁLCULO'!$B$13)</f>
        <v>351.966873706004</v>
      </c>
    </row>
    <row r="46" s="26" customFormat="1" ht="30" customHeight="1" spans="1:15">
      <c r="A46" s="48"/>
      <c r="B46" s="39"/>
      <c r="C46" s="41"/>
      <c r="D46" s="40"/>
      <c r="E46" s="41"/>
      <c r="F46" s="42">
        <v>1.3</v>
      </c>
      <c r="G46" s="41">
        <v>1.61</v>
      </c>
      <c r="H46" s="43">
        <v>0.8</v>
      </c>
      <c r="I46" s="41">
        <f t="shared" si="0"/>
        <v>1.6744</v>
      </c>
      <c r="J46" s="41">
        <f>'BASE DE CÁLCULO'!$B$3/EXW!$I46</f>
        <v>65.6951743908266</v>
      </c>
      <c r="K46" s="41">
        <f>'BASE DE CÁLCULO'!$B$2/EXW!$I46</f>
        <v>43.0004777830865</v>
      </c>
      <c r="L46" s="49"/>
      <c r="M46" s="45" t="s">
        <v>21</v>
      </c>
      <c r="N46" s="46">
        <v>1735</v>
      </c>
      <c r="O46" s="47">
        <f>SUM(N46/'BASE DE CÁLCULO'!$B$13)</f>
        <v>359.213250517598</v>
      </c>
    </row>
    <row r="47" s="26" customFormat="1" ht="30" customHeight="1" spans="1:15">
      <c r="A47" s="48"/>
      <c r="B47" s="39"/>
      <c r="C47" s="41"/>
      <c r="D47" s="40"/>
      <c r="E47" s="41"/>
      <c r="F47" s="42">
        <v>1.3</v>
      </c>
      <c r="G47" s="41">
        <v>1.61</v>
      </c>
      <c r="H47" s="43">
        <v>0.8</v>
      </c>
      <c r="I47" s="41">
        <f t="shared" si="0"/>
        <v>1.6744</v>
      </c>
      <c r="J47" s="41">
        <f>'BASE DE CÁLCULO'!$B$3/EXW!$I47</f>
        <v>65.6951743908266</v>
      </c>
      <c r="K47" s="41">
        <f>'BASE DE CÁLCULO'!$B$2/EXW!$I47</f>
        <v>43.0004777830865</v>
      </c>
      <c r="L47" s="50"/>
      <c r="M47" s="45" t="s">
        <v>22</v>
      </c>
      <c r="N47" s="46">
        <v>1800</v>
      </c>
      <c r="O47" s="47">
        <f>SUM(N47/'BASE DE CÁLCULO'!$B$13)</f>
        <v>372.670807453416</v>
      </c>
    </row>
    <row r="48" s="26" customFormat="1" ht="30" customHeight="1" spans="1:15">
      <c r="A48" s="48"/>
      <c r="B48" s="39"/>
      <c r="C48" s="40" t="s">
        <v>39</v>
      </c>
      <c r="D48" s="40">
        <v>1.14</v>
      </c>
      <c r="E48" s="41">
        <v>0.45</v>
      </c>
      <c r="F48" s="42">
        <v>1.16</v>
      </c>
      <c r="G48" s="41">
        <v>1.16</v>
      </c>
      <c r="H48" s="43">
        <v>0.47</v>
      </c>
      <c r="I48" s="41">
        <f t="shared" si="0"/>
        <v>0.632432</v>
      </c>
      <c r="J48" s="41">
        <f>'BASE DE CÁLCULO'!$B$3/EXW!$I48</f>
        <v>173.931742859311</v>
      </c>
      <c r="K48" s="41">
        <f>'BASE DE CÁLCULO'!$B$2/EXW!$I48</f>
        <v>113.846231689731</v>
      </c>
      <c r="L48" s="44" t="s">
        <v>40</v>
      </c>
      <c r="M48" s="45" t="s">
        <v>18</v>
      </c>
      <c r="N48" s="46">
        <v>750</v>
      </c>
      <c r="O48" s="47">
        <f>SUM(N48/'BASE DE CÁLCULO'!$B$13)</f>
        <v>155.27950310559</v>
      </c>
    </row>
    <row r="49" s="26" customFormat="1" ht="30" customHeight="1" spans="1:45">
      <c r="A49" s="48"/>
      <c r="B49" s="39"/>
      <c r="C49" s="41"/>
      <c r="D49" s="40"/>
      <c r="E49" s="41"/>
      <c r="F49" s="42">
        <v>1.16</v>
      </c>
      <c r="G49" s="41">
        <v>1.16</v>
      </c>
      <c r="H49" s="43">
        <v>0.47</v>
      </c>
      <c r="I49" s="41">
        <f t="shared" si="0"/>
        <v>0.632432</v>
      </c>
      <c r="J49" s="41">
        <f>'BASE DE CÁLCULO'!$B$3/EXW!$I49</f>
        <v>173.931742859311</v>
      </c>
      <c r="K49" s="41">
        <f>'BASE DE CÁLCULO'!$B$2/EXW!$I49</f>
        <v>113.846231689731</v>
      </c>
      <c r="L49" s="49"/>
      <c r="M49" s="45" t="s">
        <v>19</v>
      </c>
      <c r="N49" s="46">
        <v>730</v>
      </c>
      <c r="O49" s="47">
        <f>SUM(N49/'BASE DE CÁLCULO'!$B$13)</f>
        <v>151.138716356108</v>
      </c>
    </row>
    <row r="50" s="26" customFormat="1" ht="30" customHeight="1" spans="1:45">
      <c r="A50" s="48"/>
      <c r="B50" s="39"/>
      <c r="C50" s="41"/>
      <c r="D50" s="40"/>
      <c r="E50" s="41"/>
      <c r="F50" s="42">
        <v>1.16</v>
      </c>
      <c r="G50" s="41">
        <v>1.16</v>
      </c>
      <c r="H50" s="41">
        <v>0.47</v>
      </c>
      <c r="I50" s="41">
        <f t="shared" si="0"/>
        <v>0.632432</v>
      </c>
      <c r="J50" s="41">
        <f>'BASE DE CÁLCULO'!$B$3/EXW!$I50</f>
        <v>173.931742859311</v>
      </c>
      <c r="K50" s="41">
        <f>'BASE DE CÁLCULO'!$B$2/EXW!$I50</f>
        <v>113.846231689731</v>
      </c>
      <c r="L50" s="49"/>
      <c r="M50" s="45" t="s">
        <v>20</v>
      </c>
      <c r="N50" s="46">
        <v>760</v>
      </c>
      <c r="O50" s="47">
        <f>SUM(N50/'BASE DE CÁLCULO'!$B$13)</f>
        <v>157.349896480331</v>
      </c>
    </row>
    <row r="51" s="26" customFormat="1" ht="30" customHeight="1" spans="1:45">
      <c r="A51" s="48"/>
      <c r="B51" s="39"/>
      <c r="C51" s="41"/>
      <c r="D51" s="40"/>
      <c r="E51" s="41"/>
      <c r="F51" s="42">
        <v>1.16</v>
      </c>
      <c r="G51" s="41">
        <v>1.16</v>
      </c>
      <c r="H51" s="41">
        <v>0.47</v>
      </c>
      <c r="I51" s="41">
        <f t="shared" si="0"/>
        <v>0.632432</v>
      </c>
      <c r="J51" s="41">
        <f>'BASE DE CÁLCULO'!$B$3/EXW!$I51</f>
        <v>173.931742859311</v>
      </c>
      <c r="K51" s="41">
        <f>'BASE DE CÁLCULO'!$B$2/EXW!$I51</f>
        <v>113.846231689731</v>
      </c>
      <c r="L51" s="49"/>
      <c r="M51" s="45" t="s">
        <v>21</v>
      </c>
      <c r="N51" s="46">
        <v>780</v>
      </c>
      <c r="O51" s="47">
        <f>SUM(N51/'BASE DE CÁLCULO'!$B$13)</f>
        <v>161.490683229814</v>
      </c>
    </row>
    <row r="52" s="26" customFormat="1" ht="30" customHeight="1" spans="1:45">
      <c r="A52" s="51"/>
      <c r="B52" s="39"/>
      <c r="C52" s="41"/>
      <c r="D52" s="40"/>
      <c r="E52" s="41"/>
      <c r="F52" s="42">
        <v>1.16</v>
      </c>
      <c r="G52" s="41">
        <v>1.16</v>
      </c>
      <c r="H52" s="41">
        <v>0.47</v>
      </c>
      <c r="I52" s="41">
        <f t="shared" si="0"/>
        <v>0.632432</v>
      </c>
      <c r="J52" s="41">
        <f>'BASE DE CÁLCULO'!$B$3/EXW!$I52</f>
        <v>173.931742859311</v>
      </c>
      <c r="K52" s="41">
        <f>'BASE DE CÁLCULO'!$B$2/EXW!$I52</f>
        <v>113.846231689731</v>
      </c>
      <c r="L52" s="50"/>
      <c r="M52" s="45" t="s">
        <v>22</v>
      </c>
      <c r="N52" s="46">
        <v>800</v>
      </c>
      <c r="O52" s="47">
        <f>SUM(N52/'BASE DE CÁLCULO'!$B$13)</f>
        <v>165.631469979296</v>
      </c>
    </row>
    <row r="53" s="27" customFormat="1" customHeight="1" spans="1:45">
      <c r="A53" s="52"/>
      <c r="B53" s="39" t="s">
        <v>41</v>
      </c>
      <c r="C53" s="41">
        <v>2.1</v>
      </c>
      <c r="D53" s="40" t="s">
        <v>42</v>
      </c>
      <c r="E53" s="41">
        <v>1.06</v>
      </c>
      <c r="F53" s="42">
        <v>2.12</v>
      </c>
      <c r="G53" s="41">
        <v>1.15</v>
      </c>
      <c r="H53" s="41">
        <v>0.75</v>
      </c>
      <c r="I53" s="41">
        <f t="shared" ref="I53:I77" si="1">F53*G53*H53</f>
        <v>1.8285</v>
      </c>
      <c r="J53" s="41">
        <f>'BASE DE CÁLCULO'!$B$3/EXW!$I53</f>
        <v>60.1585999453104</v>
      </c>
      <c r="K53" s="41">
        <f>'BASE DE CÁLCULO'!$B$2/EXW!$I53</f>
        <v>39.3765381460213</v>
      </c>
      <c r="L53" s="44" t="s">
        <v>43</v>
      </c>
      <c r="M53" s="45" t="s">
        <v>18</v>
      </c>
      <c r="N53" s="46">
        <v>1651</v>
      </c>
      <c r="O53" s="47">
        <f>SUM(N53/'BASE DE CÁLCULO'!$B$13)</f>
        <v>341.821946169772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</row>
    <row r="54" s="27" customFormat="1" customHeight="1" spans="1:45">
      <c r="A54" s="53"/>
      <c r="B54" s="39"/>
      <c r="C54" s="41"/>
      <c r="D54" s="40"/>
      <c r="E54" s="41"/>
      <c r="F54" s="42">
        <v>2.12</v>
      </c>
      <c r="G54" s="41">
        <v>1.15</v>
      </c>
      <c r="H54" s="41">
        <v>0.75</v>
      </c>
      <c r="I54" s="41">
        <f t="shared" si="1"/>
        <v>1.8285</v>
      </c>
      <c r="J54" s="41">
        <f>'BASE DE CÁLCULO'!$B$3/EXW!$I54</f>
        <v>60.1585999453104</v>
      </c>
      <c r="K54" s="41">
        <f>'BASE DE CÁLCULO'!$B$2/EXW!$I54</f>
        <v>39.3765381460213</v>
      </c>
      <c r="L54" s="49"/>
      <c r="M54" s="45" t="s">
        <v>19</v>
      </c>
      <c r="N54" s="46">
        <v>1547</v>
      </c>
      <c r="O54" s="47">
        <f>SUM(N54/'BASE DE CÁLCULO'!$B$13)</f>
        <v>320.289855072464</v>
      </c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</row>
    <row r="55" s="27" customFormat="1" customHeight="1" spans="1:45">
      <c r="A55" s="53"/>
      <c r="B55" s="39"/>
      <c r="C55" s="41"/>
      <c r="D55" s="40"/>
      <c r="E55" s="41"/>
      <c r="F55" s="42">
        <v>2.12</v>
      </c>
      <c r="G55" s="41">
        <v>1.15</v>
      </c>
      <c r="H55" s="41">
        <v>0.75</v>
      </c>
      <c r="I55" s="41">
        <f t="shared" si="1"/>
        <v>1.8285</v>
      </c>
      <c r="J55" s="41">
        <f>'BASE DE CÁLCULO'!$B$3/EXW!$I55</f>
        <v>60.1585999453104</v>
      </c>
      <c r="K55" s="41">
        <f>'BASE DE CÁLCULO'!$B$2/EXW!$I55</f>
        <v>39.3765381460213</v>
      </c>
      <c r="L55" s="49"/>
      <c r="M55" s="45" t="s">
        <v>20</v>
      </c>
      <c r="N55" s="46">
        <v>1719</v>
      </c>
      <c r="O55" s="47">
        <f>SUM(N55/'BASE DE CÁLCULO'!$B$13)</f>
        <v>355.900621118012</v>
      </c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s="27" customFormat="1" customHeight="1" spans="1:45">
      <c r="A56" s="53"/>
      <c r="B56" s="39"/>
      <c r="C56" s="41"/>
      <c r="D56" s="40"/>
      <c r="E56" s="41"/>
      <c r="F56" s="42">
        <v>2.12</v>
      </c>
      <c r="G56" s="41">
        <v>1.15</v>
      </c>
      <c r="H56" s="41">
        <v>0.75</v>
      </c>
      <c r="I56" s="41">
        <f t="shared" si="1"/>
        <v>1.8285</v>
      </c>
      <c r="J56" s="41">
        <f>'BASE DE CÁLCULO'!$B$3/EXW!$I56</f>
        <v>60.1585999453104</v>
      </c>
      <c r="K56" s="41">
        <f>'BASE DE CÁLCULO'!$B$2/EXW!$I56</f>
        <v>39.3765381460213</v>
      </c>
      <c r="L56" s="49"/>
      <c r="M56" s="45" t="s">
        <v>21</v>
      </c>
      <c r="N56" s="46">
        <v>1812</v>
      </c>
      <c r="O56" s="47">
        <f>SUM(N56/'BASE DE CÁLCULO'!$B$13)</f>
        <v>375.155279503106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s="27" customFormat="1" customHeight="1" spans="1:45">
      <c r="A57" s="53"/>
      <c r="B57" s="39"/>
      <c r="C57" s="41"/>
      <c r="D57" s="40"/>
      <c r="E57" s="41"/>
      <c r="F57" s="42">
        <v>2.12</v>
      </c>
      <c r="G57" s="41">
        <v>1.15</v>
      </c>
      <c r="H57" s="41">
        <v>0.75</v>
      </c>
      <c r="I57" s="41">
        <f t="shared" si="1"/>
        <v>1.8285</v>
      </c>
      <c r="J57" s="41">
        <f>'BASE DE CÁLCULO'!$B$3/EXW!$I57</f>
        <v>60.1585999453104</v>
      </c>
      <c r="K57" s="41">
        <f>'BASE DE CÁLCULO'!$B$2/EXW!$I57</f>
        <v>39.3765381460213</v>
      </c>
      <c r="L57" s="50"/>
      <c r="M57" s="45" t="s">
        <v>22</v>
      </c>
      <c r="N57" s="46">
        <v>1885</v>
      </c>
      <c r="O57" s="47">
        <f>SUM(N57/'BASE DE CÁLCULO'!$B$13)</f>
        <v>390.269151138716</v>
      </c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s="27" customFormat="1" customHeight="1" spans="1:45">
      <c r="A58" s="53"/>
      <c r="B58" s="39"/>
      <c r="C58" s="41">
        <v>2.3</v>
      </c>
      <c r="D58" s="40" t="s">
        <v>42</v>
      </c>
      <c r="E58" s="41">
        <v>1.06</v>
      </c>
      <c r="F58" s="42">
        <v>2.32</v>
      </c>
      <c r="G58" s="41">
        <v>1.15</v>
      </c>
      <c r="H58" s="41">
        <v>0.75</v>
      </c>
      <c r="I58" s="41">
        <f t="shared" si="1"/>
        <v>2.001</v>
      </c>
      <c r="J58" s="41">
        <f>'BASE DE CÁLCULO'!$B$3/EXW!$I58</f>
        <v>54.9725137431284</v>
      </c>
      <c r="K58" s="41">
        <f>'BASE DE CÁLCULO'!$B$2/EXW!$I58</f>
        <v>35.9820089955022</v>
      </c>
      <c r="L58" s="44" t="s">
        <v>43</v>
      </c>
      <c r="M58" s="45" t="s">
        <v>18</v>
      </c>
      <c r="N58" s="46">
        <v>1766</v>
      </c>
      <c r="O58" s="47">
        <f>SUM(N58/'BASE DE CÁLCULO'!$B$13)</f>
        <v>365.631469979296</v>
      </c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s="27" customFormat="1" customHeight="1" spans="1:45">
      <c r="A59" s="53"/>
      <c r="B59" s="39"/>
      <c r="C59" s="41"/>
      <c r="D59" s="40"/>
      <c r="E59" s="41"/>
      <c r="F59" s="42">
        <v>2.32</v>
      </c>
      <c r="G59" s="41">
        <v>1.15</v>
      </c>
      <c r="H59" s="41">
        <v>0.75</v>
      </c>
      <c r="I59" s="41">
        <f t="shared" si="1"/>
        <v>2.001</v>
      </c>
      <c r="J59" s="41">
        <f>'BASE DE CÁLCULO'!$B$3/EXW!$I59</f>
        <v>54.9725137431284</v>
      </c>
      <c r="K59" s="41">
        <f>'BASE DE CÁLCULO'!$B$2/EXW!$I59</f>
        <v>35.9820089955022</v>
      </c>
      <c r="L59" s="49"/>
      <c r="M59" s="45" t="s">
        <v>19</v>
      </c>
      <c r="N59" s="46">
        <v>1662</v>
      </c>
      <c r="O59" s="47">
        <f>SUM(N59/'BASE DE CÁLCULO'!$B$13)</f>
        <v>344.099378881988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</row>
    <row r="60" s="27" customFormat="1" customHeight="1" spans="1:45">
      <c r="A60" s="53"/>
      <c r="B60" s="39"/>
      <c r="C60" s="41"/>
      <c r="D60" s="40"/>
      <c r="E60" s="41"/>
      <c r="F60" s="42">
        <v>2.32</v>
      </c>
      <c r="G60" s="41">
        <v>1.15</v>
      </c>
      <c r="H60" s="41">
        <v>0.75</v>
      </c>
      <c r="I60" s="41">
        <f t="shared" si="1"/>
        <v>2.001</v>
      </c>
      <c r="J60" s="41">
        <f>'BASE DE CÁLCULO'!$B$3/EXW!$I60</f>
        <v>54.9725137431284</v>
      </c>
      <c r="K60" s="41">
        <f>'BASE DE CÁLCULO'!$B$2/EXW!$I60</f>
        <v>35.9820089955022</v>
      </c>
      <c r="L60" s="49"/>
      <c r="M60" s="45" t="s">
        <v>20</v>
      </c>
      <c r="N60" s="46">
        <v>1833</v>
      </c>
      <c r="O60" s="47">
        <f>SUM(N60/'BASE DE CÁLCULO'!$B$13)</f>
        <v>379.503105590062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</row>
    <row r="61" s="27" customFormat="1" customHeight="1" spans="1:45">
      <c r="A61" s="53"/>
      <c r="B61" s="39"/>
      <c r="C61" s="41"/>
      <c r="D61" s="40"/>
      <c r="E61" s="41"/>
      <c r="F61" s="42">
        <v>2.32</v>
      </c>
      <c r="G61" s="41">
        <v>1.15</v>
      </c>
      <c r="H61" s="41">
        <v>0.75</v>
      </c>
      <c r="I61" s="41">
        <f t="shared" si="1"/>
        <v>2.001</v>
      </c>
      <c r="J61" s="41">
        <f>'BASE DE CÁLCULO'!$B$3/EXW!$I61</f>
        <v>54.9725137431284</v>
      </c>
      <c r="K61" s="41">
        <f>'BASE DE CÁLCULO'!$B$2/EXW!$I61</f>
        <v>35.9820089955022</v>
      </c>
      <c r="L61" s="49"/>
      <c r="M61" s="45" t="s">
        <v>21</v>
      </c>
      <c r="N61" s="46">
        <v>1926</v>
      </c>
      <c r="O61" s="47">
        <f>SUM(N61/'BASE DE CÁLCULO'!$B$13)</f>
        <v>398.757763975155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</row>
    <row r="62" s="27" customFormat="1" customHeight="1" spans="1:45">
      <c r="A62" s="53"/>
      <c r="B62" s="39"/>
      <c r="C62" s="41"/>
      <c r="D62" s="40"/>
      <c r="E62" s="41"/>
      <c r="F62" s="42">
        <v>2.32</v>
      </c>
      <c r="G62" s="41">
        <v>1.15</v>
      </c>
      <c r="H62" s="41">
        <v>0.75</v>
      </c>
      <c r="I62" s="41">
        <f t="shared" si="1"/>
        <v>2.001</v>
      </c>
      <c r="J62" s="41">
        <f>'BASE DE CÁLCULO'!$B$3/EXW!$I62</f>
        <v>54.9725137431284</v>
      </c>
      <c r="K62" s="41">
        <f>'BASE DE CÁLCULO'!$B$2/EXW!$I62</f>
        <v>35.9820089955022</v>
      </c>
      <c r="L62" s="50"/>
      <c r="M62" s="45" t="s">
        <v>22</v>
      </c>
      <c r="N62" s="46">
        <v>2005</v>
      </c>
      <c r="O62" s="47">
        <f>SUM(N62/'BASE DE CÁLCULO'!$B$13)</f>
        <v>415.113871635611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</row>
    <row r="63" s="27" customFormat="1" customHeight="1" spans="1:45">
      <c r="A63" s="53"/>
      <c r="B63" s="39"/>
      <c r="C63" s="41">
        <v>2.5</v>
      </c>
      <c r="D63" s="40" t="s">
        <v>42</v>
      </c>
      <c r="E63" s="41">
        <v>1.06</v>
      </c>
      <c r="F63" s="42">
        <v>2.52</v>
      </c>
      <c r="G63" s="41">
        <v>1.15</v>
      </c>
      <c r="H63" s="41">
        <v>0.75</v>
      </c>
      <c r="I63" s="41">
        <f t="shared" si="1"/>
        <v>2.1735</v>
      </c>
      <c r="J63" s="41">
        <f>'BASE DE CÁLCULO'!$B$3/EXW!$I63</f>
        <v>50.6096158270071</v>
      </c>
      <c r="K63" s="41">
        <f>'BASE DE CÁLCULO'!$B$2/EXW!$I63</f>
        <v>33.1262939958592</v>
      </c>
      <c r="L63" s="44" t="s">
        <v>43</v>
      </c>
      <c r="M63" s="45" t="s">
        <v>18</v>
      </c>
      <c r="N63" s="46">
        <v>1914</v>
      </c>
      <c r="O63" s="47">
        <f>SUM(N63/'BASE DE CÁLCULO'!$B$13)</f>
        <v>396.273291925466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</row>
    <row r="64" s="27" customFormat="1" customHeight="1" spans="1:45">
      <c r="A64" s="53"/>
      <c r="B64" s="39"/>
      <c r="C64" s="41"/>
      <c r="D64" s="40"/>
      <c r="E64" s="41"/>
      <c r="F64" s="42">
        <v>2.52</v>
      </c>
      <c r="G64" s="41">
        <v>1.15</v>
      </c>
      <c r="H64" s="41">
        <v>0.75</v>
      </c>
      <c r="I64" s="41">
        <f t="shared" si="1"/>
        <v>2.1735</v>
      </c>
      <c r="J64" s="41">
        <f>'BASE DE CÁLCULO'!$B$3/EXW!$I64</f>
        <v>50.6096158270071</v>
      </c>
      <c r="K64" s="41">
        <f>'BASE DE CÁLCULO'!$B$2/EXW!$I64</f>
        <v>33.1262939958592</v>
      </c>
      <c r="L64" s="49"/>
      <c r="M64" s="45" t="s">
        <v>19</v>
      </c>
      <c r="N64" s="46">
        <v>1788</v>
      </c>
      <c r="O64" s="47">
        <f>SUM(N64/'BASE DE CÁLCULO'!$B$13)</f>
        <v>370.186335403727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</row>
    <row r="65" s="27" customFormat="1" customHeight="1" spans="1:45">
      <c r="A65" s="53"/>
      <c r="B65" s="39"/>
      <c r="C65" s="41"/>
      <c r="D65" s="40"/>
      <c r="E65" s="41"/>
      <c r="F65" s="42">
        <v>2.52</v>
      </c>
      <c r="G65" s="41">
        <v>1.15</v>
      </c>
      <c r="H65" s="41">
        <v>0.75</v>
      </c>
      <c r="I65" s="41">
        <f t="shared" si="1"/>
        <v>2.1735</v>
      </c>
      <c r="J65" s="41">
        <f>'BASE DE CÁLCULO'!$B$3/EXW!$I65</f>
        <v>50.6096158270071</v>
      </c>
      <c r="K65" s="41">
        <f>'BASE DE CÁLCULO'!$B$2/EXW!$I65</f>
        <v>33.1262939958592</v>
      </c>
      <c r="L65" s="49"/>
      <c r="M65" s="45" t="s">
        <v>20</v>
      </c>
      <c r="N65" s="46">
        <v>1983</v>
      </c>
      <c r="O65" s="47">
        <f>SUM(N65/'BASE DE CÁLCULO'!$B$13)</f>
        <v>410.55900621118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</row>
    <row r="66" s="27" customFormat="1" customHeight="1" spans="1:45">
      <c r="A66" s="53"/>
      <c r="B66" s="39"/>
      <c r="C66" s="41"/>
      <c r="D66" s="40"/>
      <c r="E66" s="41"/>
      <c r="F66" s="42">
        <v>2.52</v>
      </c>
      <c r="G66" s="41">
        <v>1.15</v>
      </c>
      <c r="H66" s="41">
        <v>0.75</v>
      </c>
      <c r="I66" s="41">
        <f t="shared" si="1"/>
        <v>2.1735</v>
      </c>
      <c r="J66" s="41">
        <f>'BASE DE CÁLCULO'!$B$3/EXW!$I66</f>
        <v>50.6096158270071</v>
      </c>
      <c r="K66" s="41">
        <f>'BASE DE CÁLCULO'!$B$2/EXW!$I66</f>
        <v>33.1262939958592</v>
      </c>
      <c r="L66" s="49"/>
      <c r="M66" s="45" t="s">
        <v>21</v>
      </c>
      <c r="N66" s="46">
        <v>2087</v>
      </c>
      <c r="O66" s="47">
        <f>SUM(N66/'BASE DE CÁLCULO'!$B$13)</f>
        <v>432.091097308489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</row>
    <row r="67" s="27" customFormat="1" customHeight="1" spans="1:45">
      <c r="A67" s="53"/>
      <c r="B67" s="39"/>
      <c r="C67" s="41"/>
      <c r="D67" s="40"/>
      <c r="E67" s="41"/>
      <c r="F67" s="42">
        <v>2.52</v>
      </c>
      <c r="G67" s="41">
        <v>1.15</v>
      </c>
      <c r="H67" s="41">
        <v>0.75</v>
      </c>
      <c r="I67" s="41">
        <f t="shared" si="1"/>
        <v>2.1735</v>
      </c>
      <c r="J67" s="41">
        <f>'BASE DE CÁLCULO'!$B$3/EXW!$I67</f>
        <v>50.6096158270071</v>
      </c>
      <c r="K67" s="41">
        <f>'BASE DE CÁLCULO'!$B$2/EXW!$I67</f>
        <v>33.1262939958592</v>
      </c>
      <c r="L67" s="50"/>
      <c r="M67" s="45" t="s">
        <v>22</v>
      </c>
      <c r="N67" s="46">
        <v>2170</v>
      </c>
      <c r="O67" s="47">
        <f>SUM(N67/'BASE DE CÁLCULO'!$B$13)</f>
        <v>449.275362318841</v>
      </c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</row>
    <row r="68" s="27" customFormat="1" customHeight="1" spans="1:45">
      <c r="A68" s="53"/>
      <c r="B68" s="39"/>
      <c r="C68" s="41">
        <v>2.5</v>
      </c>
      <c r="D68" s="40" t="s">
        <v>42</v>
      </c>
      <c r="E68" s="41">
        <v>1.06</v>
      </c>
      <c r="F68" s="42">
        <v>1.27</v>
      </c>
      <c r="G68" s="41">
        <v>1.15</v>
      </c>
      <c r="H68" s="41">
        <v>0.75</v>
      </c>
      <c r="I68" s="41">
        <f t="shared" si="1"/>
        <v>1.095375</v>
      </c>
      <c r="J68" s="41">
        <f>'BASE DE CÁLCULO'!$B$3/EXW!$I68</f>
        <v>100.422229829967</v>
      </c>
      <c r="K68" s="41">
        <f>'BASE DE CÁLCULO'!$B$2/EXW!$I68</f>
        <v>65.7309140705238</v>
      </c>
      <c r="L68" s="54" t="s">
        <v>44</v>
      </c>
      <c r="M68" s="45" t="s">
        <v>18</v>
      </c>
      <c r="N68" s="46">
        <v>2051</v>
      </c>
      <c r="O68" s="47">
        <f>SUM(N68/'BASE DE CÁLCULO'!$B$13)</f>
        <v>424.63768115942</v>
      </c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</row>
    <row r="69" s="27" customFormat="1" customHeight="1" spans="1:45">
      <c r="A69" s="53"/>
      <c r="B69" s="39"/>
      <c r="C69" s="41"/>
      <c r="D69" s="40"/>
      <c r="E69" s="41"/>
      <c r="F69" s="42">
        <v>1.27</v>
      </c>
      <c r="G69" s="41">
        <v>1.15</v>
      </c>
      <c r="H69" s="41">
        <v>0.75</v>
      </c>
      <c r="I69" s="41">
        <f t="shared" si="1"/>
        <v>1.095375</v>
      </c>
      <c r="J69" s="41">
        <f>'BASE DE CÁLCULO'!$B$3/EXW!$I69</f>
        <v>100.422229829967</v>
      </c>
      <c r="K69" s="41">
        <f>'BASE DE CÁLCULO'!$B$2/EXW!$I69</f>
        <v>65.7309140705238</v>
      </c>
      <c r="L69" s="55"/>
      <c r="M69" s="45" t="s">
        <v>19</v>
      </c>
      <c r="N69" s="46">
        <v>1926</v>
      </c>
      <c r="O69" s="47">
        <f>SUM(N69/'BASE DE CÁLCULO'!$B$13)</f>
        <v>398.757763975155</v>
      </c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</row>
    <row r="70" s="27" customFormat="1" customHeight="1" spans="1:45">
      <c r="A70" s="53"/>
      <c r="B70" s="39"/>
      <c r="C70" s="41"/>
      <c r="D70" s="40"/>
      <c r="E70" s="41"/>
      <c r="F70" s="42">
        <v>1.27</v>
      </c>
      <c r="G70" s="41">
        <v>1.15</v>
      </c>
      <c r="H70" s="41">
        <v>0.75</v>
      </c>
      <c r="I70" s="41">
        <f t="shared" si="1"/>
        <v>1.095375</v>
      </c>
      <c r="J70" s="41">
        <f>'BASE DE CÁLCULO'!$B$3/EXW!$I70</f>
        <v>100.422229829967</v>
      </c>
      <c r="K70" s="41">
        <f>'BASE DE CÁLCULO'!$B$2/EXW!$I70</f>
        <v>65.7309140705238</v>
      </c>
      <c r="L70" s="55"/>
      <c r="M70" s="45" t="s">
        <v>20</v>
      </c>
      <c r="N70" s="46">
        <v>2131</v>
      </c>
      <c r="O70" s="47">
        <f>SUM(N70/'BASE DE CÁLCULO'!$B$13)</f>
        <v>441.20082815735</v>
      </c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</row>
    <row r="71" s="27" customFormat="1" customHeight="1" spans="1:45">
      <c r="A71" s="53"/>
      <c r="B71" s="39"/>
      <c r="C71" s="41"/>
      <c r="D71" s="40"/>
      <c r="E71" s="41"/>
      <c r="F71" s="42">
        <v>1.27</v>
      </c>
      <c r="G71" s="41">
        <v>1.15</v>
      </c>
      <c r="H71" s="41">
        <v>0.75</v>
      </c>
      <c r="I71" s="41">
        <f t="shared" si="1"/>
        <v>1.095375</v>
      </c>
      <c r="J71" s="41">
        <f>'BASE DE CÁLCULO'!$B$3/EXW!$I71</f>
        <v>100.422229829967</v>
      </c>
      <c r="K71" s="41">
        <f>'BASE DE CÁLCULO'!$B$2/EXW!$I71</f>
        <v>65.7309140705238</v>
      </c>
      <c r="L71" s="55"/>
      <c r="M71" s="45" t="s">
        <v>21</v>
      </c>
      <c r="N71" s="46">
        <v>2235</v>
      </c>
      <c r="O71" s="47">
        <f>SUM(N71/'BASE DE CÁLCULO'!$B$13)</f>
        <v>462.732919254658</v>
      </c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</row>
    <row r="72" s="27" customFormat="1" customHeight="1" spans="1:45">
      <c r="A72" s="53"/>
      <c r="B72" s="39"/>
      <c r="C72" s="41"/>
      <c r="D72" s="40"/>
      <c r="E72" s="41"/>
      <c r="F72" s="42">
        <v>1.27</v>
      </c>
      <c r="G72" s="41">
        <v>1.15</v>
      </c>
      <c r="H72" s="41">
        <v>0.75</v>
      </c>
      <c r="I72" s="41">
        <f t="shared" si="1"/>
        <v>1.095375</v>
      </c>
      <c r="J72" s="41">
        <f>'BASE DE CÁLCULO'!$B$3/EXW!$I72</f>
        <v>100.422229829967</v>
      </c>
      <c r="K72" s="41">
        <f>'BASE DE CÁLCULO'!$B$2/EXW!$I72</f>
        <v>65.7309140705238</v>
      </c>
      <c r="L72" s="56"/>
      <c r="M72" s="45" t="s">
        <v>22</v>
      </c>
      <c r="N72" s="46">
        <v>2325</v>
      </c>
      <c r="O72" s="47">
        <f>SUM(N72/'BASE DE CÁLCULO'!$B$13)</f>
        <v>481.366459627329</v>
      </c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</row>
    <row r="73" s="27" customFormat="1" customHeight="1" spans="1:45">
      <c r="A73" s="53"/>
      <c r="B73" s="39"/>
      <c r="C73" s="41">
        <v>2.8</v>
      </c>
      <c r="D73" s="40" t="s">
        <v>42</v>
      </c>
      <c r="E73" s="41">
        <v>1.06</v>
      </c>
      <c r="F73" s="42">
        <v>1.42</v>
      </c>
      <c r="G73" s="41">
        <v>1.15</v>
      </c>
      <c r="H73" s="41">
        <v>0.75</v>
      </c>
      <c r="I73" s="41">
        <f t="shared" si="1"/>
        <v>1.22475</v>
      </c>
      <c r="J73" s="41">
        <f>'BASE DE CÁLCULO'!$B$3/EXW!$I73</f>
        <v>89.8142478056746</v>
      </c>
      <c r="K73" s="41">
        <f>'BASE DE CÁLCULO'!$B$2/EXW!$I73</f>
        <v>58.7875076546234</v>
      </c>
      <c r="L73" s="54" t="s">
        <v>44</v>
      </c>
      <c r="M73" s="45" t="s">
        <v>18</v>
      </c>
      <c r="N73" s="46">
        <v>2326</v>
      </c>
      <c r="O73" s="47">
        <f>SUM(N73/'BASE DE CÁLCULO'!$B$13)</f>
        <v>481.573498964803</v>
      </c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</row>
    <row r="74" s="27" customFormat="1" customHeight="1" spans="1:45">
      <c r="A74" s="53"/>
      <c r="B74" s="39"/>
      <c r="C74" s="41"/>
      <c r="D74" s="40"/>
      <c r="E74" s="41"/>
      <c r="F74" s="42">
        <v>1.42</v>
      </c>
      <c r="G74" s="41">
        <v>1.15</v>
      </c>
      <c r="H74" s="41">
        <v>0.75</v>
      </c>
      <c r="I74" s="41">
        <f t="shared" si="1"/>
        <v>1.22475</v>
      </c>
      <c r="J74" s="41">
        <f>'BASE DE CÁLCULO'!$B$3/EXW!$I74</f>
        <v>89.8142478056746</v>
      </c>
      <c r="K74" s="41">
        <f>'BASE DE CÁLCULO'!$B$2/EXW!$I74</f>
        <v>58.7875076546234</v>
      </c>
      <c r="L74" s="55"/>
      <c r="M74" s="45" t="s">
        <v>19</v>
      </c>
      <c r="N74" s="46">
        <v>2190</v>
      </c>
      <c r="O74" s="47">
        <f>SUM(N74/'BASE DE CÁLCULO'!$B$13)</f>
        <v>453.416149068323</v>
      </c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</row>
    <row r="75" s="27" customFormat="1" customHeight="1" spans="1:45">
      <c r="A75" s="53"/>
      <c r="B75" s="39"/>
      <c r="C75" s="41"/>
      <c r="D75" s="40"/>
      <c r="E75" s="41"/>
      <c r="F75" s="42">
        <v>1.42</v>
      </c>
      <c r="G75" s="41">
        <v>1.15</v>
      </c>
      <c r="H75" s="41">
        <v>0.75</v>
      </c>
      <c r="I75" s="41">
        <f t="shared" si="1"/>
        <v>1.22475</v>
      </c>
      <c r="J75" s="41">
        <f>'BASE DE CÁLCULO'!$B$3/EXW!$I75</f>
        <v>89.8142478056746</v>
      </c>
      <c r="K75" s="41">
        <f>'BASE DE CÁLCULO'!$B$2/EXW!$I75</f>
        <v>58.7875076546234</v>
      </c>
      <c r="L75" s="55"/>
      <c r="M75" s="45" t="s">
        <v>20</v>
      </c>
      <c r="N75" s="46">
        <v>2418</v>
      </c>
      <c r="O75" s="47">
        <f>SUM(N75/'BASE DE CÁLCULO'!$B$13)</f>
        <v>500.621118012422</v>
      </c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</row>
    <row r="76" s="27" customFormat="1" customHeight="1" spans="1:45">
      <c r="A76" s="53"/>
      <c r="B76" s="39"/>
      <c r="C76" s="41"/>
      <c r="D76" s="40"/>
      <c r="E76" s="41"/>
      <c r="F76" s="42">
        <v>1.42</v>
      </c>
      <c r="G76" s="41">
        <v>1.15</v>
      </c>
      <c r="H76" s="41">
        <v>0.75</v>
      </c>
      <c r="I76" s="41">
        <f t="shared" si="1"/>
        <v>1.22475</v>
      </c>
      <c r="J76" s="41">
        <f>'BASE DE CÁLCULO'!$B$3/EXW!$I76</f>
        <v>89.8142478056746</v>
      </c>
      <c r="K76" s="41">
        <f>'BASE DE CÁLCULO'!$B$2/EXW!$I76</f>
        <v>58.7875076546234</v>
      </c>
      <c r="L76" s="55"/>
      <c r="M76" s="45" t="s">
        <v>21</v>
      </c>
      <c r="N76" s="46">
        <v>2533</v>
      </c>
      <c r="O76" s="47">
        <f>SUM(N76/'BASE DE CÁLCULO'!$B$13)</f>
        <v>524.430641821946</v>
      </c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</row>
    <row r="77" s="27" customFormat="1" customHeight="1" spans="1:45">
      <c r="A77" s="57"/>
      <c r="B77" s="39"/>
      <c r="C77" s="41"/>
      <c r="D77" s="40"/>
      <c r="E77" s="41"/>
      <c r="F77" s="42">
        <v>1.42</v>
      </c>
      <c r="G77" s="41">
        <v>1.15</v>
      </c>
      <c r="H77" s="41">
        <v>0.75</v>
      </c>
      <c r="I77" s="41">
        <f t="shared" si="1"/>
        <v>1.22475</v>
      </c>
      <c r="J77" s="41">
        <f>'BASE DE CÁLCULO'!$B$3/EXW!$I77</f>
        <v>89.8142478056746</v>
      </c>
      <c r="K77" s="41">
        <f>'BASE DE CÁLCULO'!$B$2/EXW!$I77</f>
        <v>58.7875076546234</v>
      </c>
      <c r="L77" s="56"/>
      <c r="M77" s="45" t="s">
        <v>22</v>
      </c>
      <c r="N77" s="46">
        <v>2635</v>
      </c>
      <c r="O77" s="47">
        <f>SUM(N77/'BASE DE CÁLCULO'!$B$13)</f>
        <v>545.548654244306</v>
      </c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</row>
    <row r="78" customFormat="1" customHeight="1" spans="1:45">
      <c r="A78" s="58" t="s">
        <v>45</v>
      </c>
      <c r="B78" s="41" t="s">
        <v>45</v>
      </c>
      <c r="C78" s="59">
        <v>1.9</v>
      </c>
      <c r="D78" s="40" t="s">
        <v>46</v>
      </c>
      <c r="E78" s="41">
        <v>0.88</v>
      </c>
      <c r="F78" s="42">
        <v>0.97</v>
      </c>
      <c r="G78" s="60">
        <v>1.15</v>
      </c>
      <c r="H78" s="41">
        <v>0.75</v>
      </c>
      <c r="I78" s="41">
        <f t="shared" ref="I78:I107" si="2">F78*G78*H78</f>
        <v>0.836625</v>
      </c>
      <c r="J78" s="41">
        <f>'BASE DE CÁLCULO'!$B$3/EXW!$I78</f>
        <v>131.480651426864</v>
      </c>
      <c r="K78" s="41">
        <f>'BASE DE CÁLCULO'!$B$2/EXW!$I78</f>
        <v>86.0600627521291</v>
      </c>
      <c r="L78" s="54" t="s">
        <v>44</v>
      </c>
      <c r="M78" s="61" t="s">
        <v>18</v>
      </c>
      <c r="N78" s="62">
        <v>1980</v>
      </c>
      <c r="O78" s="47">
        <f>SUM(N78/'BASE DE CÁLCULO'!$B$13)</f>
        <v>409.937888198758</v>
      </c>
    </row>
    <row r="79" customFormat="1" customHeight="1" spans="1:45">
      <c r="A79" s="63"/>
      <c r="B79" s="43"/>
      <c r="C79" s="59"/>
      <c r="D79" s="40"/>
      <c r="E79" s="41"/>
      <c r="F79" s="42">
        <v>0.97</v>
      </c>
      <c r="G79" s="60">
        <v>1.15</v>
      </c>
      <c r="H79" s="41">
        <v>0.75</v>
      </c>
      <c r="I79" s="41">
        <f t="shared" si="2"/>
        <v>0.836625</v>
      </c>
      <c r="J79" s="41">
        <f>'BASE DE CÁLCULO'!$B$3/EXW!$I79</f>
        <v>131.480651426864</v>
      </c>
      <c r="K79" s="41">
        <f>'BASE DE CÁLCULO'!$B$2/EXW!$I79</f>
        <v>86.0600627521291</v>
      </c>
      <c r="L79" s="55"/>
      <c r="M79" s="61" t="s">
        <v>19</v>
      </c>
      <c r="N79" s="46">
        <v>2070</v>
      </c>
      <c r="O79" s="47">
        <f>SUM(N79/'BASE DE CÁLCULO'!$B$13)</f>
        <v>428.571428571429</v>
      </c>
    </row>
    <row r="80" customFormat="1" customHeight="1" spans="1:45">
      <c r="A80" s="63"/>
      <c r="B80" s="43"/>
      <c r="C80" s="59"/>
      <c r="D80" s="40"/>
      <c r="E80" s="41"/>
      <c r="F80" s="42">
        <v>0.97</v>
      </c>
      <c r="G80" s="60">
        <v>1.15</v>
      </c>
      <c r="H80" s="41">
        <v>0.75</v>
      </c>
      <c r="I80" s="41">
        <f t="shared" si="2"/>
        <v>0.836625</v>
      </c>
      <c r="J80" s="41">
        <f>'BASE DE CÁLCULO'!$B$3/EXW!$I80</f>
        <v>131.480651426864</v>
      </c>
      <c r="K80" s="41">
        <f>'BASE DE CÁLCULO'!$B$2/EXW!$I80</f>
        <v>86.0600627521291</v>
      </c>
      <c r="L80" s="55"/>
      <c r="M80" s="61" t="s">
        <v>20</v>
      </c>
      <c r="N80" s="46">
        <v>2220</v>
      </c>
      <c r="O80" s="47">
        <f>SUM(N80/'BASE DE CÁLCULO'!$B$13)</f>
        <v>459.627329192547</v>
      </c>
    </row>
    <row r="81" customFormat="1" customHeight="1" spans="1:15">
      <c r="A81" s="63"/>
      <c r="B81" s="43"/>
      <c r="C81" s="59"/>
      <c r="D81" s="40"/>
      <c r="E81" s="41"/>
      <c r="F81" s="42">
        <v>0.97</v>
      </c>
      <c r="G81" s="60">
        <v>1.15</v>
      </c>
      <c r="H81" s="41">
        <v>0.75</v>
      </c>
      <c r="I81" s="41">
        <f t="shared" si="2"/>
        <v>0.836625</v>
      </c>
      <c r="J81" s="41">
        <f>'BASE DE CÁLCULO'!$B$3/EXW!$I81</f>
        <v>131.480651426864</v>
      </c>
      <c r="K81" s="41">
        <f>'BASE DE CÁLCULO'!$B$2/EXW!$I81</f>
        <v>86.0600627521291</v>
      </c>
      <c r="L81" s="55"/>
      <c r="M81" s="61" t="s">
        <v>47</v>
      </c>
      <c r="N81" s="46">
        <v>2290</v>
      </c>
      <c r="O81" s="47">
        <f>SUM(N81/'BASE DE CÁLCULO'!$B$13)</f>
        <v>474.120082815735</v>
      </c>
    </row>
    <row r="82" customFormat="1" customHeight="1" spans="1:15">
      <c r="A82" s="63"/>
      <c r="B82" s="43"/>
      <c r="C82" s="59"/>
      <c r="D82" s="40"/>
      <c r="E82" s="41"/>
      <c r="F82" s="42">
        <v>0.97</v>
      </c>
      <c r="G82" s="60">
        <v>1.15</v>
      </c>
      <c r="H82" s="41">
        <v>0.75</v>
      </c>
      <c r="I82" s="41">
        <f t="shared" si="2"/>
        <v>0.836625</v>
      </c>
      <c r="J82" s="41">
        <f>'BASE DE CÁLCULO'!$B$3/EXW!$I82</f>
        <v>131.480651426864</v>
      </c>
      <c r="K82" s="41">
        <f>'BASE DE CÁLCULO'!$B$2/EXW!$I82</f>
        <v>86.0600627521291</v>
      </c>
      <c r="L82" s="55"/>
      <c r="M82" s="61" t="s">
        <v>22</v>
      </c>
      <c r="N82" s="46">
        <v>2410</v>
      </c>
      <c r="O82" s="47">
        <f>SUM(N82/'BASE DE CÁLCULO'!$B$13)</f>
        <v>498.964803312629</v>
      </c>
    </row>
    <row r="83" customFormat="1" customHeight="1" spans="1:15">
      <c r="A83" s="63"/>
      <c r="B83" s="43"/>
      <c r="C83" s="59"/>
      <c r="D83" s="40"/>
      <c r="E83" s="41"/>
      <c r="F83" s="42">
        <v>0.97</v>
      </c>
      <c r="G83" s="60">
        <v>1.15</v>
      </c>
      <c r="H83" s="41">
        <v>0.75</v>
      </c>
      <c r="I83" s="41">
        <f t="shared" si="2"/>
        <v>0.836625</v>
      </c>
      <c r="J83" s="41">
        <f>'BASE DE CÁLCULO'!$B$3/EXW!$I83</f>
        <v>131.480651426864</v>
      </c>
      <c r="K83" s="41">
        <f>'BASE DE CÁLCULO'!$B$2/EXW!$I83</f>
        <v>86.0600627521291</v>
      </c>
      <c r="L83" s="56"/>
      <c r="M83" s="61" t="s">
        <v>48</v>
      </c>
      <c r="N83" s="46">
        <v>2690</v>
      </c>
      <c r="O83" s="47">
        <f>SUM(N83/'BASE DE CÁLCULO'!$B$13)</f>
        <v>556.935817805383</v>
      </c>
    </row>
    <row r="84" customFormat="1" customHeight="1" spans="1:15">
      <c r="A84" s="63"/>
      <c r="B84" s="43"/>
      <c r="C84" s="59">
        <v>2.1</v>
      </c>
      <c r="D84" s="40" t="s">
        <v>46</v>
      </c>
      <c r="E84" s="41">
        <v>0.88</v>
      </c>
      <c r="F84" s="42">
        <v>1.07</v>
      </c>
      <c r="G84" s="60">
        <v>1.15</v>
      </c>
      <c r="H84" s="41">
        <v>0.75</v>
      </c>
      <c r="I84" s="41">
        <f t="shared" si="2"/>
        <v>0.922875</v>
      </c>
      <c r="J84" s="41">
        <f>'BASE DE CÁLCULO'!$B$3/EXW!$I84</f>
        <v>119.192740078559</v>
      </c>
      <c r="K84" s="41">
        <f>'BASE DE CÁLCULO'!$B$2/EXW!$I84</f>
        <v>78.0170662332385</v>
      </c>
      <c r="L84" s="54" t="s">
        <v>44</v>
      </c>
      <c r="M84" s="61" t="s">
        <v>18</v>
      </c>
      <c r="N84" s="46">
        <v>2280</v>
      </c>
      <c r="O84" s="47">
        <f>SUM(N84/'BASE DE CÁLCULO'!$B$13)</f>
        <v>472.049689440994</v>
      </c>
    </row>
    <row r="85" customFormat="1" customHeight="1" spans="1:15">
      <c r="A85" s="63"/>
      <c r="B85" s="43"/>
      <c r="C85" s="59"/>
      <c r="D85" s="40"/>
      <c r="E85" s="41"/>
      <c r="F85" s="42">
        <v>1.07</v>
      </c>
      <c r="G85" s="60">
        <v>1.15</v>
      </c>
      <c r="H85" s="41">
        <v>0.75</v>
      </c>
      <c r="I85" s="41">
        <f t="shared" si="2"/>
        <v>0.922875</v>
      </c>
      <c r="J85" s="41">
        <f>'BASE DE CÁLCULO'!$B$3/EXW!$I85</f>
        <v>119.192740078559</v>
      </c>
      <c r="K85" s="41">
        <f>'BASE DE CÁLCULO'!$B$2/EXW!$I85</f>
        <v>78.0170662332385</v>
      </c>
      <c r="L85" s="55"/>
      <c r="M85" s="61" t="s">
        <v>19</v>
      </c>
      <c r="N85" s="46">
        <v>2190</v>
      </c>
      <c r="O85" s="47">
        <f>SUM(N85/'BASE DE CÁLCULO'!$B$13)</f>
        <v>453.416149068323</v>
      </c>
    </row>
    <row r="86" customFormat="1" customHeight="1" spans="1:15">
      <c r="A86" s="63"/>
      <c r="B86" s="43"/>
      <c r="C86" s="59"/>
      <c r="D86" s="40"/>
      <c r="E86" s="41"/>
      <c r="F86" s="42">
        <v>1.07</v>
      </c>
      <c r="G86" s="60">
        <v>1.15</v>
      </c>
      <c r="H86" s="41">
        <v>0.75</v>
      </c>
      <c r="I86" s="41">
        <f t="shared" si="2"/>
        <v>0.922875</v>
      </c>
      <c r="J86" s="41">
        <f>'BASE DE CÁLCULO'!$B$3/EXW!$I86</f>
        <v>119.192740078559</v>
      </c>
      <c r="K86" s="41">
        <f>'BASE DE CÁLCULO'!$B$2/EXW!$I86</f>
        <v>78.0170662332385</v>
      </c>
      <c r="L86" s="55"/>
      <c r="M86" s="61" t="s">
        <v>20</v>
      </c>
      <c r="N86" s="46">
        <v>2340</v>
      </c>
      <c r="O86" s="47">
        <f>SUM(N86/'BASE DE CÁLCULO'!$B$13)</f>
        <v>484.472049689441</v>
      </c>
    </row>
    <row r="87" customFormat="1" customHeight="1" spans="1:15">
      <c r="A87" s="63"/>
      <c r="B87" s="43"/>
      <c r="C87" s="59"/>
      <c r="D87" s="40"/>
      <c r="E87" s="41"/>
      <c r="F87" s="42">
        <v>1.07</v>
      </c>
      <c r="G87" s="60">
        <v>1.15</v>
      </c>
      <c r="H87" s="41">
        <v>0.75</v>
      </c>
      <c r="I87" s="41">
        <f t="shared" si="2"/>
        <v>0.922875</v>
      </c>
      <c r="J87" s="41">
        <f>'BASE DE CÁLCULO'!$B$3/EXW!$I87</f>
        <v>119.192740078559</v>
      </c>
      <c r="K87" s="41">
        <f>'BASE DE CÁLCULO'!$B$2/EXW!$I87</f>
        <v>78.0170662332385</v>
      </c>
      <c r="L87" s="55"/>
      <c r="M87" s="61" t="s">
        <v>47</v>
      </c>
      <c r="N87" s="46">
        <v>2420</v>
      </c>
      <c r="O87" s="47">
        <f>SUM(N87/'BASE DE CÁLCULO'!$B$13)</f>
        <v>501.035196687371</v>
      </c>
    </row>
    <row r="88" customFormat="1" customHeight="1" spans="1:15">
      <c r="A88" s="63"/>
      <c r="B88" s="43"/>
      <c r="C88" s="59"/>
      <c r="D88" s="40"/>
      <c r="E88" s="41"/>
      <c r="F88" s="42">
        <v>1.07</v>
      </c>
      <c r="G88" s="60">
        <v>1.15</v>
      </c>
      <c r="H88" s="41">
        <v>0.75</v>
      </c>
      <c r="I88" s="41">
        <f t="shared" si="2"/>
        <v>0.922875</v>
      </c>
      <c r="J88" s="41">
        <f>'BASE DE CÁLCULO'!$B$3/EXW!$I88</f>
        <v>119.192740078559</v>
      </c>
      <c r="K88" s="41">
        <f>'BASE DE CÁLCULO'!$B$2/EXW!$I88</f>
        <v>78.0170662332385</v>
      </c>
      <c r="L88" s="55"/>
      <c r="M88" s="61" t="s">
        <v>22</v>
      </c>
      <c r="N88" s="46">
        <v>2550</v>
      </c>
      <c r="O88" s="47">
        <f>SUM(N88/'BASE DE CÁLCULO'!$B$13)</f>
        <v>527.950310559006</v>
      </c>
    </row>
    <row r="89" customFormat="1" customHeight="1" spans="1:15">
      <c r="A89" s="63"/>
      <c r="B89" s="43"/>
      <c r="C89" s="59"/>
      <c r="D89" s="40"/>
      <c r="E89" s="41"/>
      <c r="F89" s="42">
        <v>1.07</v>
      </c>
      <c r="G89" s="60">
        <v>1.15</v>
      </c>
      <c r="H89" s="41">
        <v>0.75</v>
      </c>
      <c r="I89" s="41">
        <f t="shared" si="2"/>
        <v>0.922875</v>
      </c>
      <c r="J89" s="41">
        <f>'BASE DE CÁLCULO'!$B$3/EXW!$I89</f>
        <v>119.192740078559</v>
      </c>
      <c r="K89" s="41">
        <f>'BASE DE CÁLCULO'!$B$2/EXW!$I89</f>
        <v>78.0170662332385</v>
      </c>
      <c r="L89" s="56"/>
      <c r="M89" s="61" t="s">
        <v>48</v>
      </c>
      <c r="N89" s="46">
        <v>2840</v>
      </c>
      <c r="O89" s="47">
        <f>SUM(N89/'BASE DE CÁLCULO'!$B$13)</f>
        <v>587.991718426501</v>
      </c>
    </row>
    <row r="90" customFormat="1" customHeight="1" spans="1:15">
      <c r="A90" s="63"/>
      <c r="B90" s="43"/>
      <c r="C90" s="59">
        <v>2.3</v>
      </c>
      <c r="D90" s="40" t="s">
        <v>46</v>
      </c>
      <c r="E90" s="41">
        <v>0.88</v>
      </c>
      <c r="F90" s="42">
        <v>1.17</v>
      </c>
      <c r="G90" s="60">
        <v>1.15</v>
      </c>
      <c r="H90" s="41">
        <v>0.75</v>
      </c>
      <c r="I90" s="41">
        <f t="shared" si="2"/>
        <v>1.009125</v>
      </c>
      <c r="J90" s="41">
        <f>'BASE DE CÁLCULO'!$B$3/EXW!$I90</f>
        <v>109.005326396631</v>
      </c>
      <c r="K90" s="41">
        <f>'BASE DE CÁLCULO'!$B$2/EXW!$I90</f>
        <v>71.3489409141583</v>
      </c>
      <c r="L90" s="54" t="s">
        <v>44</v>
      </c>
      <c r="M90" s="61" t="s">
        <v>18</v>
      </c>
      <c r="N90" s="46">
        <v>2430</v>
      </c>
      <c r="O90" s="47">
        <f>SUM(N90/'BASE DE CÁLCULO'!$B$13)</f>
        <v>503.105590062112</v>
      </c>
    </row>
    <row r="91" customFormat="1" customHeight="1" spans="1:15">
      <c r="A91" s="63"/>
      <c r="B91" s="43"/>
      <c r="C91" s="59"/>
      <c r="D91" s="40"/>
      <c r="E91" s="41"/>
      <c r="F91" s="42">
        <v>1.17</v>
      </c>
      <c r="G91" s="60">
        <v>1.15</v>
      </c>
      <c r="H91" s="41">
        <v>0.75</v>
      </c>
      <c r="I91" s="41">
        <f t="shared" si="2"/>
        <v>1.009125</v>
      </c>
      <c r="J91" s="41">
        <f>'BASE DE CÁLCULO'!$B$3/EXW!$I91</f>
        <v>109.005326396631</v>
      </c>
      <c r="K91" s="41">
        <f>'BASE DE CÁLCULO'!$B$2/EXW!$I91</f>
        <v>71.3489409141583</v>
      </c>
      <c r="L91" s="55"/>
      <c r="M91" s="61" t="s">
        <v>19</v>
      </c>
      <c r="N91" s="46">
        <v>2330</v>
      </c>
      <c r="O91" s="47">
        <f>SUM(N91/'BASE DE CÁLCULO'!$B$13)</f>
        <v>482.4016563147</v>
      </c>
    </row>
    <row r="92" customFormat="1" customHeight="1" spans="1:15">
      <c r="A92" s="63"/>
      <c r="B92" s="43"/>
      <c r="C92" s="59"/>
      <c r="D92" s="40"/>
      <c r="E92" s="41"/>
      <c r="F92" s="42">
        <v>1.17</v>
      </c>
      <c r="G92" s="60">
        <v>1.15</v>
      </c>
      <c r="H92" s="41">
        <v>0.75</v>
      </c>
      <c r="I92" s="41">
        <f t="shared" si="2"/>
        <v>1.009125</v>
      </c>
      <c r="J92" s="41">
        <f>'BASE DE CÁLCULO'!$B$3/EXW!$I92</f>
        <v>109.005326396631</v>
      </c>
      <c r="K92" s="41">
        <f>'BASE DE CÁLCULO'!$B$2/EXW!$I92</f>
        <v>71.3489409141583</v>
      </c>
      <c r="L92" s="55"/>
      <c r="M92" s="61" t="s">
        <v>20</v>
      </c>
      <c r="N92" s="46">
        <v>2498</v>
      </c>
      <c r="O92" s="47">
        <f>SUM(N92/'BASE DE CÁLCULO'!$B$13)</f>
        <v>517.184265010352</v>
      </c>
    </row>
    <row r="93" customFormat="1" customHeight="1" spans="1:15">
      <c r="A93" s="63"/>
      <c r="B93" s="43"/>
      <c r="C93" s="59"/>
      <c r="D93" s="40"/>
      <c r="E93" s="41"/>
      <c r="F93" s="42">
        <v>1.17</v>
      </c>
      <c r="G93" s="60">
        <v>1.15</v>
      </c>
      <c r="H93" s="41">
        <v>0.75</v>
      </c>
      <c r="I93" s="41">
        <f t="shared" si="2"/>
        <v>1.009125</v>
      </c>
      <c r="J93" s="41">
        <f>'BASE DE CÁLCULO'!$B$3/EXW!$I93</f>
        <v>109.005326396631</v>
      </c>
      <c r="K93" s="41">
        <f>'BASE DE CÁLCULO'!$B$2/EXW!$I93</f>
        <v>71.3489409141583</v>
      </c>
      <c r="L93" s="55"/>
      <c r="M93" s="61" t="s">
        <v>47</v>
      </c>
      <c r="N93" s="46">
        <v>2580</v>
      </c>
      <c r="O93" s="47">
        <f>SUM(N93/'BASE DE CÁLCULO'!$B$13)</f>
        <v>534.16149068323</v>
      </c>
    </row>
    <row r="94" customFormat="1" customHeight="1" spans="1:15">
      <c r="A94" s="63"/>
      <c r="B94" s="43"/>
      <c r="C94" s="59"/>
      <c r="D94" s="40"/>
      <c r="E94" s="41"/>
      <c r="F94" s="42">
        <v>1.17</v>
      </c>
      <c r="G94" s="60">
        <v>1.15</v>
      </c>
      <c r="H94" s="41">
        <v>0.75</v>
      </c>
      <c r="I94" s="41">
        <f t="shared" si="2"/>
        <v>1.009125</v>
      </c>
      <c r="J94" s="41">
        <f>'BASE DE CÁLCULO'!$B$3/EXW!$I94</f>
        <v>109.005326396631</v>
      </c>
      <c r="K94" s="41">
        <f>'BASE DE CÁLCULO'!$B$2/EXW!$I94</f>
        <v>71.3489409141583</v>
      </c>
      <c r="L94" s="55"/>
      <c r="M94" s="61" t="s">
        <v>22</v>
      </c>
      <c r="N94" s="46">
        <v>2720</v>
      </c>
      <c r="O94" s="47">
        <f>SUM(N94/'BASE DE CÁLCULO'!$B$13)</f>
        <v>563.146997929607</v>
      </c>
    </row>
    <row r="95" customFormat="1" customHeight="1" spans="1:15">
      <c r="A95" s="63"/>
      <c r="B95" s="43"/>
      <c r="C95" s="59"/>
      <c r="D95" s="40"/>
      <c r="E95" s="41"/>
      <c r="F95" s="42">
        <v>1.17</v>
      </c>
      <c r="G95" s="60">
        <v>1.15</v>
      </c>
      <c r="H95" s="41">
        <v>0.75</v>
      </c>
      <c r="I95" s="41">
        <f t="shared" si="2"/>
        <v>1.009125</v>
      </c>
      <c r="J95" s="41">
        <f>'BASE DE CÁLCULO'!$B$3/EXW!$I95</f>
        <v>109.005326396631</v>
      </c>
      <c r="K95" s="41">
        <f>'BASE DE CÁLCULO'!$B$2/EXW!$I95</f>
        <v>71.3489409141583</v>
      </c>
      <c r="L95" s="56"/>
      <c r="M95" s="61" t="s">
        <v>48</v>
      </c>
      <c r="N95" s="46">
        <v>3020</v>
      </c>
      <c r="O95" s="47">
        <f>SUM(N95/'BASE DE CÁLCULO'!$B$13)</f>
        <v>625.258799171843</v>
      </c>
    </row>
    <row r="96" customFormat="1" customHeight="1" spans="1:15">
      <c r="A96" s="63"/>
      <c r="B96" s="43"/>
      <c r="C96" s="59">
        <v>2.5</v>
      </c>
      <c r="D96" s="40" t="s">
        <v>46</v>
      </c>
      <c r="E96" s="41">
        <v>0.88</v>
      </c>
      <c r="F96" s="42">
        <v>1.27</v>
      </c>
      <c r="G96" s="60">
        <v>1.15</v>
      </c>
      <c r="H96" s="41">
        <v>0.75</v>
      </c>
      <c r="I96" s="41">
        <f t="shared" si="2"/>
        <v>1.095375</v>
      </c>
      <c r="J96" s="41">
        <f>'BASE DE CÁLCULO'!$B$3/EXW!$I96</f>
        <v>100.422229829967</v>
      </c>
      <c r="K96" s="41">
        <f>'BASE DE CÁLCULO'!$B$2/EXW!$I96</f>
        <v>65.7309140705238</v>
      </c>
      <c r="L96" s="54" t="s">
        <v>44</v>
      </c>
      <c r="M96" s="61" t="s">
        <v>18</v>
      </c>
      <c r="N96" s="46">
        <v>2580</v>
      </c>
      <c r="O96" s="47">
        <f>SUM(N96/'BASE DE CÁLCULO'!$B$13)</f>
        <v>534.16149068323</v>
      </c>
    </row>
    <row r="97" customFormat="1" customHeight="1" spans="1:15">
      <c r="A97" s="63"/>
      <c r="B97" s="43"/>
      <c r="C97" s="59"/>
      <c r="D97" s="40"/>
      <c r="E97" s="41"/>
      <c r="F97" s="42">
        <v>1.27</v>
      </c>
      <c r="G97" s="60">
        <v>1.15</v>
      </c>
      <c r="H97" s="41">
        <v>0.75</v>
      </c>
      <c r="I97" s="41">
        <f t="shared" si="2"/>
        <v>1.095375</v>
      </c>
      <c r="J97" s="41">
        <f>'BASE DE CÁLCULO'!$B$3/EXW!$I97</f>
        <v>100.422229829967</v>
      </c>
      <c r="K97" s="41">
        <f>'BASE DE CÁLCULO'!$B$2/EXW!$I97</f>
        <v>65.7309140705238</v>
      </c>
      <c r="L97" s="55"/>
      <c r="M97" s="61" t="s">
        <v>19</v>
      </c>
      <c r="N97" s="46">
        <v>2460</v>
      </c>
      <c r="O97" s="47">
        <f>SUM(N97/'BASE DE CÁLCULO'!$B$13)</f>
        <v>509.316770186335</v>
      </c>
    </row>
    <row r="98" customFormat="1" customHeight="1" spans="1:15">
      <c r="A98" s="63"/>
      <c r="B98" s="43"/>
      <c r="C98" s="59"/>
      <c r="D98" s="40"/>
      <c r="E98" s="41"/>
      <c r="F98" s="42">
        <v>1.27</v>
      </c>
      <c r="G98" s="60">
        <v>1.15</v>
      </c>
      <c r="H98" s="41">
        <v>0.75</v>
      </c>
      <c r="I98" s="41">
        <f t="shared" si="2"/>
        <v>1.095375</v>
      </c>
      <c r="J98" s="41">
        <f>'BASE DE CÁLCULO'!$B$3/EXW!$I98</f>
        <v>100.422229829967</v>
      </c>
      <c r="K98" s="41">
        <f>'BASE DE CÁLCULO'!$B$2/EXW!$I98</f>
        <v>65.7309140705238</v>
      </c>
      <c r="L98" s="55"/>
      <c r="M98" s="61" t="s">
        <v>20</v>
      </c>
      <c r="N98" s="46">
        <v>2650</v>
      </c>
      <c r="O98" s="47">
        <f>SUM(N98/'BASE DE CÁLCULO'!$B$13)</f>
        <v>548.654244306418</v>
      </c>
    </row>
    <row r="99" customFormat="1" customHeight="1" spans="1:15">
      <c r="A99" s="63"/>
      <c r="B99" s="43"/>
      <c r="C99" s="59"/>
      <c r="D99" s="40"/>
      <c r="E99" s="41"/>
      <c r="F99" s="42">
        <v>1.27</v>
      </c>
      <c r="G99" s="60">
        <v>1.15</v>
      </c>
      <c r="H99" s="41">
        <v>0.75</v>
      </c>
      <c r="I99" s="41">
        <f t="shared" si="2"/>
        <v>1.095375</v>
      </c>
      <c r="J99" s="41">
        <f>'BASE DE CÁLCULO'!$B$3/EXW!$I99</f>
        <v>100.422229829967</v>
      </c>
      <c r="K99" s="41">
        <f>'BASE DE CÁLCULO'!$B$2/EXW!$I99</f>
        <v>65.7309140705238</v>
      </c>
      <c r="L99" s="55"/>
      <c r="M99" s="61" t="s">
        <v>47</v>
      </c>
      <c r="N99" s="46">
        <v>2730</v>
      </c>
      <c r="O99" s="47">
        <f>SUM(N99/'BASE DE CÁLCULO'!$B$13)</f>
        <v>565.217391304348</v>
      </c>
    </row>
    <row r="100" customFormat="1" customHeight="1" spans="1:15">
      <c r="A100" s="63"/>
      <c r="B100" s="43"/>
      <c r="C100" s="59"/>
      <c r="D100" s="40"/>
      <c r="E100" s="41"/>
      <c r="F100" s="42">
        <v>1.27</v>
      </c>
      <c r="G100" s="60">
        <v>1.15</v>
      </c>
      <c r="H100" s="41">
        <v>0.75</v>
      </c>
      <c r="I100" s="41">
        <f t="shared" si="2"/>
        <v>1.095375</v>
      </c>
      <c r="J100" s="41">
        <f>'BASE DE CÁLCULO'!$B$3/EXW!$I100</f>
        <v>100.422229829967</v>
      </c>
      <c r="K100" s="41">
        <f>'BASE DE CÁLCULO'!$B$2/EXW!$I100</f>
        <v>65.7309140705238</v>
      </c>
      <c r="L100" s="55"/>
      <c r="M100" s="61" t="s">
        <v>22</v>
      </c>
      <c r="N100" s="46">
        <v>2880</v>
      </c>
      <c r="O100" s="47">
        <f>SUM(N100/'BASE DE CÁLCULO'!$B$13)</f>
        <v>596.273291925466</v>
      </c>
    </row>
    <row r="101" customFormat="1" customHeight="1" spans="1:15">
      <c r="A101" s="63"/>
      <c r="B101" s="43"/>
      <c r="C101" s="59"/>
      <c r="D101" s="40"/>
      <c r="E101" s="41"/>
      <c r="F101" s="42">
        <v>1.27</v>
      </c>
      <c r="G101" s="60">
        <v>1.15</v>
      </c>
      <c r="H101" s="41">
        <v>0.75</v>
      </c>
      <c r="I101" s="41">
        <f t="shared" si="2"/>
        <v>1.095375</v>
      </c>
      <c r="J101" s="41">
        <f>'BASE DE CÁLCULO'!$B$3/EXW!$I101</f>
        <v>100.422229829967</v>
      </c>
      <c r="K101" s="41">
        <f>'BASE DE CÁLCULO'!$B$2/EXW!$I101</f>
        <v>65.7309140705238</v>
      </c>
      <c r="L101" s="56"/>
      <c r="M101" s="61" t="s">
        <v>48</v>
      </c>
      <c r="N101" s="46">
        <v>3220</v>
      </c>
      <c r="O101" s="47">
        <f>SUM(N101/'BASE DE CÁLCULO'!$B$13)</f>
        <v>666.666666666667</v>
      </c>
    </row>
    <row r="102" customFormat="1" customHeight="1" spans="1:15">
      <c r="A102" s="63"/>
      <c r="B102" s="43"/>
      <c r="C102" s="59">
        <v>2.7</v>
      </c>
      <c r="D102" s="40" t="s">
        <v>46</v>
      </c>
      <c r="E102" s="41">
        <v>0.88</v>
      </c>
      <c r="F102" s="42">
        <v>1.37</v>
      </c>
      <c r="G102" s="60">
        <v>1.15</v>
      </c>
      <c r="H102" s="41">
        <v>0.75</v>
      </c>
      <c r="I102" s="41">
        <f t="shared" si="2"/>
        <v>1.181625</v>
      </c>
      <c r="J102" s="41">
        <f>'BASE DE CÁLCULO'!$B$3/EXW!$I102</f>
        <v>93.0921400613562</v>
      </c>
      <c r="K102" s="41">
        <f>'BASE DE CÁLCULO'!$B$2/EXW!$I102</f>
        <v>60.9330371310695</v>
      </c>
      <c r="L102" s="54" t="s">
        <v>44</v>
      </c>
      <c r="M102" s="61" t="s">
        <v>18</v>
      </c>
      <c r="N102" s="46">
        <v>2720</v>
      </c>
      <c r="O102" s="47">
        <f>SUM(N102/'BASE DE CÁLCULO'!$B$13)</f>
        <v>563.146997929607</v>
      </c>
    </row>
    <row r="103" customFormat="1" customHeight="1" spans="1:15">
      <c r="A103" s="63"/>
      <c r="B103" s="43"/>
      <c r="C103" s="59"/>
      <c r="D103" s="40"/>
      <c r="E103" s="41"/>
      <c r="F103" s="42">
        <v>1.37</v>
      </c>
      <c r="G103" s="60">
        <v>1.15</v>
      </c>
      <c r="H103" s="41">
        <v>0.75</v>
      </c>
      <c r="I103" s="41">
        <f t="shared" si="2"/>
        <v>1.181625</v>
      </c>
      <c r="J103" s="41">
        <f>'BASE DE CÁLCULO'!$B$3/EXW!$I103</f>
        <v>93.0921400613562</v>
      </c>
      <c r="K103" s="41">
        <f>'BASE DE CÁLCULO'!$B$2/EXW!$I103</f>
        <v>60.9330371310695</v>
      </c>
      <c r="L103" s="55"/>
      <c r="M103" s="61" t="s">
        <v>19</v>
      </c>
      <c r="N103" s="46">
        <v>2598</v>
      </c>
      <c r="O103" s="47">
        <f>SUM(N103/'BASE DE CÁLCULO'!$B$13)</f>
        <v>537.888198757764</v>
      </c>
    </row>
    <row r="104" customFormat="1" customHeight="1" spans="1:15">
      <c r="A104" s="63"/>
      <c r="B104" s="43"/>
      <c r="C104" s="59"/>
      <c r="D104" s="40"/>
      <c r="E104" s="41"/>
      <c r="F104" s="42">
        <v>1.37</v>
      </c>
      <c r="G104" s="60">
        <v>1.15</v>
      </c>
      <c r="H104" s="41">
        <v>0.75</v>
      </c>
      <c r="I104" s="41">
        <f t="shared" si="2"/>
        <v>1.181625</v>
      </c>
      <c r="J104" s="41">
        <f>'BASE DE CÁLCULO'!$B$3/EXW!$I104</f>
        <v>93.0921400613562</v>
      </c>
      <c r="K104" s="41">
        <f>'BASE DE CÁLCULO'!$B$2/EXW!$I104</f>
        <v>60.9330371310695</v>
      </c>
      <c r="L104" s="55"/>
      <c r="M104" s="61" t="s">
        <v>20</v>
      </c>
      <c r="N104" s="46">
        <v>2790</v>
      </c>
      <c r="O104" s="47">
        <f>SUM(N104/'BASE DE CÁLCULO'!$B$13)</f>
        <v>577.639751552795</v>
      </c>
    </row>
    <row r="105" customFormat="1" customHeight="1" spans="1:15">
      <c r="A105" s="63"/>
      <c r="B105" s="43"/>
      <c r="C105" s="59"/>
      <c r="D105" s="40"/>
      <c r="E105" s="41"/>
      <c r="F105" s="42">
        <v>1.37</v>
      </c>
      <c r="G105" s="60">
        <v>1.15</v>
      </c>
      <c r="H105" s="41">
        <v>0.75</v>
      </c>
      <c r="I105" s="41">
        <f t="shared" si="2"/>
        <v>1.181625</v>
      </c>
      <c r="J105" s="41">
        <f>'BASE DE CÁLCULO'!$B$3/EXW!$I105</f>
        <v>93.0921400613562</v>
      </c>
      <c r="K105" s="41">
        <f>'BASE DE CÁLCULO'!$B$2/EXW!$I105</f>
        <v>60.9330371310695</v>
      </c>
      <c r="L105" s="55"/>
      <c r="M105" s="61" t="s">
        <v>47</v>
      </c>
      <c r="N105" s="46">
        <v>2880</v>
      </c>
      <c r="O105" s="47">
        <f>SUM(N105/'BASE DE CÁLCULO'!$B$13)</f>
        <v>596.273291925466</v>
      </c>
    </row>
    <row r="106" customFormat="1" customHeight="1" spans="1:15">
      <c r="A106" s="63"/>
      <c r="B106" s="43"/>
      <c r="C106" s="59"/>
      <c r="D106" s="40"/>
      <c r="E106" s="41"/>
      <c r="F106" s="42">
        <v>1.37</v>
      </c>
      <c r="G106" s="60">
        <v>1.15</v>
      </c>
      <c r="H106" s="41">
        <v>0.75</v>
      </c>
      <c r="I106" s="41">
        <f t="shared" si="2"/>
        <v>1.181625</v>
      </c>
      <c r="J106" s="41">
        <f>'BASE DE CÁLCULO'!$B$3/EXW!$I106</f>
        <v>93.0921400613562</v>
      </c>
      <c r="K106" s="41">
        <f>'BASE DE CÁLCULO'!$B$2/EXW!$I106</f>
        <v>60.9330371310695</v>
      </c>
      <c r="L106" s="55"/>
      <c r="M106" s="61" t="s">
        <v>22</v>
      </c>
      <c r="N106" s="46">
        <v>3040</v>
      </c>
      <c r="O106" s="47">
        <f>SUM(N106/'BASE DE CÁLCULO'!$B$13)</f>
        <v>629.399585921325</v>
      </c>
    </row>
    <row r="107" customFormat="1" customHeight="1" spans="1:15">
      <c r="A107" s="64"/>
      <c r="B107" s="43"/>
      <c r="C107" s="59"/>
      <c r="D107" s="40"/>
      <c r="E107" s="41"/>
      <c r="F107" s="42">
        <v>1.37</v>
      </c>
      <c r="G107" s="60">
        <v>1.15</v>
      </c>
      <c r="H107" s="41">
        <v>0.75</v>
      </c>
      <c r="I107" s="41">
        <f t="shared" si="2"/>
        <v>1.181625</v>
      </c>
      <c r="J107" s="41">
        <f>'BASE DE CÁLCULO'!$B$3/EXW!$I107</f>
        <v>93.0921400613562</v>
      </c>
      <c r="K107" s="41">
        <f>'BASE DE CÁLCULO'!$B$2/EXW!$I107</f>
        <v>60.9330371310695</v>
      </c>
      <c r="L107" s="56"/>
      <c r="M107" s="61" t="s">
        <v>48</v>
      </c>
      <c r="N107" s="46">
        <v>3390</v>
      </c>
      <c r="O107" s="47">
        <f>SUM(N107/'BASE DE CÁLCULO'!$B$13)</f>
        <v>701.863354037267</v>
      </c>
    </row>
    <row r="108" s="28" customFormat="1" ht="30" customHeight="1" spans="1:15">
      <c r="A108" s="65" t="s">
        <v>49</v>
      </c>
      <c r="B108" s="66" t="s">
        <v>49</v>
      </c>
      <c r="C108" s="40">
        <v>2</v>
      </c>
      <c r="D108" s="40" t="s">
        <v>50</v>
      </c>
      <c r="E108" s="40">
        <v>0.93</v>
      </c>
      <c r="F108" s="42">
        <v>1.02</v>
      </c>
      <c r="G108" s="41">
        <v>1.14</v>
      </c>
      <c r="H108" s="43">
        <v>0.87</v>
      </c>
      <c r="I108" s="41">
        <f t="shared" si="0"/>
        <v>1.011636</v>
      </c>
      <c r="J108" s="41">
        <f>'BASE DE CÁLCULO'!$B$3/EXW!$I108</f>
        <v>108.73476230581</v>
      </c>
      <c r="K108" s="41">
        <f>'BASE DE CÁLCULO'!$B$2/EXW!$I108</f>
        <v>71.1718444183481</v>
      </c>
      <c r="L108" s="44" t="s">
        <v>51</v>
      </c>
      <c r="M108" s="45" t="s">
        <v>18</v>
      </c>
      <c r="N108" s="46">
        <v>4205</v>
      </c>
      <c r="O108" s="47">
        <f>SUM(N108/'BASE DE CÁLCULO'!$B$13)</f>
        <v>870.600414078675</v>
      </c>
    </row>
    <row r="109" s="28" customFormat="1" ht="30" customHeight="1" spans="1:15">
      <c r="A109" s="67"/>
      <c r="B109" s="66"/>
      <c r="C109" s="40"/>
      <c r="D109" s="41"/>
      <c r="E109" s="41"/>
      <c r="F109" s="42">
        <v>1.02</v>
      </c>
      <c r="G109" s="41">
        <v>1.14</v>
      </c>
      <c r="H109" s="43">
        <v>0.87</v>
      </c>
      <c r="I109" s="41">
        <f t="shared" si="0"/>
        <v>1.011636</v>
      </c>
      <c r="J109" s="41">
        <f>'BASE DE CÁLCULO'!$B$3/EXW!$I109</f>
        <v>108.73476230581</v>
      </c>
      <c r="K109" s="41">
        <f>'BASE DE CÁLCULO'!$B$2/EXW!$I109</f>
        <v>71.1718444183481</v>
      </c>
      <c r="L109" s="49"/>
      <c r="M109" s="45" t="s">
        <v>19</v>
      </c>
      <c r="N109" s="46">
        <v>4100</v>
      </c>
      <c r="O109" s="47">
        <f>SUM(N109/'BASE DE CÁLCULO'!$B$13)</f>
        <v>848.861283643892</v>
      </c>
    </row>
    <row r="110" s="28" customFormat="1" ht="30" customHeight="1" spans="1:15">
      <c r="A110" s="67"/>
      <c r="B110" s="66"/>
      <c r="C110" s="40"/>
      <c r="D110" s="41"/>
      <c r="E110" s="41"/>
      <c r="F110" s="42">
        <v>1.02</v>
      </c>
      <c r="G110" s="41">
        <v>1.14</v>
      </c>
      <c r="H110" s="43">
        <v>0.87</v>
      </c>
      <c r="I110" s="41">
        <f t="shared" si="0"/>
        <v>1.011636</v>
      </c>
      <c r="J110" s="41">
        <f>'BASE DE CÁLCULO'!$B$3/EXW!$I110</f>
        <v>108.73476230581</v>
      </c>
      <c r="K110" s="41">
        <f>'BASE DE CÁLCULO'!$B$2/EXW!$I110</f>
        <v>71.1718444183481</v>
      </c>
      <c r="L110" s="49"/>
      <c r="M110" s="45" t="s">
        <v>20</v>
      </c>
      <c r="N110" s="46">
        <v>4270</v>
      </c>
      <c r="O110" s="47">
        <f>SUM(N110/'BASE DE CÁLCULO'!$B$13)</f>
        <v>884.057971014493</v>
      </c>
    </row>
    <row r="111" s="28" customFormat="1" ht="30" customHeight="1" spans="1:15">
      <c r="A111" s="67"/>
      <c r="B111" s="66"/>
      <c r="C111" s="40"/>
      <c r="D111" s="41"/>
      <c r="E111" s="41"/>
      <c r="F111" s="42">
        <v>1.02</v>
      </c>
      <c r="G111" s="41">
        <v>1.14</v>
      </c>
      <c r="H111" s="43">
        <v>0.87</v>
      </c>
      <c r="I111" s="41">
        <f t="shared" si="0"/>
        <v>1.011636</v>
      </c>
      <c r="J111" s="41">
        <f>'BASE DE CÁLCULO'!$B$3/EXW!$I111</f>
        <v>108.73476230581</v>
      </c>
      <c r="K111" s="41">
        <f>'BASE DE CÁLCULO'!$B$2/EXW!$I111</f>
        <v>71.1718444183481</v>
      </c>
      <c r="L111" s="49"/>
      <c r="M111" s="45" t="s">
        <v>21</v>
      </c>
      <c r="N111" s="46">
        <v>4350</v>
      </c>
      <c r="O111" s="47">
        <f>SUM(N111/'BASE DE CÁLCULO'!$B$13)</f>
        <v>900.621118012422</v>
      </c>
    </row>
    <row r="112" s="28" customFormat="1" ht="30" customHeight="1" spans="1:15">
      <c r="A112" s="67"/>
      <c r="B112" s="66"/>
      <c r="C112" s="40"/>
      <c r="D112" s="41"/>
      <c r="E112" s="41"/>
      <c r="F112" s="42">
        <v>1.02</v>
      </c>
      <c r="G112" s="41">
        <v>1.14</v>
      </c>
      <c r="H112" s="43">
        <v>0.87</v>
      </c>
      <c r="I112" s="41">
        <f t="shared" si="0"/>
        <v>1.011636</v>
      </c>
      <c r="J112" s="41">
        <f>'BASE DE CÁLCULO'!$B$3/EXW!$I112</f>
        <v>108.73476230581</v>
      </c>
      <c r="K112" s="41">
        <f>'BASE DE CÁLCULO'!$B$2/EXW!$I112</f>
        <v>71.1718444183481</v>
      </c>
      <c r="L112" s="50"/>
      <c r="M112" s="45" t="s">
        <v>22</v>
      </c>
      <c r="N112" s="46">
        <v>4520</v>
      </c>
      <c r="O112" s="47">
        <f>SUM(N112/'BASE DE CÁLCULO'!$B$13)</f>
        <v>935.817805383023</v>
      </c>
    </row>
    <row r="113" s="28" customFormat="1" ht="30" customHeight="1" spans="1:15">
      <c r="A113" s="67"/>
      <c r="B113" s="66"/>
      <c r="C113" s="40">
        <v>2.2</v>
      </c>
      <c r="D113" s="40" t="s">
        <v>50</v>
      </c>
      <c r="E113" s="40">
        <v>0.93</v>
      </c>
      <c r="F113" s="42">
        <v>1.12</v>
      </c>
      <c r="G113" s="41">
        <v>1.14</v>
      </c>
      <c r="H113" s="43">
        <v>0.87</v>
      </c>
      <c r="I113" s="41">
        <f t="shared" si="0"/>
        <v>1.110816</v>
      </c>
      <c r="J113" s="41">
        <f>'BASE DE CÁLCULO'!$B$3/EXW!$I113</f>
        <v>99.026301385648</v>
      </c>
      <c r="K113" s="41">
        <f>'BASE DE CÁLCULO'!$B$2/EXW!$I113</f>
        <v>64.8172154524242</v>
      </c>
      <c r="L113" s="44" t="s">
        <v>51</v>
      </c>
      <c r="M113" s="45" t="s">
        <v>18</v>
      </c>
      <c r="N113" s="46">
        <v>4350</v>
      </c>
      <c r="O113" s="47">
        <f>SUM(N113/'BASE DE CÁLCULO'!$B$13)</f>
        <v>900.621118012422</v>
      </c>
    </row>
    <row r="114" s="28" customFormat="1" ht="30" customHeight="1" spans="1:15">
      <c r="A114" s="67"/>
      <c r="B114" s="66"/>
      <c r="C114" s="40" t="s">
        <v>52</v>
      </c>
      <c r="D114" s="41"/>
      <c r="E114" s="41"/>
      <c r="F114" s="42">
        <v>1.12</v>
      </c>
      <c r="G114" s="41">
        <v>1.14</v>
      </c>
      <c r="H114" s="43">
        <v>0.87</v>
      </c>
      <c r="I114" s="41">
        <f t="shared" si="0"/>
        <v>1.110816</v>
      </c>
      <c r="J114" s="41">
        <f>'BASE DE CÁLCULO'!$B$3/EXW!$I114</f>
        <v>99.026301385648</v>
      </c>
      <c r="K114" s="41">
        <f>'BASE DE CÁLCULO'!$B$2/EXW!$I114</f>
        <v>64.8172154524242</v>
      </c>
      <c r="L114" s="49"/>
      <c r="M114" s="45" t="s">
        <v>19</v>
      </c>
      <c r="N114" s="46">
        <v>4240</v>
      </c>
      <c r="O114" s="47">
        <f>SUM(N114/'BASE DE CÁLCULO'!$B$13)</f>
        <v>877.846790890269</v>
      </c>
    </row>
    <row r="115" s="28" customFormat="1" ht="30" customHeight="1" spans="1:15">
      <c r="A115" s="67"/>
      <c r="B115" s="66"/>
      <c r="C115" s="40"/>
      <c r="D115" s="41"/>
      <c r="E115" s="41"/>
      <c r="F115" s="42">
        <v>1.12</v>
      </c>
      <c r="G115" s="41">
        <v>1.14</v>
      </c>
      <c r="H115" s="43">
        <v>0.87</v>
      </c>
      <c r="I115" s="41">
        <f t="shared" si="0"/>
        <v>1.110816</v>
      </c>
      <c r="J115" s="41">
        <f>'BASE DE CÁLCULO'!$B$3/EXW!$I115</f>
        <v>99.026301385648</v>
      </c>
      <c r="K115" s="41">
        <f>'BASE DE CÁLCULO'!$B$2/EXW!$I115</f>
        <v>64.8172154524242</v>
      </c>
      <c r="L115" s="49"/>
      <c r="M115" s="45" t="s">
        <v>20</v>
      </c>
      <c r="N115" s="46">
        <v>4420</v>
      </c>
      <c r="O115" s="47">
        <f>SUM(N115/'BASE DE CÁLCULO'!$B$13)</f>
        <v>915.113871635611</v>
      </c>
    </row>
    <row r="116" s="28" customFormat="1" ht="30" customHeight="1" spans="1:15">
      <c r="A116" s="67"/>
      <c r="B116" s="66"/>
      <c r="C116" s="40"/>
      <c r="D116" s="41"/>
      <c r="E116" s="41"/>
      <c r="F116" s="42">
        <v>1.12</v>
      </c>
      <c r="G116" s="41">
        <v>1.14</v>
      </c>
      <c r="H116" s="43">
        <v>0.87</v>
      </c>
      <c r="I116" s="41">
        <f t="shared" si="0"/>
        <v>1.110816</v>
      </c>
      <c r="J116" s="41">
        <f>'BASE DE CÁLCULO'!$B$3/EXW!$I116</f>
        <v>99.026301385648</v>
      </c>
      <c r="K116" s="41">
        <f>'BASE DE CÁLCULO'!$B$2/EXW!$I116</f>
        <v>64.8172154524242</v>
      </c>
      <c r="L116" s="49"/>
      <c r="M116" s="45" t="s">
        <v>21</v>
      </c>
      <c r="N116" s="46">
        <v>4500</v>
      </c>
      <c r="O116" s="47">
        <f>SUM(N116/'BASE DE CÁLCULO'!$B$13)</f>
        <v>931.67701863354</v>
      </c>
    </row>
    <row r="117" s="28" customFormat="1" ht="30" customHeight="1" spans="1:15">
      <c r="A117" s="67"/>
      <c r="B117" s="66"/>
      <c r="C117" s="40"/>
      <c r="D117" s="41"/>
      <c r="E117" s="41"/>
      <c r="F117" s="42">
        <v>1.12</v>
      </c>
      <c r="G117" s="41">
        <v>1.14</v>
      </c>
      <c r="H117" s="43">
        <v>0.87</v>
      </c>
      <c r="I117" s="41">
        <f t="shared" si="0"/>
        <v>1.110816</v>
      </c>
      <c r="J117" s="41">
        <f>'BASE DE CÁLCULO'!$B$3/EXW!$I117</f>
        <v>99.026301385648</v>
      </c>
      <c r="K117" s="41">
        <f>'BASE DE CÁLCULO'!$B$2/EXW!$I117</f>
        <v>64.8172154524242</v>
      </c>
      <c r="L117" s="50"/>
      <c r="M117" s="45" t="s">
        <v>22</v>
      </c>
      <c r="N117" s="46">
        <v>4680</v>
      </c>
      <c r="O117" s="47">
        <f>SUM(N117/'BASE DE CÁLCULO'!$B$13)</f>
        <v>968.944099378882</v>
      </c>
    </row>
    <row r="118" s="28" customFormat="1" ht="30" customHeight="1" spans="1:15">
      <c r="A118" s="67"/>
      <c r="B118" s="66"/>
      <c r="C118" s="40">
        <v>2.4</v>
      </c>
      <c r="D118" s="40" t="s">
        <v>50</v>
      </c>
      <c r="E118" s="40">
        <v>0.93</v>
      </c>
      <c r="F118" s="42">
        <v>1.22</v>
      </c>
      <c r="G118" s="41">
        <v>1.14</v>
      </c>
      <c r="H118" s="43">
        <v>0.87</v>
      </c>
      <c r="I118" s="41">
        <f t="shared" si="0"/>
        <v>1.209996</v>
      </c>
      <c r="J118" s="41">
        <f>'BASE DE CÁLCULO'!$B$3/EXW!$I118</f>
        <v>90.9093914360048</v>
      </c>
      <c r="K118" s="41">
        <f>'BASE DE CÁLCULO'!$B$2/EXW!$I118</f>
        <v>59.5043289399304</v>
      </c>
      <c r="L118" s="44" t="s">
        <v>51</v>
      </c>
      <c r="M118" s="45" t="s">
        <v>18</v>
      </c>
      <c r="N118" s="46">
        <v>4540</v>
      </c>
      <c r="O118" s="47">
        <f>SUM(N118/'BASE DE CÁLCULO'!$B$13)</f>
        <v>939.958592132505</v>
      </c>
    </row>
    <row r="119" s="28" customFormat="1" ht="30" customHeight="1" spans="1:15">
      <c r="A119" s="67"/>
      <c r="B119" s="66"/>
      <c r="C119" s="40" t="s">
        <v>52</v>
      </c>
      <c r="D119" s="41"/>
      <c r="E119" s="41"/>
      <c r="F119" s="42">
        <v>1.22</v>
      </c>
      <c r="G119" s="41">
        <v>1.14</v>
      </c>
      <c r="H119" s="43">
        <v>0.87</v>
      </c>
      <c r="I119" s="41">
        <f t="shared" si="0"/>
        <v>1.209996</v>
      </c>
      <c r="J119" s="41">
        <f>'BASE DE CÁLCULO'!$B$3/EXW!$I119</f>
        <v>90.9093914360048</v>
      </c>
      <c r="K119" s="41">
        <f>'BASE DE CÁLCULO'!$B$2/EXW!$I119</f>
        <v>59.5043289399304</v>
      </c>
      <c r="L119" s="49"/>
      <c r="M119" s="45" t="s">
        <v>19</v>
      </c>
      <c r="N119" s="46">
        <v>4420</v>
      </c>
      <c r="O119" s="47">
        <f>SUM(N119/'BASE DE CÁLCULO'!$B$13)</f>
        <v>915.113871635611</v>
      </c>
    </row>
    <row r="120" s="28" customFormat="1" ht="30" customHeight="1" spans="1:15">
      <c r="A120" s="67"/>
      <c r="B120" s="66"/>
      <c r="C120" s="40"/>
      <c r="D120" s="41"/>
      <c r="E120" s="41"/>
      <c r="F120" s="42">
        <v>1.22</v>
      </c>
      <c r="G120" s="41">
        <v>1.14</v>
      </c>
      <c r="H120" s="43">
        <v>0.87</v>
      </c>
      <c r="I120" s="41">
        <f t="shared" si="0"/>
        <v>1.209996</v>
      </c>
      <c r="J120" s="41">
        <f>'BASE DE CÁLCULO'!$B$3/EXW!$I120</f>
        <v>90.9093914360048</v>
      </c>
      <c r="K120" s="41">
        <f>'BASE DE CÁLCULO'!$B$2/EXW!$I120</f>
        <v>59.5043289399304</v>
      </c>
      <c r="L120" s="49"/>
      <c r="M120" s="45" t="s">
        <v>20</v>
      </c>
      <c r="N120" s="46">
        <v>4610</v>
      </c>
      <c r="O120" s="47">
        <f>SUM(N120/'BASE DE CÁLCULO'!$B$13)</f>
        <v>954.451345755694</v>
      </c>
    </row>
    <row r="121" s="28" customFormat="1" ht="30" customHeight="1" spans="1:15">
      <c r="A121" s="67"/>
      <c r="B121" s="66"/>
      <c r="C121" s="40"/>
      <c r="D121" s="41"/>
      <c r="E121" s="41"/>
      <c r="F121" s="42">
        <v>1.22</v>
      </c>
      <c r="G121" s="41">
        <v>1.14</v>
      </c>
      <c r="H121" s="43">
        <v>0.87</v>
      </c>
      <c r="I121" s="41">
        <f t="shared" si="0"/>
        <v>1.209996</v>
      </c>
      <c r="J121" s="41">
        <f>'BASE DE CÁLCULO'!$B$3/EXW!$I121</f>
        <v>90.9093914360048</v>
      </c>
      <c r="K121" s="41">
        <f>'BASE DE CÁLCULO'!$B$2/EXW!$I121</f>
        <v>59.5043289399304</v>
      </c>
      <c r="L121" s="49"/>
      <c r="M121" s="45" t="s">
        <v>21</v>
      </c>
      <c r="N121" s="46">
        <v>4700</v>
      </c>
      <c r="O121" s="47">
        <f>SUM(N121/'BASE DE CÁLCULO'!$B$13)</f>
        <v>973.084886128364</v>
      </c>
    </row>
    <row r="122" s="28" customFormat="1" ht="30" customHeight="1" spans="1:15">
      <c r="A122" s="67"/>
      <c r="B122" s="66"/>
      <c r="C122" s="40"/>
      <c r="D122" s="41"/>
      <c r="E122" s="41"/>
      <c r="F122" s="42">
        <v>1.22</v>
      </c>
      <c r="G122" s="41">
        <v>1.14</v>
      </c>
      <c r="H122" s="43">
        <v>0.87</v>
      </c>
      <c r="I122" s="41">
        <f t="shared" si="0"/>
        <v>1.209996</v>
      </c>
      <c r="J122" s="41">
        <f>'BASE DE CÁLCULO'!$B$3/EXW!$I122</f>
        <v>90.9093914360048</v>
      </c>
      <c r="K122" s="41">
        <f>'BASE DE CÁLCULO'!$B$2/EXW!$I122</f>
        <v>59.5043289399304</v>
      </c>
      <c r="L122" s="50"/>
      <c r="M122" s="45" t="s">
        <v>22</v>
      </c>
      <c r="N122" s="46">
        <v>4880</v>
      </c>
      <c r="O122" s="47">
        <f>SUM(N122/'BASE DE CÁLCULO'!$B$13)</f>
        <v>1010.35196687371</v>
      </c>
    </row>
    <row r="123" s="28" customFormat="1" ht="30" customHeight="1" spans="1:15">
      <c r="A123" s="67"/>
      <c r="B123" s="66"/>
      <c r="C123" s="40">
        <v>2.6</v>
      </c>
      <c r="D123" s="40" t="s">
        <v>50</v>
      </c>
      <c r="E123" s="40">
        <v>0.93</v>
      </c>
      <c r="F123" s="42">
        <v>1.32</v>
      </c>
      <c r="G123" s="41">
        <v>1.14</v>
      </c>
      <c r="H123" s="43">
        <v>0.87</v>
      </c>
      <c r="I123" s="41">
        <f t="shared" ref="I123:I132" si="3">F123*G123*H123</f>
        <v>1.309176</v>
      </c>
      <c r="J123" s="41">
        <f>'BASE DE CÁLCULO'!$B$3/EXW!$I123</f>
        <v>84.0223163272165</v>
      </c>
      <c r="K123" s="41">
        <f>'BASE DE CÁLCULO'!$B$2/EXW!$I123</f>
        <v>54.9964252323599</v>
      </c>
      <c r="L123" s="44" t="s">
        <v>51</v>
      </c>
      <c r="M123" s="45" t="s">
        <v>18</v>
      </c>
      <c r="N123" s="46">
        <v>4700</v>
      </c>
      <c r="O123" s="47">
        <f>SUM(N123/'BASE DE CÁLCULO'!$B$13)</f>
        <v>973.084886128364</v>
      </c>
    </row>
    <row r="124" s="28" customFormat="1" ht="30" customHeight="1" spans="1:15">
      <c r="A124" s="67"/>
      <c r="B124" s="66"/>
      <c r="C124" s="40" t="s">
        <v>52</v>
      </c>
      <c r="D124" s="41"/>
      <c r="E124" s="41"/>
      <c r="F124" s="42">
        <v>1.32</v>
      </c>
      <c r="G124" s="41">
        <v>1.14</v>
      </c>
      <c r="H124" s="43">
        <v>0.87</v>
      </c>
      <c r="I124" s="41">
        <f t="shared" si="3"/>
        <v>1.309176</v>
      </c>
      <c r="J124" s="41">
        <f>'BASE DE CÁLCULO'!$B$3/EXW!$I124</f>
        <v>84.0223163272165</v>
      </c>
      <c r="K124" s="41">
        <f>'BASE DE CÁLCULO'!$B$2/EXW!$I124</f>
        <v>54.9964252323599</v>
      </c>
      <c r="L124" s="49"/>
      <c r="M124" s="45" t="s">
        <v>19</v>
      </c>
      <c r="N124" s="46">
        <v>4580</v>
      </c>
      <c r="O124" s="47">
        <f>SUM(N124/'BASE DE CÁLCULO'!$B$13)</f>
        <v>948.24016563147</v>
      </c>
    </row>
    <row r="125" s="28" customFormat="1" ht="30" customHeight="1" spans="1:15">
      <c r="A125" s="67"/>
      <c r="B125" s="66"/>
      <c r="C125" s="40"/>
      <c r="D125" s="41"/>
      <c r="E125" s="41"/>
      <c r="F125" s="42">
        <v>1.32</v>
      </c>
      <c r="G125" s="41">
        <v>1.14</v>
      </c>
      <c r="H125" s="43">
        <v>0.87</v>
      </c>
      <c r="I125" s="41">
        <f t="shared" si="3"/>
        <v>1.309176</v>
      </c>
      <c r="J125" s="41">
        <f>'BASE DE CÁLCULO'!$B$3/EXW!$I125</f>
        <v>84.0223163272165</v>
      </c>
      <c r="K125" s="41">
        <f>'BASE DE CÁLCULO'!$B$2/EXW!$I125</f>
        <v>54.9964252323599</v>
      </c>
      <c r="L125" s="49"/>
      <c r="M125" s="45" t="s">
        <v>20</v>
      </c>
      <c r="N125" s="46">
        <v>4780</v>
      </c>
      <c r="O125" s="47">
        <f>SUM(N125/'BASE DE CÁLCULO'!$B$13)</f>
        <v>989.648033126294</v>
      </c>
    </row>
    <row r="126" s="28" customFormat="1" ht="30" customHeight="1" spans="1:15">
      <c r="A126" s="67"/>
      <c r="B126" s="66"/>
      <c r="C126" s="40"/>
      <c r="D126" s="41"/>
      <c r="E126" s="41"/>
      <c r="F126" s="42">
        <v>1.32</v>
      </c>
      <c r="G126" s="41">
        <v>1.14</v>
      </c>
      <c r="H126" s="43">
        <v>0.87</v>
      </c>
      <c r="I126" s="41">
        <f t="shared" si="3"/>
        <v>1.309176</v>
      </c>
      <c r="J126" s="41">
        <f>'BASE DE CÁLCULO'!$B$3/EXW!$I126</f>
        <v>84.0223163272165</v>
      </c>
      <c r="K126" s="41">
        <f>'BASE DE CÁLCULO'!$B$2/EXW!$I126</f>
        <v>54.9964252323599</v>
      </c>
      <c r="L126" s="49"/>
      <c r="M126" s="45" t="s">
        <v>21</v>
      </c>
      <c r="N126" s="46">
        <v>4870</v>
      </c>
      <c r="O126" s="47">
        <f>SUM(N126/'BASE DE CÁLCULO'!$B$13)</f>
        <v>1008.28157349896</v>
      </c>
    </row>
    <row r="127" s="28" customFormat="1" ht="30" customHeight="1" spans="1:15">
      <c r="A127" s="67"/>
      <c r="B127" s="66"/>
      <c r="C127" s="40"/>
      <c r="D127" s="41"/>
      <c r="E127" s="41"/>
      <c r="F127" s="42">
        <v>1.32</v>
      </c>
      <c r="G127" s="41">
        <v>1.14</v>
      </c>
      <c r="H127" s="43">
        <v>0.87</v>
      </c>
      <c r="I127" s="41">
        <f t="shared" si="3"/>
        <v>1.309176</v>
      </c>
      <c r="J127" s="41">
        <f>'BASE DE CÁLCULO'!$B$3/EXW!$I127</f>
        <v>84.0223163272165</v>
      </c>
      <c r="K127" s="41">
        <f>'BASE DE CÁLCULO'!$B$2/EXW!$I127</f>
        <v>54.9964252323599</v>
      </c>
      <c r="L127" s="50"/>
      <c r="M127" s="45" t="s">
        <v>22</v>
      </c>
      <c r="N127" s="46">
        <v>5060</v>
      </c>
      <c r="O127" s="47">
        <f>SUM(N127/'BASE DE CÁLCULO'!$B$13)</f>
        <v>1047.61904761905</v>
      </c>
    </row>
    <row r="128" s="28" customFormat="1" ht="30" customHeight="1" spans="1:15">
      <c r="A128" s="67"/>
      <c r="B128" s="66"/>
      <c r="C128" s="40">
        <v>2.8</v>
      </c>
      <c r="D128" s="40" t="s">
        <v>50</v>
      </c>
      <c r="E128" s="40">
        <v>0.93</v>
      </c>
      <c r="F128" s="42">
        <v>1.42</v>
      </c>
      <c r="G128" s="41">
        <v>1.14</v>
      </c>
      <c r="H128" s="43">
        <v>0.87</v>
      </c>
      <c r="I128" s="41">
        <f t="shared" si="3"/>
        <v>1.408356</v>
      </c>
      <c r="J128" s="41">
        <f>'BASE DE CÁLCULO'!$B$3/EXW!$I128</f>
        <v>78.1052517971309</v>
      </c>
      <c r="K128" s="41">
        <f>'BASE DE CÁLCULO'!$B$2/EXW!$I128</f>
        <v>51.1234375399402</v>
      </c>
      <c r="L128" s="44" t="s">
        <v>51</v>
      </c>
      <c r="M128" s="45" t="s">
        <v>18</v>
      </c>
      <c r="N128" s="46">
        <v>4880</v>
      </c>
      <c r="O128" s="47">
        <f>SUM(N128/'BASE DE CÁLCULO'!$B$13)</f>
        <v>1010.35196687371</v>
      </c>
    </row>
    <row r="129" s="28" customFormat="1" ht="30" customHeight="1" spans="1:45">
      <c r="A129" s="67"/>
      <c r="B129" s="66"/>
      <c r="C129" s="40" t="s">
        <v>52</v>
      </c>
      <c r="D129" s="41"/>
      <c r="E129" s="41"/>
      <c r="F129" s="42">
        <v>1.42</v>
      </c>
      <c r="G129" s="41">
        <v>1.14</v>
      </c>
      <c r="H129" s="43">
        <v>0.87</v>
      </c>
      <c r="I129" s="41">
        <f t="shared" si="3"/>
        <v>1.408356</v>
      </c>
      <c r="J129" s="41">
        <f>'BASE DE CÁLCULO'!$B$3/EXW!$I129</f>
        <v>78.1052517971309</v>
      </c>
      <c r="K129" s="41">
        <f>'BASE DE CÁLCULO'!$B$2/EXW!$I129</f>
        <v>51.1234375399402</v>
      </c>
      <c r="L129" s="49"/>
      <c r="M129" s="45" t="s">
        <v>19</v>
      </c>
      <c r="N129" s="46">
        <v>4750</v>
      </c>
      <c r="O129" s="47">
        <f>SUM(N129/'BASE DE CÁLCULO'!$B$13)</f>
        <v>983.43685300207</v>
      </c>
    </row>
    <row r="130" s="28" customFormat="1" ht="30" customHeight="1" spans="1:45">
      <c r="A130" s="67"/>
      <c r="B130" s="66"/>
      <c r="C130" s="40"/>
      <c r="D130" s="41"/>
      <c r="E130" s="41"/>
      <c r="F130" s="42">
        <v>1.42</v>
      </c>
      <c r="G130" s="41">
        <v>1.14</v>
      </c>
      <c r="H130" s="43">
        <v>0.87</v>
      </c>
      <c r="I130" s="41">
        <f t="shared" si="3"/>
        <v>1.408356</v>
      </c>
      <c r="J130" s="41">
        <f>'BASE DE CÁLCULO'!$B$3/EXW!$I130</f>
        <v>78.1052517971309</v>
      </c>
      <c r="K130" s="41">
        <f>'BASE DE CÁLCULO'!$B$2/EXW!$I130</f>
        <v>51.1234375399402</v>
      </c>
      <c r="L130" s="49"/>
      <c r="M130" s="45" t="s">
        <v>20</v>
      </c>
      <c r="N130" s="46">
        <v>4960</v>
      </c>
      <c r="O130" s="47">
        <f>SUM(N130/'BASE DE CÁLCULO'!$B$13)</f>
        <v>1026.91511387164</v>
      </c>
    </row>
    <row r="131" s="28" customFormat="1" ht="30" customHeight="1" spans="1:45">
      <c r="A131" s="67"/>
      <c r="B131" s="66"/>
      <c r="C131" s="40"/>
      <c r="D131" s="41"/>
      <c r="E131" s="41"/>
      <c r="F131" s="42">
        <v>1.42</v>
      </c>
      <c r="G131" s="41">
        <v>1.14</v>
      </c>
      <c r="H131" s="43">
        <v>0.87</v>
      </c>
      <c r="I131" s="41">
        <f t="shared" si="3"/>
        <v>1.408356</v>
      </c>
      <c r="J131" s="41">
        <f>'BASE DE CÁLCULO'!$B$3/EXW!$I131</f>
        <v>78.1052517971309</v>
      </c>
      <c r="K131" s="41">
        <f>'BASE DE CÁLCULO'!$B$2/EXW!$I131</f>
        <v>51.1234375399402</v>
      </c>
      <c r="L131" s="49"/>
      <c r="M131" s="45" t="s">
        <v>21</v>
      </c>
      <c r="N131" s="46">
        <v>5050</v>
      </c>
      <c r="O131" s="47">
        <f>SUM(N131/'BASE DE CÁLCULO'!$B$13)</f>
        <v>1045.54865424431</v>
      </c>
    </row>
    <row r="132" s="28" customFormat="1" ht="32.25" customHeight="1" spans="1:45">
      <c r="A132" s="67"/>
      <c r="B132" s="66"/>
      <c r="C132" s="40"/>
      <c r="D132" s="41"/>
      <c r="E132" s="41"/>
      <c r="F132" s="42">
        <v>1.42</v>
      </c>
      <c r="G132" s="41">
        <v>1.14</v>
      </c>
      <c r="H132" s="43">
        <v>0.87</v>
      </c>
      <c r="I132" s="41">
        <f t="shared" si="3"/>
        <v>1.408356</v>
      </c>
      <c r="J132" s="41">
        <f>'BASE DE CÁLCULO'!$B$3/EXW!$I132</f>
        <v>78.1052517971309</v>
      </c>
      <c r="K132" s="41">
        <f>'BASE DE CÁLCULO'!$B$2/EXW!$I132</f>
        <v>51.1234375399402</v>
      </c>
      <c r="L132" s="50"/>
      <c r="M132" s="45" t="s">
        <v>22</v>
      </c>
      <c r="N132" s="46">
        <v>5260</v>
      </c>
      <c r="O132" s="47">
        <f>SUM(N132/'BASE DE CÁLCULO'!$B$13)</f>
        <v>1089.02691511387</v>
      </c>
    </row>
    <row r="133" s="27" customFormat="1" customHeight="1" spans="1:45">
      <c r="A133" s="68"/>
      <c r="B133" s="39" t="s">
        <v>53</v>
      </c>
      <c r="C133" s="59">
        <v>2.2</v>
      </c>
      <c r="D133" s="40" t="s">
        <v>54</v>
      </c>
      <c r="E133" s="40">
        <v>0.93</v>
      </c>
      <c r="F133" s="42">
        <v>1.12</v>
      </c>
      <c r="G133" s="41">
        <v>1.14</v>
      </c>
      <c r="H133" s="41">
        <v>0.87</v>
      </c>
      <c r="I133" s="41">
        <f t="shared" ref="I133:I138" si="4">F133*G133*H133</f>
        <v>1.110816</v>
      </c>
      <c r="J133" s="41">
        <f>'BASE DE CÁLCULO'!$B$3/EXW!$I133</f>
        <v>99.026301385648</v>
      </c>
      <c r="K133" s="41">
        <f>'BASE DE CÁLCULO'!$B$2/EXW!$I133</f>
        <v>64.8172154524242</v>
      </c>
      <c r="L133" s="69" t="s">
        <v>44</v>
      </c>
      <c r="M133" s="45" t="s">
        <v>18</v>
      </c>
      <c r="N133" s="46">
        <v>2310</v>
      </c>
      <c r="O133" s="47">
        <f>SUM(N133/'BASE DE CÁLCULO'!$B$13)</f>
        <v>478.260869565217</v>
      </c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</row>
    <row r="134" s="27" customFormat="1" customHeight="1" spans="1:45">
      <c r="A134" s="68"/>
      <c r="B134" s="39"/>
      <c r="C134" s="59"/>
      <c r="D134" s="41"/>
      <c r="E134" s="40"/>
      <c r="F134" s="42">
        <v>1.12</v>
      </c>
      <c r="G134" s="41">
        <v>1.14</v>
      </c>
      <c r="H134" s="41">
        <v>0.87</v>
      </c>
      <c r="I134" s="41">
        <f t="shared" si="4"/>
        <v>1.110816</v>
      </c>
      <c r="J134" s="41">
        <f>'BASE DE CÁLCULO'!$B$3/EXW!$I134</f>
        <v>99.026301385648</v>
      </c>
      <c r="K134" s="41">
        <f>'BASE DE CÁLCULO'!$B$2/EXW!$I134</f>
        <v>64.8172154524242</v>
      </c>
      <c r="L134" s="69"/>
      <c r="M134" s="45" t="s">
        <v>19</v>
      </c>
      <c r="N134" s="46">
        <v>2210</v>
      </c>
      <c r="O134" s="47">
        <f>SUM(N134/'BASE DE CÁLCULO'!$B$13)</f>
        <v>457.556935817805</v>
      </c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</row>
    <row r="135" s="27" customFormat="1" customHeight="1" spans="1:45">
      <c r="A135" s="68"/>
      <c r="B135" s="39"/>
      <c r="C135" s="59"/>
      <c r="D135" s="41"/>
      <c r="E135" s="40"/>
      <c r="F135" s="42">
        <v>1.12</v>
      </c>
      <c r="G135" s="41">
        <v>1.14</v>
      </c>
      <c r="H135" s="41">
        <v>0.87</v>
      </c>
      <c r="I135" s="41">
        <f t="shared" si="4"/>
        <v>1.110816</v>
      </c>
      <c r="J135" s="41">
        <f>'BASE DE CÁLCULO'!$B$3/EXW!$I135</f>
        <v>99.026301385648</v>
      </c>
      <c r="K135" s="41">
        <f>'BASE DE CÁLCULO'!$B$2/EXW!$I135</f>
        <v>64.8172154524242</v>
      </c>
      <c r="L135" s="69"/>
      <c r="M135" s="45" t="s">
        <v>20</v>
      </c>
      <c r="N135" s="46">
        <v>2370</v>
      </c>
      <c r="O135" s="47">
        <f>SUM(N135/'BASE DE CÁLCULO'!$B$13)</f>
        <v>490.683229813665</v>
      </c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</row>
    <row r="136" s="27" customFormat="1" customHeight="1" spans="1:45">
      <c r="A136" s="68"/>
      <c r="B136" s="39"/>
      <c r="C136" s="59"/>
      <c r="D136" s="41"/>
      <c r="E136" s="40"/>
      <c r="F136" s="42">
        <v>1.12</v>
      </c>
      <c r="G136" s="41">
        <v>1.14</v>
      </c>
      <c r="H136" s="41">
        <v>0.87</v>
      </c>
      <c r="I136" s="41">
        <f t="shared" si="4"/>
        <v>1.110816</v>
      </c>
      <c r="J136" s="41">
        <f>'BASE DE CÁLCULO'!$B$3/EXW!$I136</f>
        <v>99.026301385648</v>
      </c>
      <c r="K136" s="41">
        <f>'BASE DE CÁLCULO'!$B$2/EXW!$I136</f>
        <v>64.8172154524242</v>
      </c>
      <c r="L136" s="69"/>
      <c r="M136" s="45" t="s">
        <v>21</v>
      </c>
      <c r="N136" s="46">
        <v>2450</v>
      </c>
      <c r="O136" s="47">
        <f>SUM(N136/'BASE DE CÁLCULO'!$B$13)</f>
        <v>507.246376811594</v>
      </c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</row>
    <row r="137" s="27" customFormat="1" customHeight="1" spans="1:45">
      <c r="A137" s="68"/>
      <c r="B137" s="39"/>
      <c r="C137" s="59"/>
      <c r="D137" s="41"/>
      <c r="E137" s="40"/>
      <c r="F137" s="42">
        <v>1.12</v>
      </c>
      <c r="G137" s="41">
        <v>1.14</v>
      </c>
      <c r="H137" s="41">
        <v>0.87</v>
      </c>
      <c r="I137" s="41">
        <f t="shared" si="4"/>
        <v>1.110816</v>
      </c>
      <c r="J137" s="41">
        <f>'BASE DE CÁLCULO'!$B$3/EXW!$I137</f>
        <v>99.026301385648</v>
      </c>
      <c r="K137" s="41">
        <f>'BASE DE CÁLCULO'!$B$2/EXW!$I137</f>
        <v>64.8172154524242</v>
      </c>
      <c r="L137" s="69"/>
      <c r="M137" s="45" t="s">
        <v>22</v>
      </c>
      <c r="N137" s="46">
        <v>2580</v>
      </c>
      <c r="O137" s="47">
        <f>SUM(N137/'BASE DE CÁLCULO'!$B$13)</f>
        <v>534.16149068323</v>
      </c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</row>
    <row r="138" s="27" customFormat="1" customHeight="1" spans="1:45">
      <c r="A138" s="68"/>
      <c r="B138" s="39"/>
      <c r="C138" s="59"/>
      <c r="D138" s="41"/>
      <c r="E138" s="40"/>
      <c r="F138" s="42">
        <v>1.12</v>
      </c>
      <c r="G138" s="41">
        <v>1.14</v>
      </c>
      <c r="H138" s="41">
        <v>0.87</v>
      </c>
      <c r="I138" s="41">
        <f t="shared" si="4"/>
        <v>1.110816</v>
      </c>
      <c r="J138" s="41">
        <f>'BASE DE CÁLCULO'!$B$3/EXW!$I138</f>
        <v>99.026301385648</v>
      </c>
      <c r="K138" s="41">
        <f>'BASE DE CÁLCULO'!$B$2/EXW!$I138</f>
        <v>64.8172154524242</v>
      </c>
      <c r="L138" s="69"/>
      <c r="M138" s="45" t="s">
        <v>48</v>
      </c>
      <c r="N138" s="46">
        <v>2880</v>
      </c>
      <c r="O138" s="47">
        <f>SUM(N138/'BASE DE CÁLCULO'!$B$13)</f>
        <v>596.273291925466</v>
      </c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</row>
    <row r="139" s="27" customFormat="1" customHeight="1" spans="1:45">
      <c r="A139" s="68"/>
      <c r="B139" s="39"/>
      <c r="C139" s="59">
        <v>2.4</v>
      </c>
      <c r="D139" s="40" t="s">
        <v>54</v>
      </c>
      <c r="E139" s="40">
        <v>0.93</v>
      </c>
      <c r="F139" s="42">
        <v>1.22</v>
      </c>
      <c r="G139" s="41">
        <v>1.14</v>
      </c>
      <c r="H139" s="41">
        <v>0.87</v>
      </c>
      <c r="I139" s="41">
        <f t="shared" ref="I139:I144" si="5">F139*G139*H139</f>
        <v>1.209996</v>
      </c>
      <c r="J139" s="41">
        <f>'BASE DE CÁLCULO'!$B$3/EXW!$I139</f>
        <v>90.9093914360048</v>
      </c>
      <c r="K139" s="41">
        <f>'BASE DE CÁLCULO'!$B$2/EXW!$I139</f>
        <v>59.5043289399304</v>
      </c>
      <c r="L139" s="69" t="s">
        <v>44</v>
      </c>
      <c r="M139" s="45" t="s">
        <v>18</v>
      </c>
      <c r="N139" s="46">
        <v>2440</v>
      </c>
      <c r="O139" s="47">
        <f>SUM(N139/'BASE DE CÁLCULO'!$B$13)</f>
        <v>505.175983436853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</row>
    <row r="140" s="27" customFormat="1" customHeight="1" spans="1:45">
      <c r="A140" s="68"/>
      <c r="B140" s="39"/>
      <c r="C140" s="59"/>
      <c r="D140" s="41"/>
      <c r="E140" s="40"/>
      <c r="F140" s="42">
        <v>1.22</v>
      </c>
      <c r="G140" s="41">
        <v>1.14</v>
      </c>
      <c r="H140" s="41">
        <v>0.87</v>
      </c>
      <c r="I140" s="41">
        <f t="shared" si="5"/>
        <v>1.209996</v>
      </c>
      <c r="J140" s="41">
        <f>'BASE DE CÁLCULO'!$B$3/EXW!$I140</f>
        <v>90.9093914360048</v>
      </c>
      <c r="K140" s="41">
        <f>'BASE DE CÁLCULO'!$B$2/EXW!$I140</f>
        <v>59.5043289399304</v>
      </c>
      <c r="L140" s="69"/>
      <c r="M140" s="45" t="s">
        <v>19</v>
      </c>
      <c r="N140" s="46">
        <v>2330</v>
      </c>
      <c r="O140" s="47">
        <f>SUM(N140/'BASE DE CÁLCULO'!$B$13)</f>
        <v>482.4016563147</v>
      </c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</row>
    <row r="141" s="27" customFormat="1" customHeight="1" spans="1:45">
      <c r="A141" s="68"/>
      <c r="B141" s="39"/>
      <c r="C141" s="59"/>
      <c r="D141" s="41"/>
      <c r="E141" s="40"/>
      <c r="F141" s="42">
        <v>1.22</v>
      </c>
      <c r="G141" s="41">
        <v>1.14</v>
      </c>
      <c r="H141" s="41">
        <v>0.87</v>
      </c>
      <c r="I141" s="41">
        <f t="shared" si="5"/>
        <v>1.209996</v>
      </c>
      <c r="J141" s="41">
        <f>'BASE DE CÁLCULO'!$B$3/EXW!$I141</f>
        <v>90.9093914360048</v>
      </c>
      <c r="K141" s="41">
        <f>'BASE DE CÁLCULO'!$B$2/EXW!$I141</f>
        <v>59.5043289399304</v>
      </c>
      <c r="L141" s="69"/>
      <c r="M141" s="45" t="s">
        <v>20</v>
      </c>
      <c r="N141" s="46">
        <v>2500</v>
      </c>
      <c r="O141" s="47">
        <f>SUM(N141/'BASE DE CÁLCULO'!$B$13)</f>
        <v>517.5983436853</v>
      </c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</row>
    <row r="142" s="27" customFormat="1" customHeight="1" spans="1:45">
      <c r="A142" s="68"/>
      <c r="B142" s="39"/>
      <c r="C142" s="59"/>
      <c r="D142" s="41"/>
      <c r="E142" s="40"/>
      <c r="F142" s="42">
        <v>1.22</v>
      </c>
      <c r="G142" s="41">
        <v>1.14</v>
      </c>
      <c r="H142" s="41">
        <v>0.87</v>
      </c>
      <c r="I142" s="41">
        <f t="shared" si="5"/>
        <v>1.209996</v>
      </c>
      <c r="J142" s="41">
        <f>'BASE DE CÁLCULO'!$B$3/EXW!$I142</f>
        <v>90.9093914360048</v>
      </c>
      <c r="K142" s="41">
        <f>'BASE DE CÁLCULO'!$B$2/EXW!$I142</f>
        <v>59.5043289399304</v>
      </c>
      <c r="L142" s="69"/>
      <c r="M142" s="45" t="s">
        <v>21</v>
      </c>
      <c r="N142" s="46">
        <v>2580</v>
      </c>
      <c r="O142" s="47">
        <f>SUM(N142/'BASE DE CÁLCULO'!$B$13)</f>
        <v>534.16149068323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</row>
    <row r="143" s="27" customFormat="1" customHeight="1" spans="1:45">
      <c r="A143" s="68"/>
      <c r="B143" s="39"/>
      <c r="C143" s="59"/>
      <c r="D143" s="41"/>
      <c r="E143" s="40"/>
      <c r="F143" s="42">
        <v>1.22</v>
      </c>
      <c r="G143" s="41">
        <v>1.14</v>
      </c>
      <c r="H143" s="41">
        <v>0.87</v>
      </c>
      <c r="I143" s="41">
        <f t="shared" si="5"/>
        <v>1.209996</v>
      </c>
      <c r="J143" s="41">
        <f>'BASE DE CÁLCULO'!$B$3/EXW!$I143</f>
        <v>90.9093914360048</v>
      </c>
      <c r="K143" s="41">
        <f>'BASE DE CÁLCULO'!$B$2/EXW!$I143</f>
        <v>59.5043289399304</v>
      </c>
      <c r="L143" s="69"/>
      <c r="M143" s="45" t="s">
        <v>22</v>
      </c>
      <c r="N143" s="46">
        <v>2720</v>
      </c>
      <c r="O143" s="47">
        <f>SUM(N143/'BASE DE CÁLCULO'!$B$13)</f>
        <v>563.146997929607</v>
      </c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</row>
    <row r="144" s="27" customFormat="1" customHeight="1" spans="1:45">
      <c r="A144" s="68"/>
      <c r="B144" s="39"/>
      <c r="C144" s="59"/>
      <c r="D144" s="41"/>
      <c r="E144" s="40"/>
      <c r="F144" s="42">
        <v>1.22</v>
      </c>
      <c r="G144" s="41">
        <v>1.14</v>
      </c>
      <c r="H144" s="41">
        <v>0.87</v>
      </c>
      <c r="I144" s="41">
        <f t="shared" si="5"/>
        <v>1.209996</v>
      </c>
      <c r="J144" s="41">
        <f>'BASE DE CÁLCULO'!$B$3/EXW!$I144</f>
        <v>90.9093914360048</v>
      </c>
      <c r="K144" s="41">
        <f>'BASE DE CÁLCULO'!$B$2/EXW!$I144</f>
        <v>59.5043289399304</v>
      </c>
      <c r="L144" s="69"/>
      <c r="M144" s="45" t="s">
        <v>48</v>
      </c>
      <c r="N144" s="46">
        <v>3030</v>
      </c>
      <c r="O144" s="47">
        <f>SUM(N144/'BASE DE CÁLCULO'!$B$13)</f>
        <v>627.329192546584</v>
      </c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</row>
    <row r="145" s="27" customFormat="1" customHeight="1" spans="1:45">
      <c r="A145" s="68"/>
      <c r="B145" s="39"/>
      <c r="C145" s="59">
        <v>2.6</v>
      </c>
      <c r="D145" s="40" t="s">
        <v>54</v>
      </c>
      <c r="E145" s="40">
        <v>0.93</v>
      </c>
      <c r="F145" s="42">
        <v>1.32</v>
      </c>
      <c r="G145" s="41">
        <v>1.14</v>
      </c>
      <c r="H145" s="41">
        <v>0.87</v>
      </c>
      <c r="I145" s="41">
        <f t="shared" ref="I145:I156" si="6">F145*G145*H145</f>
        <v>1.309176</v>
      </c>
      <c r="J145" s="41">
        <f>'BASE DE CÁLCULO'!$B$3/EXW!$I145</f>
        <v>84.0223163272165</v>
      </c>
      <c r="K145" s="41">
        <f>'BASE DE CÁLCULO'!$B$2/EXW!$I145</f>
        <v>54.9964252323599</v>
      </c>
      <c r="L145" s="69" t="s">
        <v>44</v>
      </c>
      <c r="M145" s="45" t="s">
        <v>18</v>
      </c>
      <c r="N145" s="46">
        <v>2590</v>
      </c>
      <c r="O145" s="47">
        <f>SUM(N145/'BASE DE CÁLCULO'!$B$13)</f>
        <v>536.231884057971</v>
      </c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</row>
    <row r="146" s="27" customFormat="1" customHeight="1" spans="1:45">
      <c r="A146" s="68"/>
      <c r="B146" s="39"/>
      <c r="C146" s="59"/>
      <c r="D146" s="41"/>
      <c r="E146" s="40"/>
      <c r="F146" s="42">
        <v>1.32</v>
      </c>
      <c r="G146" s="41">
        <v>1.14</v>
      </c>
      <c r="H146" s="41">
        <v>0.87</v>
      </c>
      <c r="I146" s="41">
        <f t="shared" si="6"/>
        <v>1.309176</v>
      </c>
      <c r="J146" s="41">
        <f>'BASE DE CÁLCULO'!$B$3/EXW!$I146</f>
        <v>84.0223163272165</v>
      </c>
      <c r="K146" s="41">
        <f>'BASE DE CÁLCULO'!$B$2/EXW!$I146</f>
        <v>54.9964252323599</v>
      </c>
      <c r="L146" s="69"/>
      <c r="M146" s="45" t="s">
        <v>19</v>
      </c>
      <c r="N146" s="46">
        <v>2480</v>
      </c>
      <c r="O146" s="47">
        <f>SUM(N146/'BASE DE CÁLCULO'!$B$13)</f>
        <v>513.457556935818</v>
      </c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</row>
    <row r="147" s="27" customFormat="1" customHeight="1" spans="1:45">
      <c r="A147" s="68"/>
      <c r="B147" s="39"/>
      <c r="C147" s="59"/>
      <c r="D147" s="41"/>
      <c r="E147" s="40"/>
      <c r="F147" s="42">
        <v>1.32</v>
      </c>
      <c r="G147" s="41">
        <v>1.14</v>
      </c>
      <c r="H147" s="41">
        <v>0.87</v>
      </c>
      <c r="I147" s="41">
        <f t="shared" si="6"/>
        <v>1.309176</v>
      </c>
      <c r="J147" s="41">
        <f>'BASE DE CÁLCULO'!$B$3/EXW!$I147</f>
        <v>84.0223163272165</v>
      </c>
      <c r="K147" s="41">
        <f>'BASE DE CÁLCULO'!$B$2/EXW!$I147</f>
        <v>54.9964252323599</v>
      </c>
      <c r="L147" s="69"/>
      <c r="M147" s="45" t="s">
        <v>20</v>
      </c>
      <c r="N147" s="46">
        <v>2650</v>
      </c>
      <c r="O147" s="47">
        <f>SUM(N147/'BASE DE CÁLCULO'!$B$13)</f>
        <v>548.654244306418</v>
      </c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</row>
    <row r="148" s="27" customFormat="1" customHeight="1" spans="1:45">
      <c r="A148" s="68"/>
      <c r="B148" s="39"/>
      <c r="C148" s="59"/>
      <c r="D148" s="41"/>
      <c r="E148" s="40"/>
      <c r="F148" s="42">
        <v>1.32</v>
      </c>
      <c r="G148" s="41">
        <v>1.14</v>
      </c>
      <c r="H148" s="41">
        <v>0.87</v>
      </c>
      <c r="I148" s="41">
        <f t="shared" si="6"/>
        <v>1.309176</v>
      </c>
      <c r="J148" s="41">
        <f>'BASE DE CÁLCULO'!$B$3/EXW!$I148</f>
        <v>84.0223163272165</v>
      </c>
      <c r="K148" s="41">
        <f>'BASE DE CÁLCULO'!$B$2/EXW!$I148</f>
        <v>54.9964252323599</v>
      </c>
      <c r="L148" s="69"/>
      <c r="M148" s="45" t="s">
        <v>21</v>
      </c>
      <c r="N148" s="46">
        <v>2730</v>
      </c>
      <c r="O148" s="47">
        <f>SUM(N148/'BASE DE CÁLCULO'!$B$13)</f>
        <v>565.217391304348</v>
      </c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</row>
    <row r="149" s="27" customFormat="1" customHeight="1" spans="1:45">
      <c r="A149" s="68"/>
      <c r="B149" s="39"/>
      <c r="C149" s="59"/>
      <c r="D149" s="41"/>
      <c r="E149" s="40"/>
      <c r="F149" s="42">
        <v>1.32</v>
      </c>
      <c r="G149" s="41">
        <v>1.14</v>
      </c>
      <c r="H149" s="41">
        <v>0.87</v>
      </c>
      <c r="I149" s="41">
        <f t="shared" si="6"/>
        <v>1.309176</v>
      </c>
      <c r="J149" s="41">
        <f>'BASE DE CÁLCULO'!$B$3/EXW!$I149</f>
        <v>84.0223163272165</v>
      </c>
      <c r="K149" s="41">
        <f>'BASE DE CÁLCULO'!$B$2/EXW!$I149</f>
        <v>54.9964252323599</v>
      </c>
      <c r="L149" s="69"/>
      <c r="M149" s="45" t="s">
        <v>22</v>
      </c>
      <c r="N149" s="46">
        <v>2880</v>
      </c>
      <c r="O149" s="47">
        <f>SUM(N149/'BASE DE CÁLCULO'!$B$13)</f>
        <v>596.273291925466</v>
      </c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</row>
    <row r="150" s="27" customFormat="1" customHeight="1" spans="1:45">
      <c r="A150" s="68"/>
      <c r="B150" s="39"/>
      <c r="C150" s="59"/>
      <c r="D150" s="41"/>
      <c r="E150" s="40"/>
      <c r="F150" s="42">
        <v>1.32</v>
      </c>
      <c r="G150" s="41">
        <v>1.14</v>
      </c>
      <c r="H150" s="41">
        <v>0.87</v>
      </c>
      <c r="I150" s="41">
        <f t="shared" si="6"/>
        <v>1.309176</v>
      </c>
      <c r="J150" s="41">
        <f>'BASE DE CÁLCULO'!$B$3/EXW!$I150</f>
        <v>84.0223163272165</v>
      </c>
      <c r="K150" s="41">
        <f>'BASE DE CÁLCULO'!$B$2/EXW!$I150</f>
        <v>54.9964252323599</v>
      </c>
      <c r="L150" s="69"/>
      <c r="M150" s="45" t="s">
        <v>48</v>
      </c>
      <c r="N150" s="46">
        <v>3210</v>
      </c>
      <c r="O150" s="47">
        <f>SUM(N150/'BASE DE CÁLCULO'!$B$13)</f>
        <v>664.596273291925</v>
      </c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</row>
    <row r="151" s="27" customFormat="1" customHeight="1" spans="1:45">
      <c r="A151" s="68"/>
      <c r="B151" s="39"/>
      <c r="C151" s="59">
        <v>2.8</v>
      </c>
      <c r="D151" s="40" t="s">
        <v>54</v>
      </c>
      <c r="E151" s="40">
        <v>0.93</v>
      </c>
      <c r="F151" s="42">
        <v>1.42</v>
      </c>
      <c r="G151" s="41">
        <v>1.14</v>
      </c>
      <c r="H151" s="41">
        <v>0.87</v>
      </c>
      <c r="I151" s="41">
        <f t="shared" si="6"/>
        <v>1.408356</v>
      </c>
      <c r="J151" s="41">
        <f>'BASE DE CÁLCULO'!$B$3/EXW!$I151</f>
        <v>78.1052517971309</v>
      </c>
      <c r="K151" s="41">
        <f>'BASE DE CÁLCULO'!$B$2/EXW!$I151</f>
        <v>51.1234375399402</v>
      </c>
      <c r="L151" s="69" t="s">
        <v>44</v>
      </c>
      <c r="M151" s="45" t="s">
        <v>18</v>
      </c>
      <c r="N151" s="46">
        <v>2720</v>
      </c>
      <c r="O151" s="47">
        <f>SUM(N151/'BASE DE CÁLCULO'!$B$13)</f>
        <v>563.146997929607</v>
      </c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</row>
    <row r="152" s="27" customFormat="1" customHeight="1" spans="1:45">
      <c r="A152" s="68"/>
      <c r="B152" s="39"/>
      <c r="C152" s="59"/>
      <c r="D152" s="41"/>
      <c r="E152" s="40"/>
      <c r="F152" s="42">
        <v>1.42</v>
      </c>
      <c r="G152" s="41">
        <v>1.14</v>
      </c>
      <c r="H152" s="41">
        <v>0.87</v>
      </c>
      <c r="I152" s="41">
        <f t="shared" si="6"/>
        <v>1.408356</v>
      </c>
      <c r="J152" s="41">
        <f>'BASE DE CÁLCULO'!$B$3/EXW!$I152</f>
        <v>78.1052517971309</v>
      </c>
      <c r="K152" s="41">
        <f>'BASE DE CÁLCULO'!$B$2/EXW!$I152</f>
        <v>51.1234375399402</v>
      </c>
      <c r="L152" s="69"/>
      <c r="M152" s="45" t="s">
        <v>19</v>
      </c>
      <c r="N152" s="46">
        <v>2610</v>
      </c>
      <c r="O152" s="47">
        <f>SUM(N152/'BASE DE CÁLCULO'!$B$13)</f>
        <v>540.372670807453</v>
      </c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</row>
    <row r="153" s="27" customFormat="1" customHeight="1" spans="1:45">
      <c r="A153" s="68"/>
      <c r="B153" s="39"/>
      <c r="C153" s="59"/>
      <c r="D153" s="41"/>
      <c r="E153" s="40"/>
      <c r="F153" s="42">
        <v>1.42</v>
      </c>
      <c r="G153" s="41">
        <v>1.14</v>
      </c>
      <c r="H153" s="41">
        <v>0.87</v>
      </c>
      <c r="I153" s="41">
        <f t="shared" si="6"/>
        <v>1.408356</v>
      </c>
      <c r="J153" s="41">
        <f>'BASE DE CÁLCULO'!$B$3/EXW!$I153</f>
        <v>78.1052517971309</v>
      </c>
      <c r="K153" s="41">
        <f>'BASE DE CÁLCULO'!$B$2/EXW!$I153</f>
        <v>51.1234375399402</v>
      </c>
      <c r="L153" s="69"/>
      <c r="M153" s="45" t="s">
        <v>20</v>
      </c>
      <c r="N153" s="46">
        <v>2790</v>
      </c>
      <c r="O153" s="47">
        <f>SUM(N153/'BASE DE CÁLCULO'!$B$13)</f>
        <v>577.639751552795</v>
      </c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</row>
    <row r="154" s="27" customFormat="1" customHeight="1" spans="1:45">
      <c r="A154" s="68"/>
      <c r="B154" s="39"/>
      <c r="C154" s="59"/>
      <c r="D154" s="41"/>
      <c r="E154" s="40"/>
      <c r="F154" s="42">
        <v>1.42</v>
      </c>
      <c r="G154" s="41">
        <v>1.14</v>
      </c>
      <c r="H154" s="41">
        <v>0.87</v>
      </c>
      <c r="I154" s="41">
        <f t="shared" si="6"/>
        <v>1.408356</v>
      </c>
      <c r="J154" s="41">
        <f>'BASE DE CÁLCULO'!$B$3/EXW!$I154</f>
        <v>78.1052517971309</v>
      </c>
      <c r="K154" s="41">
        <f>'BASE DE CÁLCULO'!$B$2/EXW!$I154</f>
        <v>51.1234375399402</v>
      </c>
      <c r="L154" s="69"/>
      <c r="M154" s="45" t="s">
        <v>21</v>
      </c>
      <c r="N154" s="46">
        <v>2880</v>
      </c>
      <c r="O154" s="47">
        <f>SUM(N154/'BASE DE CÁLCULO'!$B$13)</f>
        <v>596.273291925466</v>
      </c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</row>
    <row r="155" s="27" customFormat="1" customHeight="1" spans="1:45">
      <c r="A155" s="68"/>
      <c r="B155" s="39"/>
      <c r="C155" s="59"/>
      <c r="D155" s="41"/>
      <c r="E155" s="40"/>
      <c r="F155" s="42">
        <v>1.42</v>
      </c>
      <c r="G155" s="41">
        <v>1.14</v>
      </c>
      <c r="H155" s="41">
        <v>0.87</v>
      </c>
      <c r="I155" s="41">
        <f t="shared" si="6"/>
        <v>1.408356</v>
      </c>
      <c r="J155" s="41">
        <f>'BASE DE CÁLCULO'!$B$3/EXW!$I155</f>
        <v>78.1052517971309</v>
      </c>
      <c r="K155" s="41">
        <f>'BASE DE CÁLCULO'!$B$2/EXW!$I155</f>
        <v>51.1234375399402</v>
      </c>
      <c r="L155" s="69"/>
      <c r="M155" s="45" t="s">
        <v>22</v>
      </c>
      <c r="N155" s="46">
        <v>3040</v>
      </c>
      <c r="O155" s="47">
        <f>SUM(N155/'BASE DE CÁLCULO'!$B$13)</f>
        <v>629.399585921325</v>
      </c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</row>
    <row r="156" s="27" customFormat="1" customHeight="1" spans="1:45">
      <c r="A156" s="68"/>
      <c r="B156" s="39"/>
      <c r="C156" s="59"/>
      <c r="D156" s="41"/>
      <c r="E156" s="40"/>
      <c r="F156" s="42">
        <v>1.42</v>
      </c>
      <c r="G156" s="41">
        <v>1.14</v>
      </c>
      <c r="H156" s="41">
        <v>0.87</v>
      </c>
      <c r="I156" s="41">
        <f t="shared" si="6"/>
        <v>1.408356</v>
      </c>
      <c r="J156" s="41">
        <f>'BASE DE CÁLCULO'!$B$3/EXW!$I156</f>
        <v>78.1052517971309</v>
      </c>
      <c r="K156" s="41">
        <f>'BASE DE CÁLCULO'!$B$2/EXW!$I156</f>
        <v>51.1234375399402</v>
      </c>
      <c r="L156" s="69"/>
      <c r="M156" s="45" t="s">
        <v>48</v>
      </c>
      <c r="N156" s="46">
        <v>3380</v>
      </c>
      <c r="O156" s="47">
        <f>SUM(N156/'BASE DE CÁLCULO'!$B$13)</f>
        <v>699.792960662526</v>
      </c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</row>
    <row r="157" s="27" customFormat="1" customHeight="1" spans="1:45">
      <c r="A157" s="52"/>
      <c r="B157" s="39" t="s">
        <v>55</v>
      </c>
      <c r="C157" s="59" t="s">
        <v>56</v>
      </c>
      <c r="D157" s="40" t="s">
        <v>57</v>
      </c>
      <c r="E157" s="40">
        <v>0.93</v>
      </c>
      <c r="F157" s="42">
        <v>1.07</v>
      </c>
      <c r="G157" s="41">
        <v>1.09</v>
      </c>
      <c r="H157" s="41">
        <v>0.85</v>
      </c>
      <c r="I157" s="41">
        <f t="shared" ref="I157:I174" si="7">F157*G157*H157</f>
        <v>0.991355</v>
      </c>
      <c r="J157" s="41">
        <f>'BASE DE CÁLCULO'!$B$3/EXW!$I157</f>
        <v>110.959242652733</v>
      </c>
      <c r="K157" s="41">
        <f>'BASE DE CÁLCULO'!$B$2/EXW!$I157</f>
        <v>72.6278679181524</v>
      </c>
      <c r="L157" s="54" t="s">
        <v>44</v>
      </c>
      <c r="M157" s="45" t="s">
        <v>18</v>
      </c>
      <c r="N157" s="46">
        <v>2035</v>
      </c>
      <c r="O157" s="47">
        <f>SUM(N157/'BASE DE CÁLCULO'!$B$13)</f>
        <v>421.325051759834</v>
      </c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</row>
    <row r="158" s="27" customFormat="1" customHeight="1" spans="1:45">
      <c r="A158" s="53"/>
      <c r="B158" s="39"/>
      <c r="C158" s="59"/>
      <c r="D158" s="40"/>
      <c r="E158" s="40"/>
      <c r="F158" s="42">
        <v>1.07</v>
      </c>
      <c r="G158" s="41">
        <v>1.09</v>
      </c>
      <c r="H158" s="41">
        <v>0.85</v>
      </c>
      <c r="I158" s="41">
        <f t="shared" si="7"/>
        <v>0.991355</v>
      </c>
      <c r="J158" s="41">
        <f>'BASE DE CÁLCULO'!$B$3/EXW!$I158</f>
        <v>110.959242652733</v>
      </c>
      <c r="K158" s="41">
        <f>'BASE DE CÁLCULO'!$B$2/EXW!$I158</f>
        <v>72.6278679181524</v>
      </c>
      <c r="L158" s="55"/>
      <c r="M158" s="45" t="s">
        <v>19</v>
      </c>
      <c r="N158" s="46">
        <v>1940</v>
      </c>
      <c r="O158" s="47">
        <f>SUM(N158/'BASE DE CÁLCULO'!$B$13)</f>
        <v>401.656314699793</v>
      </c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</row>
    <row r="159" s="27" customFormat="1" customHeight="1" spans="1:45">
      <c r="A159" s="53"/>
      <c r="B159" s="39"/>
      <c r="C159" s="59"/>
      <c r="D159" s="40"/>
      <c r="E159" s="40"/>
      <c r="F159" s="42">
        <v>1.07</v>
      </c>
      <c r="G159" s="41">
        <v>1.09</v>
      </c>
      <c r="H159" s="41">
        <v>0.85</v>
      </c>
      <c r="I159" s="41">
        <f t="shared" si="7"/>
        <v>0.991355</v>
      </c>
      <c r="J159" s="41">
        <f>'BASE DE CÁLCULO'!$B$3/EXW!$I159</f>
        <v>110.959242652733</v>
      </c>
      <c r="K159" s="41">
        <f>'BASE DE CÁLCULO'!$B$2/EXW!$I159</f>
        <v>72.6278679181524</v>
      </c>
      <c r="L159" s="55"/>
      <c r="M159" s="45" t="s">
        <v>20</v>
      </c>
      <c r="N159" s="46">
        <v>2095</v>
      </c>
      <c r="O159" s="47">
        <f>SUM(N159/'BASE DE CÁLCULO'!$B$13)</f>
        <v>433.747412008282</v>
      </c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</row>
    <row r="160" s="27" customFormat="1" customHeight="1" spans="1:45">
      <c r="A160" s="53"/>
      <c r="B160" s="39"/>
      <c r="C160" s="59"/>
      <c r="D160" s="40"/>
      <c r="E160" s="40"/>
      <c r="F160" s="42">
        <v>1.07</v>
      </c>
      <c r="G160" s="41">
        <v>1.09</v>
      </c>
      <c r="H160" s="41">
        <v>0.85</v>
      </c>
      <c r="I160" s="41">
        <f t="shared" si="7"/>
        <v>0.991355</v>
      </c>
      <c r="J160" s="41">
        <f>'BASE DE CÁLCULO'!$B$3/EXW!$I160</f>
        <v>110.959242652733</v>
      </c>
      <c r="K160" s="41">
        <f>'BASE DE CÁLCULO'!$B$2/EXW!$I160</f>
        <v>72.6278679181524</v>
      </c>
      <c r="L160" s="55"/>
      <c r="M160" s="45" t="s">
        <v>21</v>
      </c>
      <c r="N160" s="46">
        <v>2165</v>
      </c>
      <c r="O160" s="47">
        <f>SUM(N160/'BASE DE CÁLCULO'!$B$13)</f>
        <v>448.24016563147</v>
      </c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</row>
    <row r="161" s="27" customFormat="1" customHeight="1" spans="1:45">
      <c r="A161" s="53"/>
      <c r="B161" s="39"/>
      <c r="C161" s="59"/>
      <c r="D161" s="40"/>
      <c r="E161" s="40"/>
      <c r="F161" s="42">
        <v>1.07</v>
      </c>
      <c r="G161" s="41">
        <v>1.09</v>
      </c>
      <c r="H161" s="41">
        <v>0.85</v>
      </c>
      <c r="I161" s="41">
        <f t="shared" si="7"/>
        <v>0.991355</v>
      </c>
      <c r="J161" s="41">
        <f>'BASE DE CÁLCULO'!$B$3/EXW!$I161</f>
        <v>110.959242652733</v>
      </c>
      <c r="K161" s="41">
        <f>'BASE DE CÁLCULO'!$B$2/EXW!$I161</f>
        <v>72.6278679181524</v>
      </c>
      <c r="L161" s="55"/>
      <c r="M161" s="45" t="s">
        <v>22</v>
      </c>
      <c r="N161" s="46">
        <v>2299</v>
      </c>
      <c r="O161" s="47">
        <f>SUM(N161/'BASE DE CÁLCULO'!$B$13)</f>
        <v>475.983436853002</v>
      </c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</row>
    <row r="162" s="27" customFormat="1" customHeight="1" spans="1:45">
      <c r="A162" s="53"/>
      <c r="B162" s="39"/>
      <c r="C162" s="59"/>
      <c r="D162" s="40"/>
      <c r="E162" s="40"/>
      <c r="F162" s="42">
        <v>1.07</v>
      </c>
      <c r="G162" s="41">
        <v>1.09</v>
      </c>
      <c r="H162" s="41">
        <v>0.85</v>
      </c>
      <c r="I162" s="41">
        <f t="shared" si="7"/>
        <v>0.991355</v>
      </c>
      <c r="J162" s="41">
        <f>'BASE DE CÁLCULO'!$B$3/EXW!$I162</f>
        <v>110.959242652733</v>
      </c>
      <c r="K162" s="41">
        <f>'BASE DE CÁLCULO'!$B$2/EXW!$I162</f>
        <v>72.6278679181524</v>
      </c>
      <c r="L162" s="56"/>
      <c r="M162" s="45" t="s">
        <v>48</v>
      </c>
      <c r="N162" s="46">
        <v>2590</v>
      </c>
      <c r="O162" s="47">
        <f>SUM(N162/'BASE DE CÁLCULO'!$B$13)</f>
        <v>536.231884057971</v>
      </c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</row>
    <row r="163" s="27" customFormat="1" customHeight="1" spans="1:45">
      <c r="A163" s="53"/>
      <c r="B163" s="39"/>
      <c r="C163" s="59" t="s">
        <v>58</v>
      </c>
      <c r="D163" s="40" t="s">
        <v>57</v>
      </c>
      <c r="E163" s="40">
        <v>0.93</v>
      </c>
      <c r="F163" s="42">
        <v>1.17</v>
      </c>
      <c r="G163" s="41">
        <v>1.09</v>
      </c>
      <c r="H163" s="41">
        <v>0.85</v>
      </c>
      <c r="I163" s="41">
        <f t="shared" si="7"/>
        <v>1.084005</v>
      </c>
      <c r="J163" s="41">
        <f>'BASE DE CÁLCULO'!$B$3/EXW!$I163</f>
        <v>101.475546699508</v>
      </c>
      <c r="K163" s="41">
        <f>'BASE DE CÁLCULO'!$B$2/EXW!$I163</f>
        <v>66.4203578396778</v>
      </c>
      <c r="L163" s="54" t="s">
        <v>44</v>
      </c>
      <c r="M163" s="45" t="s">
        <v>18</v>
      </c>
      <c r="N163" s="46">
        <v>2210</v>
      </c>
      <c r="O163" s="47">
        <f>SUM(N163/'BASE DE CÁLCULO'!$B$13)</f>
        <v>457.556935817805</v>
      </c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</row>
    <row r="164" s="27" customFormat="1" customHeight="1" spans="1:45">
      <c r="A164" s="53"/>
      <c r="B164" s="39"/>
      <c r="C164" s="59"/>
      <c r="D164" s="40"/>
      <c r="E164" s="40"/>
      <c r="F164" s="42">
        <v>1.17</v>
      </c>
      <c r="G164" s="41">
        <v>1.09</v>
      </c>
      <c r="H164" s="41">
        <v>0.85</v>
      </c>
      <c r="I164" s="41">
        <f t="shared" si="7"/>
        <v>1.084005</v>
      </c>
      <c r="J164" s="41">
        <f>'BASE DE CÁLCULO'!$B$3/EXW!$I164</f>
        <v>101.475546699508</v>
      </c>
      <c r="K164" s="41">
        <f>'BASE DE CÁLCULO'!$B$2/EXW!$I164</f>
        <v>66.4203578396778</v>
      </c>
      <c r="L164" s="55"/>
      <c r="M164" s="45" t="s">
        <v>19</v>
      </c>
      <c r="N164" s="46">
        <v>2110</v>
      </c>
      <c r="O164" s="47">
        <f>SUM(N164/'BASE DE CÁLCULO'!$B$13)</f>
        <v>436.853002070393</v>
      </c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</row>
    <row r="165" s="27" customFormat="1" customHeight="1" spans="1:45">
      <c r="A165" s="53"/>
      <c r="B165" s="39"/>
      <c r="C165" s="59"/>
      <c r="D165" s="40"/>
      <c r="E165" s="40"/>
      <c r="F165" s="42">
        <v>1.17</v>
      </c>
      <c r="G165" s="41">
        <v>1.09</v>
      </c>
      <c r="H165" s="41">
        <v>0.85</v>
      </c>
      <c r="I165" s="41">
        <f t="shared" si="7"/>
        <v>1.084005</v>
      </c>
      <c r="J165" s="41">
        <f>'BASE DE CÁLCULO'!$B$3/EXW!$I165</f>
        <v>101.475546699508</v>
      </c>
      <c r="K165" s="41">
        <f>'BASE DE CÁLCULO'!$B$2/EXW!$I165</f>
        <v>66.4203578396778</v>
      </c>
      <c r="L165" s="55"/>
      <c r="M165" s="45" t="s">
        <v>20</v>
      </c>
      <c r="N165" s="46">
        <v>2270</v>
      </c>
      <c r="O165" s="47">
        <f>SUM(N165/'BASE DE CÁLCULO'!$B$13)</f>
        <v>469.979296066253</v>
      </c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</row>
    <row r="166" s="27" customFormat="1" customHeight="1" spans="1:45">
      <c r="A166" s="53"/>
      <c r="B166" s="39"/>
      <c r="C166" s="59"/>
      <c r="D166" s="40"/>
      <c r="E166" s="40"/>
      <c r="F166" s="42">
        <v>1.17</v>
      </c>
      <c r="G166" s="41">
        <v>1.09</v>
      </c>
      <c r="H166" s="41">
        <v>0.85</v>
      </c>
      <c r="I166" s="41">
        <f t="shared" si="7"/>
        <v>1.084005</v>
      </c>
      <c r="J166" s="41">
        <f>'BASE DE CÁLCULO'!$B$3/EXW!$I166</f>
        <v>101.475546699508</v>
      </c>
      <c r="K166" s="41">
        <f>'BASE DE CÁLCULO'!$B$2/EXW!$I166</f>
        <v>66.4203578396778</v>
      </c>
      <c r="L166" s="55"/>
      <c r="M166" s="45" t="s">
        <v>21</v>
      </c>
      <c r="N166" s="46">
        <v>2345</v>
      </c>
      <c r="O166" s="47">
        <f>SUM(N166/'BASE DE CÁLCULO'!$B$13)</f>
        <v>485.507246376812</v>
      </c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</row>
    <row r="167" s="27" customFormat="1" customHeight="1" spans="1:45">
      <c r="A167" s="53"/>
      <c r="B167" s="39"/>
      <c r="C167" s="59"/>
      <c r="D167" s="40"/>
      <c r="E167" s="40"/>
      <c r="F167" s="42">
        <v>1.17</v>
      </c>
      <c r="G167" s="41">
        <v>1.09</v>
      </c>
      <c r="H167" s="41">
        <v>0.85</v>
      </c>
      <c r="I167" s="41">
        <f t="shared" si="7"/>
        <v>1.084005</v>
      </c>
      <c r="J167" s="41">
        <f>'BASE DE CÁLCULO'!$B$3/EXW!$I167</f>
        <v>101.475546699508</v>
      </c>
      <c r="K167" s="41">
        <f>'BASE DE CÁLCULO'!$B$2/EXW!$I167</f>
        <v>66.4203578396778</v>
      </c>
      <c r="L167" s="55"/>
      <c r="M167" s="45" t="s">
        <v>22</v>
      </c>
      <c r="N167" s="46">
        <v>2490</v>
      </c>
      <c r="O167" s="47">
        <f>SUM(N167/'BASE DE CÁLCULO'!$B$13)</f>
        <v>515.527950310559</v>
      </c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</row>
    <row r="168" s="27" customFormat="1" customHeight="1" spans="1:45">
      <c r="A168" s="53"/>
      <c r="B168" s="39"/>
      <c r="C168" s="59"/>
      <c r="D168" s="40"/>
      <c r="E168" s="40"/>
      <c r="F168" s="42">
        <v>1.17</v>
      </c>
      <c r="G168" s="41">
        <v>1.09</v>
      </c>
      <c r="H168" s="41">
        <v>0.85</v>
      </c>
      <c r="I168" s="41">
        <f t="shared" si="7"/>
        <v>1.084005</v>
      </c>
      <c r="J168" s="41">
        <f>'BASE DE CÁLCULO'!$B$3/EXW!$I168</f>
        <v>101.475546699508</v>
      </c>
      <c r="K168" s="41">
        <f>'BASE DE CÁLCULO'!$B$2/EXW!$I168</f>
        <v>66.4203578396778</v>
      </c>
      <c r="L168" s="56"/>
      <c r="M168" s="45" t="s">
        <v>48</v>
      </c>
      <c r="N168" s="46">
        <v>2790</v>
      </c>
      <c r="O168" s="47">
        <f>SUM(N168/'BASE DE CÁLCULO'!$B$13)</f>
        <v>577.639751552795</v>
      </c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</row>
    <row r="169" s="27" customFormat="1" customHeight="1" spans="1:45">
      <c r="A169" s="53"/>
      <c r="B169" s="39"/>
      <c r="C169" s="59" t="s">
        <v>59</v>
      </c>
      <c r="D169" s="40" t="s">
        <v>57</v>
      </c>
      <c r="E169" s="40">
        <v>0.93</v>
      </c>
      <c r="F169" s="42">
        <v>1.27</v>
      </c>
      <c r="G169" s="41">
        <v>1.09</v>
      </c>
      <c r="H169" s="41">
        <v>0.85</v>
      </c>
      <c r="I169" s="41">
        <f t="shared" si="7"/>
        <v>1.176655</v>
      </c>
      <c r="J169" s="41">
        <f>'BASE DE CÁLCULO'!$B$3/EXW!$I169</f>
        <v>93.4853461719875</v>
      </c>
      <c r="K169" s="41">
        <f>'BASE DE CÁLCULO'!$B$2/EXW!$I169</f>
        <v>61.1904084034828</v>
      </c>
      <c r="L169" s="54" t="s">
        <v>44</v>
      </c>
      <c r="M169" s="45" t="s">
        <v>18</v>
      </c>
      <c r="N169" s="46">
        <v>2420</v>
      </c>
      <c r="O169" s="47">
        <f>SUM(N169/'BASE DE CÁLCULO'!$B$13)</f>
        <v>501.035196687371</v>
      </c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</row>
    <row r="170" s="27" customFormat="1" customHeight="1" spans="1:45">
      <c r="A170" s="53"/>
      <c r="B170" s="39"/>
      <c r="C170" s="59"/>
      <c r="D170" s="40"/>
      <c r="E170" s="40"/>
      <c r="F170" s="42">
        <v>1.27</v>
      </c>
      <c r="G170" s="41">
        <v>1.09</v>
      </c>
      <c r="H170" s="41">
        <v>0.85</v>
      </c>
      <c r="I170" s="41">
        <f t="shared" si="7"/>
        <v>1.176655</v>
      </c>
      <c r="J170" s="41">
        <f>'BASE DE CÁLCULO'!$B$3/EXW!$I170</f>
        <v>93.4853461719875</v>
      </c>
      <c r="K170" s="41">
        <f>'BASE DE CÁLCULO'!$B$2/EXW!$I170</f>
        <v>61.1904084034828</v>
      </c>
      <c r="L170" s="55"/>
      <c r="M170" s="45" t="s">
        <v>19</v>
      </c>
      <c r="N170" s="46">
        <v>2320</v>
      </c>
      <c r="O170" s="47">
        <f>SUM(N170/'BASE DE CÁLCULO'!$B$13)</f>
        <v>480.331262939959</v>
      </c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</row>
    <row r="171" s="27" customFormat="1" customHeight="1" spans="1:45">
      <c r="A171" s="53"/>
      <c r="B171" s="39"/>
      <c r="C171" s="59"/>
      <c r="D171" s="40"/>
      <c r="E171" s="40"/>
      <c r="F171" s="42">
        <v>1.27</v>
      </c>
      <c r="G171" s="41">
        <v>1.09</v>
      </c>
      <c r="H171" s="41">
        <v>0.85</v>
      </c>
      <c r="I171" s="41">
        <f t="shared" si="7"/>
        <v>1.176655</v>
      </c>
      <c r="J171" s="41">
        <f>'BASE DE CÁLCULO'!$B$3/EXW!$I171</f>
        <v>93.4853461719875</v>
      </c>
      <c r="K171" s="41">
        <f>'BASE DE CÁLCULO'!$B$2/EXW!$I171</f>
        <v>61.1904084034828</v>
      </c>
      <c r="L171" s="55"/>
      <c r="M171" s="45" t="s">
        <v>20</v>
      </c>
      <c r="N171" s="46">
        <v>2490</v>
      </c>
      <c r="O171" s="47">
        <f>SUM(N171/'BASE DE CÁLCULO'!$B$13)</f>
        <v>515.527950310559</v>
      </c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</row>
    <row r="172" s="27" customFormat="1" customHeight="1" spans="1:45">
      <c r="A172" s="53"/>
      <c r="B172" s="39"/>
      <c r="C172" s="59"/>
      <c r="D172" s="40"/>
      <c r="E172" s="40"/>
      <c r="F172" s="42">
        <v>1.27</v>
      </c>
      <c r="G172" s="41">
        <v>1.09</v>
      </c>
      <c r="H172" s="41">
        <v>0.85</v>
      </c>
      <c r="I172" s="41">
        <f t="shared" si="7"/>
        <v>1.176655</v>
      </c>
      <c r="J172" s="41">
        <f>'BASE DE CÁLCULO'!$B$3/EXW!$I172</f>
        <v>93.4853461719875</v>
      </c>
      <c r="K172" s="41">
        <f>'BASE DE CÁLCULO'!$B$2/EXW!$I172</f>
        <v>61.1904084034828</v>
      </c>
      <c r="L172" s="55"/>
      <c r="M172" s="45" t="s">
        <v>21</v>
      </c>
      <c r="N172" s="46">
        <v>2570</v>
      </c>
      <c r="O172" s="47">
        <f>SUM(N172/'BASE DE CÁLCULO'!$B$13)</f>
        <v>532.091097308489</v>
      </c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</row>
    <row r="173" s="27" customFormat="1" customHeight="1" spans="1:45">
      <c r="A173" s="53"/>
      <c r="B173" s="39"/>
      <c r="C173" s="59"/>
      <c r="D173" s="40"/>
      <c r="E173" s="40"/>
      <c r="F173" s="42">
        <v>1.27</v>
      </c>
      <c r="G173" s="41">
        <v>1.09</v>
      </c>
      <c r="H173" s="41">
        <v>0.85</v>
      </c>
      <c r="I173" s="41">
        <f t="shared" si="7"/>
        <v>1.176655</v>
      </c>
      <c r="J173" s="41">
        <f>'BASE DE CÁLCULO'!$B$3/EXW!$I173</f>
        <v>93.4853461719875</v>
      </c>
      <c r="K173" s="41">
        <f>'BASE DE CÁLCULO'!$B$2/EXW!$I173</f>
        <v>61.1904084034828</v>
      </c>
      <c r="L173" s="55"/>
      <c r="M173" s="45" t="s">
        <v>22</v>
      </c>
      <c r="N173" s="46">
        <v>2720</v>
      </c>
      <c r="O173" s="47">
        <f>SUM(N173/'BASE DE CÁLCULO'!$B$13)</f>
        <v>563.146997929607</v>
      </c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</row>
    <row r="174" s="27" customFormat="1" customHeight="1" spans="1:45">
      <c r="A174" s="57"/>
      <c r="B174" s="39"/>
      <c r="C174" s="59"/>
      <c r="D174" s="40"/>
      <c r="E174" s="40"/>
      <c r="F174" s="42">
        <v>1.27</v>
      </c>
      <c r="G174" s="41">
        <v>1.09</v>
      </c>
      <c r="H174" s="41">
        <v>0.85</v>
      </c>
      <c r="I174" s="41">
        <f t="shared" si="7"/>
        <v>1.176655</v>
      </c>
      <c r="J174" s="41">
        <f>'BASE DE CÁLCULO'!$B$3/EXW!$I174</f>
        <v>93.4853461719875</v>
      </c>
      <c r="K174" s="41">
        <f>'BASE DE CÁLCULO'!$B$2/EXW!$I174</f>
        <v>61.1904084034828</v>
      </c>
      <c r="L174" s="56"/>
      <c r="M174" s="45" t="s">
        <v>48</v>
      </c>
      <c r="N174" s="46">
        <v>3040</v>
      </c>
      <c r="O174" s="47">
        <f>SUM(N174/'BASE DE CÁLCULO'!$B$13)</f>
        <v>629.399585921325</v>
      </c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</row>
    <row r="175" customFormat="1" customHeight="1" spans="1:45">
      <c r="A175" s="70" t="s">
        <v>60</v>
      </c>
      <c r="B175" s="41" t="s">
        <v>60</v>
      </c>
      <c r="C175" s="59">
        <v>1.9</v>
      </c>
      <c r="D175" s="40" t="s">
        <v>61</v>
      </c>
      <c r="E175" s="41">
        <v>0.93</v>
      </c>
      <c r="F175" s="42">
        <v>0.97</v>
      </c>
      <c r="G175" s="60">
        <v>1.11</v>
      </c>
      <c r="H175" s="41">
        <v>0.75</v>
      </c>
      <c r="I175" s="41">
        <f t="shared" ref="I175:I204" si="8">F175*G175*H175</f>
        <v>0.807525</v>
      </c>
      <c r="J175" s="41">
        <f>'BASE DE CÁLCULO'!$B$3/EXW!$I175</f>
        <v>136.218692919724</v>
      </c>
      <c r="K175" s="41">
        <f>'BASE DE CÁLCULO'!$B$2/EXW!$I175</f>
        <v>89.1613262747283</v>
      </c>
      <c r="L175" s="54" t="s">
        <v>44</v>
      </c>
      <c r="M175" s="61" t="s">
        <v>18</v>
      </c>
      <c r="N175" s="62">
        <v>2030</v>
      </c>
      <c r="O175" s="47">
        <f>SUM(N175/'BASE DE CÁLCULO'!$B$13)</f>
        <v>420.289855072464</v>
      </c>
    </row>
    <row r="176" customFormat="1" customHeight="1" spans="1:45">
      <c r="A176" s="71"/>
      <c r="B176" s="43"/>
      <c r="C176" s="59"/>
      <c r="D176" s="40"/>
      <c r="E176" s="41"/>
      <c r="F176" s="42">
        <v>0.97</v>
      </c>
      <c r="G176" s="60">
        <v>1.11</v>
      </c>
      <c r="H176" s="41">
        <v>0.75</v>
      </c>
      <c r="I176" s="41">
        <f t="shared" si="8"/>
        <v>0.807525</v>
      </c>
      <c r="J176" s="41">
        <f>'BASE DE CÁLCULO'!$B$3/EXW!$I176</f>
        <v>136.218692919724</v>
      </c>
      <c r="K176" s="41">
        <f>'BASE DE CÁLCULO'!$B$2/EXW!$I176</f>
        <v>89.1613262747283</v>
      </c>
      <c r="L176" s="55"/>
      <c r="M176" s="61" t="s">
        <v>19</v>
      </c>
      <c r="N176" s="46">
        <v>1949</v>
      </c>
      <c r="O176" s="47">
        <f>SUM(N176/'BASE DE CÁLCULO'!$B$13)</f>
        <v>403.51966873706</v>
      </c>
    </row>
    <row r="177" customFormat="1" customHeight="1" spans="1:15">
      <c r="A177" s="71"/>
      <c r="B177" s="43"/>
      <c r="C177" s="59"/>
      <c r="D177" s="40"/>
      <c r="E177" s="41"/>
      <c r="F177" s="42">
        <v>0.97</v>
      </c>
      <c r="G177" s="60">
        <v>1.11</v>
      </c>
      <c r="H177" s="41">
        <v>0.75</v>
      </c>
      <c r="I177" s="41">
        <f t="shared" si="8"/>
        <v>0.807525</v>
      </c>
      <c r="J177" s="41">
        <f>'BASE DE CÁLCULO'!$B$3/EXW!$I177</f>
        <v>136.218692919724</v>
      </c>
      <c r="K177" s="41">
        <f>'BASE DE CÁLCULO'!$B$2/EXW!$I177</f>
        <v>89.1613262747283</v>
      </c>
      <c r="L177" s="55"/>
      <c r="M177" s="61" t="s">
        <v>20</v>
      </c>
      <c r="N177" s="46">
        <v>2170</v>
      </c>
      <c r="O177" s="47">
        <f>SUM(N177/'BASE DE CÁLCULO'!$B$13)</f>
        <v>449.275362318841</v>
      </c>
    </row>
    <row r="178" customFormat="1" customHeight="1" spans="1:15">
      <c r="A178" s="71"/>
      <c r="B178" s="43"/>
      <c r="C178" s="59"/>
      <c r="D178" s="40"/>
      <c r="E178" s="41"/>
      <c r="F178" s="42">
        <v>0.97</v>
      </c>
      <c r="G178" s="60">
        <v>1.11</v>
      </c>
      <c r="H178" s="41">
        <v>0.75</v>
      </c>
      <c r="I178" s="41">
        <f t="shared" si="8"/>
        <v>0.807525</v>
      </c>
      <c r="J178" s="41">
        <f>'BASE DE CÁLCULO'!$B$3/EXW!$I178</f>
        <v>136.218692919724</v>
      </c>
      <c r="K178" s="41">
        <f>'BASE DE CÁLCULO'!$B$2/EXW!$I178</f>
        <v>89.1613262747283</v>
      </c>
      <c r="L178" s="55"/>
      <c r="M178" s="61" t="s">
        <v>47</v>
      </c>
      <c r="N178" s="46">
        <v>2240</v>
      </c>
      <c r="O178" s="47">
        <f>SUM(N178/'BASE DE CÁLCULO'!$B$13)</f>
        <v>463.768115942029</v>
      </c>
    </row>
    <row r="179" customFormat="1" customHeight="1" spans="1:15">
      <c r="A179" s="71"/>
      <c r="B179" s="43"/>
      <c r="C179" s="59"/>
      <c r="D179" s="40"/>
      <c r="E179" s="41"/>
      <c r="F179" s="42">
        <v>0.97</v>
      </c>
      <c r="G179" s="60">
        <v>1.11</v>
      </c>
      <c r="H179" s="41">
        <v>0.75</v>
      </c>
      <c r="I179" s="41">
        <f t="shared" si="8"/>
        <v>0.807525</v>
      </c>
      <c r="J179" s="41">
        <f>'BASE DE CÁLCULO'!$B$3/EXW!$I179</f>
        <v>136.218692919724</v>
      </c>
      <c r="K179" s="41">
        <f>'BASE DE CÁLCULO'!$B$2/EXW!$I179</f>
        <v>89.1613262747283</v>
      </c>
      <c r="L179" s="55"/>
      <c r="M179" s="61" t="s">
        <v>22</v>
      </c>
      <c r="N179" s="46">
        <v>2360</v>
      </c>
      <c r="O179" s="47">
        <f>SUM(N179/'BASE DE CÁLCULO'!$B$13)</f>
        <v>488.612836438923</v>
      </c>
    </row>
    <row r="180" customFormat="1" customHeight="1" spans="1:15">
      <c r="A180" s="71"/>
      <c r="B180" s="43"/>
      <c r="C180" s="59"/>
      <c r="D180" s="40"/>
      <c r="E180" s="41"/>
      <c r="F180" s="42">
        <v>0.97</v>
      </c>
      <c r="G180" s="60">
        <v>1.11</v>
      </c>
      <c r="H180" s="41">
        <v>0.75</v>
      </c>
      <c r="I180" s="41">
        <f t="shared" si="8"/>
        <v>0.807525</v>
      </c>
      <c r="J180" s="41">
        <f>'BASE DE CÁLCULO'!$B$3/EXW!$I180</f>
        <v>136.218692919724</v>
      </c>
      <c r="K180" s="41">
        <f>'BASE DE CÁLCULO'!$B$2/EXW!$I180</f>
        <v>89.1613262747283</v>
      </c>
      <c r="L180" s="56"/>
      <c r="M180" s="61" t="s">
        <v>48</v>
      </c>
      <c r="N180" s="46">
        <v>2640</v>
      </c>
      <c r="O180" s="47">
        <f>SUM(N180/'BASE DE CÁLCULO'!$B$13)</f>
        <v>546.583850931677</v>
      </c>
    </row>
    <row r="181" customFormat="1" customHeight="1" spans="1:15">
      <c r="A181" s="71"/>
      <c r="B181" s="43"/>
      <c r="C181" s="59">
        <v>2.1</v>
      </c>
      <c r="D181" s="40" t="s">
        <v>61</v>
      </c>
      <c r="E181" s="41">
        <v>0.93</v>
      </c>
      <c r="F181" s="42">
        <v>1.07</v>
      </c>
      <c r="G181" s="60">
        <v>1.11</v>
      </c>
      <c r="H181" s="41">
        <v>0.75</v>
      </c>
      <c r="I181" s="41">
        <f t="shared" si="8"/>
        <v>0.890775</v>
      </c>
      <c r="J181" s="41">
        <f>'BASE DE CÁLCULO'!$B$3/EXW!$I181</f>
        <v>123.487973955264</v>
      </c>
      <c r="K181" s="41">
        <f>'BASE DE CÁLCULO'!$B$2/EXW!$I181</f>
        <v>80.8284920434453</v>
      </c>
      <c r="L181" s="54" t="s">
        <v>44</v>
      </c>
      <c r="M181" s="61" t="s">
        <v>18</v>
      </c>
      <c r="N181" s="46">
        <v>2240</v>
      </c>
      <c r="O181" s="47">
        <f>SUM(N181/'BASE DE CÁLCULO'!$B$13)</f>
        <v>463.768115942029</v>
      </c>
    </row>
    <row r="182" customFormat="1" customHeight="1" spans="1:15">
      <c r="A182" s="71"/>
      <c r="B182" s="43"/>
      <c r="C182" s="59"/>
      <c r="D182" s="40"/>
      <c r="E182" s="41"/>
      <c r="F182" s="42">
        <v>1.07</v>
      </c>
      <c r="G182" s="60">
        <v>1.11</v>
      </c>
      <c r="H182" s="41">
        <v>0.75</v>
      </c>
      <c r="I182" s="41">
        <f t="shared" si="8"/>
        <v>0.890775</v>
      </c>
      <c r="J182" s="41">
        <f>'BASE DE CÁLCULO'!$B$3/EXW!$I182</f>
        <v>123.487973955264</v>
      </c>
      <c r="K182" s="41">
        <f>'BASE DE CÁLCULO'!$B$2/EXW!$I182</f>
        <v>80.8284920434453</v>
      </c>
      <c r="L182" s="55"/>
      <c r="M182" s="61" t="s">
        <v>19</v>
      </c>
      <c r="N182" s="46">
        <v>2150</v>
      </c>
      <c r="O182" s="47">
        <f>SUM(N182/'BASE DE CÁLCULO'!$B$13)</f>
        <v>445.134575569358</v>
      </c>
    </row>
    <row r="183" customFormat="1" customHeight="1" spans="1:15">
      <c r="A183" s="71"/>
      <c r="B183" s="43"/>
      <c r="C183" s="59"/>
      <c r="D183" s="40"/>
      <c r="E183" s="41"/>
      <c r="F183" s="42">
        <v>1.07</v>
      </c>
      <c r="G183" s="60">
        <v>1.11</v>
      </c>
      <c r="H183" s="41">
        <v>0.75</v>
      </c>
      <c r="I183" s="41">
        <f t="shared" si="8"/>
        <v>0.890775</v>
      </c>
      <c r="J183" s="41">
        <f>'BASE DE CÁLCULO'!$B$3/EXW!$I183</f>
        <v>123.487973955264</v>
      </c>
      <c r="K183" s="41">
        <f>'BASE DE CÁLCULO'!$B$2/EXW!$I183</f>
        <v>80.8284920434453</v>
      </c>
      <c r="L183" s="55"/>
      <c r="M183" s="61" t="s">
        <v>20</v>
      </c>
      <c r="N183" s="46">
        <v>2300</v>
      </c>
      <c r="O183" s="47">
        <f>SUM(N183/'BASE DE CÁLCULO'!$B$13)</f>
        <v>476.190476190476</v>
      </c>
    </row>
    <row r="184" customFormat="1" customHeight="1" spans="1:15">
      <c r="A184" s="71"/>
      <c r="B184" s="43"/>
      <c r="C184" s="59"/>
      <c r="D184" s="40"/>
      <c r="E184" s="41"/>
      <c r="F184" s="42">
        <v>1.07</v>
      </c>
      <c r="G184" s="60">
        <v>1.11</v>
      </c>
      <c r="H184" s="41">
        <v>0.75</v>
      </c>
      <c r="I184" s="41">
        <f t="shared" si="8"/>
        <v>0.890775</v>
      </c>
      <c r="J184" s="41">
        <f>'BASE DE CÁLCULO'!$B$3/EXW!$I184</f>
        <v>123.487973955264</v>
      </c>
      <c r="K184" s="41">
        <f>'BASE DE CÁLCULO'!$B$2/EXW!$I184</f>
        <v>80.8284920434453</v>
      </c>
      <c r="L184" s="55"/>
      <c r="M184" s="61" t="s">
        <v>47</v>
      </c>
      <c r="N184" s="46">
        <v>2380</v>
      </c>
      <c r="O184" s="47">
        <f>SUM(N184/'BASE DE CÁLCULO'!$B$13)</f>
        <v>492.753623188406</v>
      </c>
    </row>
    <row r="185" customFormat="1" customHeight="1" spans="1:15">
      <c r="A185" s="71"/>
      <c r="B185" s="43"/>
      <c r="C185" s="59"/>
      <c r="D185" s="40"/>
      <c r="E185" s="41"/>
      <c r="F185" s="42">
        <v>1.07</v>
      </c>
      <c r="G185" s="60">
        <v>1.11</v>
      </c>
      <c r="H185" s="41">
        <v>0.75</v>
      </c>
      <c r="I185" s="41">
        <f t="shared" si="8"/>
        <v>0.890775</v>
      </c>
      <c r="J185" s="41">
        <f>'BASE DE CÁLCULO'!$B$3/EXW!$I185</f>
        <v>123.487973955264</v>
      </c>
      <c r="K185" s="41">
        <f>'BASE DE CÁLCULO'!$B$2/EXW!$I185</f>
        <v>80.8284920434453</v>
      </c>
      <c r="L185" s="55"/>
      <c r="M185" s="61" t="s">
        <v>22</v>
      </c>
      <c r="N185" s="46">
        <v>2520</v>
      </c>
      <c r="O185" s="47">
        <f>SUM(N185/'BASE DE CÁLCULO'!$B$13)</f>
        <v>521.739130434783</v>
      </c>
    </row>
    <row r="186" customFormat="1" customHeight="1" spans="1:15">
      <c r="A186" s="71"/>
      <c r="B186" s="43"/>
      <c r="C186" s="59"/>
      <c r="D186" s="40"/>
      <c r="E186" s="41"/>
      <c r="F186" s="42">
        <v>1.07</v>
      </c>
      <c r="G186" s="60">
        <v>1.11</v>
      </c>
      <c r="H186" s="41">
        <v>0.75</v>
      </c>
      <c r="I186" s="41">
        <f t="shared" si="8"/>
        <v>0.890775</v>
      </c>
      <c r="J186" s="41">
        <f>'BASE DE CÁLCULO'!$B$3/EXW!$I186</f>
        <v>123.487973955264</v>
      </c>
      <c r="K186" s="41">
        <f>'BASE DE CÁLCULO'!$B$2/EXW!$I186</f>
        <v>80.8284920434453</v>
      </c>
      <c r="L186" s="56"/>
      <c r="M186" s="61" t="s">
        <v>48</v>
      </c>
      <c r="N186" s="46">
        <v>2798</v>
      </c>
      <c r="O186" s="47">
        <f>SUM(N186/'BASE DE CÁLCULO'!$B$13)</f>
        <v>579.296066252588</v>
      </c>
    </row>
    <row r="187" customFormat="1" customHeight="1" spans="1:15">
      <c r="A187" s="71"/>
      <c r="B187" s="43"/>
      <c r="C187" s="59">
        <v>2.3</v>
      </c>
      <c r="D187" s="40" t="s">
        <v>61</v>
      </c>
      <c r="E187" s="41">
        <v>0.93</v>
      </c>
      <c r="F187" s="42">
        <v>1.17</v>
      </c>
      <c r="G187" s="60">
        <v>1.11</v>
      </c>
      <c r="H187" s="41">
        <v>0.75</v>
      </c>
      <c r="I187" s="41">
        <f t="shared" si="8"/>
        <v>0.974025</v>
      </c>
      <c r="J187" s="41">
        <f>'BASE DE CÁLCULO'!$B$3/EXW!$I187</f>
        <v>112.93344626678</v>
      </c>
      <c r="K187" s="41">
        <f>'BASE DE CÁLCULO'!$B$2/EXW!$I187</f>
        <v>73.9200739200739</v>
      </c>
      <c r="L187" s="54" t="s">
        <v>44</v>
      </c>
      <c r="M187" s="61" t="s">
        <v>18</v>
      </c>
      <c r="N187" s="46">
        <v>2370</v>
      </c>
      <c r="O187" s="47">
        <f>SUM(N187/'BASE DE CÁLCULO'!$B$13)</f>
        <v>490.683229813665</v>
      </c>
    </row>
    <row r="188" customFormat="1" customHeight="1" spans="1:15">
      <c r="A188" s="71"/>
      <c r="B188" s="43"/>
      <c r="C188" s="59"/>
      <c r="D188" s="40"/>
      <c r="E188" s="41"/>
      <c r="F188" s="42">
        <v>1.17</v>
      </c>
      <c r="G188" s="60">
        <v>1.11</v>
      </c>
      <c r="H188" s="41">
        <v>0.75</v>
      </c>
      <c r="I188" s="41">
        <f t="shared" si="8"/>
        <v>0.974025</v>
      </c>
      <c r="J188" s="41">
        <f>'BASE DE CÁLCULO'!$B$3/EXW!$I188</f>
        <v>112.93344626678</v>
      </c>
      <c r="K188" s="41">
        <f>'BASE DE CÁLCULO'!$B$2/EXW!$I188</f>
        <v>73.9200739200739</v>
      </c>
      <c r="L188" s="55"/>
      <c r="M188" s="61" t="s">
        <v>19</v>
      </c>
      <c r="N188" s="46">
        <v>2270</v>
      </c>
      <c r="O188" s="47">
        <f>SUM(N188/'BASE DE CÁLCULO'!$B$13)</f>
        <v>469.979296066253</v>
      </c>
    </row>
    <row r="189" customFormat="1" customHeight="1" spans="1:15">
      <c r="A189" s="71"/>
      <c r="B189" s="43"/>
      <c r="C189" s="59"/>
      <c r="D189" s="40"/>
      <c r="E189" s="41"/>
      <c r="F189" s="42">
        <v>1.17</v>
      </c>
      <c r="G189" s="60">
        <v>1.11</v>
      </c>
      <c r="H189" s="41">
        <v>0.75</v>
      </c>
      <c r="I189" s="41">
        <f t="shared" si="8"/>
        <v>0.974025</v>
      </c>
      <c r="J189" s="41">
        <f>'BASE DE CÁLCULO'!$B$3/EXW!$I189</f>
        <v>112.93344626678</v>
      </c>
      <c r="K189" s="41">
        <f>'BASE DE CÁLCULO'!$B$2/EXW!$I189</f>
        <v>73.9200739200739</v>
      </c>
      <c r="L189" s="55"/>
      <c r="M189" s="61" t="s">
        <v>20</v>
      </c>
      <c r="N189" s="46">
        <v>2430</v>
      </c>
      <c r="O189" s="47">
        <f>SUM(N189/'BASE DE CÁLCULO'!$B$13)</f>
        <v>503.105590062112</v>
      </c>
    </row>
    <row r="190" customFormat="1" customHeight="1" spans="1:15">
      <c r="A190" s="71"/>
      <c r="B190" s="43"/>
      <c r="C190" s="59"/>
      <c r="D190" s="40"/>
      <c r="E190" s="41"/>
      <c r="F190" s="42">
        <v>1.17</v>
      </c>
      <c r="G190" s="60">
        <v>1.11</v>
      </c>
      <c r="H190" s="41">
        <v>0.75</v>
      </c>
      <c r="I190" s="41">
        <f t="shared" si="8"/>
        <v>0.974025</v>
      </c>
      <c r="J190" s="41">
        <f>'BASE DE CÁLCULO'!$B$3/EXW!$I190</f>
        <v>112.93344626678</v>
      </c>
      <c r="K190" s="41">
        <f>'BASE DE CÁLCULO'!$B$2/EXW!$I190</f>
        <v>73.9200739200739</v>
      </c>
      <c r="L190" s="55"/>
      <c r="M190" s="61" t="s">
        <v>47</v>
      </c>
      <c r="N190" s="46">
        <v>2520</v>
      </c>
      <c r="O190" s="47">
        <f>SUM(N190/'BASE DE CÁLCULO'!$B$13)</f>
        <v>521.739130434783</v>
      </c>
    </row>
    <row r="191" customFormat="1" customHeight="1" spans="1:15">
      <c r="A191" s="71"/>
      <c r="B191" s="43"/>
      <c r="C191" s="59"/>
      <c r="D191" s="40"/>
      <c r="E191" s="41"/>
      <c r="F191" s="42">
        <v>1.17</v>
      </c>
      <c r="G191" s="60">
        <v>1.11</v>
      </c>
      <c r="H191" s="41">
        <v>0.75</v>
      </c>
      <c r="I191" s="41">
        <f t="shared" si="8"/>
        <v>0.974025</v>
      </c>
      <c r="J191" s="41">
        <f>'BASE DE CÁLCULO'!$B$3/EXW!$I191</f>
        <v>112.93344626678</v>
      </c>
      <c r="K191" s="41">
        <f>'BASE DE CÁLCULO'!$B$2/EXW!$I191</f>
        <v>73.9200739200739</v>
      </c>
      <c r="L191" s="55"/>
      <c r="M191" s="61" t="s">
        <v>22</v>
      </c>
      <c r="N191" s="46">
        <v>2640</v>
      </c>
      <c r="O191" s="47">
        <f>SUM(N191/'BASE DE CÁLCULO'!$B$13)</f>
        <v>546.583850931677</v>
      </c>
    </row>
    <row r="192" customFormat="1" customHeight="1" spans="1:15">
      <c r="A192" s="71"/>
      <c r="B192" s="43"/>
      <c r="C192" s="59"/>
      <c r="D192" s="40"/>
      <c r="E192" s="41"/>
      <c r="F192" s="42">
        <v>1.17</v>
      </c>
      <c r="G192" s="60">
        <v>1.11</v>
      </c>
      <c r="H192" s="41">
        <v>0.75</v>
      </c>
      <c r="I192" s="41">
        <f t="shared" si="8"/>
        <v>0.974025</v>
      </c>
      <c r="J192" s="41">
        <f>'BASE DE CÁLCULO'!$B$3/EXW!$I192</f>
        <v>112.93344626678</v>
      </c>
      <c r="K192" s="41">
        <f>'BASE DE CÁLCULO'!$B$2/EXW!$I192</f>
        <v>73.9200739200739</v>
      </c>
      <c r="L192" s="56"/>
      <c r="M192" s="61" t="s">
        <v>48</v>
      </c>
      <c r="N192" s="46">
        <v>2950</v>
      </c>
      <c r="O192" s="47">
        <f>SUM(N192/'BASE DE CÁLCULO'!$B$13)</f>
        <v>610.766045548654</v>
      </c>
    </row>
    <row r="193" customFormat="1" customHeight="1" spans="1:45">
      <c r="A193" s="71"/>
      <c r="B193" s="43"/>
      <c r="C193" s="59">
        <v>2.5</v>
      </c>
      <c r="D193" s="40" t="s">
        <v>61</v>
      </c>
      <c r="E193" s="41">
        <v>0.93</v>
      </c>
      <c r="F193" s="42">
        <v>1.27</v>
      </c>
      <c r="G193" s="60">
        <v>1.11</v>
      </c>
      <c r="H193" s="41">
        <v>0.75</v>
      </c>
      <c r="I193" s="41">
        <f t="shared" si="8"/>
        <v>1.057275</v>
      </c>
      <c r="J193" s="41">
        <f>'BASE DE CÁLCULO'!$B$3/EXW!$I193</f>
        <v>104.041048922939</v>
      </c>
      <c r="K193" s="41">
        <f>'BASE DE CÁLCULO'!$B$2/EXW!$I193</f>
        <v>68.0995956586508</v>
      </c>
      <c r="L193" s="54" t="s">
        <v>44</v>
      </c>
      <c r="M193" s="61" t="s">
        <v>18</v>
      </c>
      <c r="N193" s="46">
        <v>2510</v>
      </c>
      <c r="O193" s="47">
        <f>SUM(N193/'BASE DE CÁLCULO'!$B$13)</f>
        <v>519.668737060041</v>
      </c>
    </row>
    <row r="194" customFormat="1" customHeight="1" spans="1:45">
      <c r="A194" s="71"/>
      <c r="B194" s="43"/>
      <c r="C194" s="59"/>
      <c r="D194" s="40"/>
      <c r="E194" s="41"/>
      <c r="F194" s="42">
        <v>1.27</v>
      </c>
      <c r="G194" s="60">
        <v>1.11</v>
      </c>
      <c r="H194" s="41">
        <v>0.75</v>
      </c>
      <c r="I194" s="41">
        <f t="shared" si="8"/>
        <v>1.057275</v>
      </c>
      <c r="J194" s="41">
        <f>'BASE DE CÁLCULO'!$B$3/EXW!$I194</f>
        <v>104.041048922939</v>
      </c>
      <c r="K194" s="41">
        <f>'BASE DE CÁLCULO'!$B$2/EXW!$I194</f>
        <v>68.0995956586508</v>
      </c>
      <c r="L194" s="55"/>
      <c r="M194" s="61" t="s">
        <v>19</v>
      </c>
      <c r="N194" s="46">
        <v>2410</v>
      </c>
      <c r="O194" s="47">
        <f>SUM(N194/'BASE DE CÁLCULO'!$B$13)</f>
        <v>498.964803312629</v>
      </c>
    </row>
    <row r="195" customFormat="1" customHeight="1" spans="1:45">
      <c r="A195" s="71"/>
      <c r="B195" s="43"/>
      <c r="C195" s="59"/>
      <c r="D195" s="40"/>
      <c r="E195" s="41"/>
      <c r="F195" s="42">
        <v>1.27</v>
      </c>
      <c r="G195" s="60">
        <v>1.11</v>
      </c>
      <c r="H195" s="41">
        <v>0.75</v>
      </c>
      <c r="I195" s="41">
        <f t="shared" si="8"/>
        <v>1.057275</v>
      </c>
      <c r="J195" s="41">
        <f>'BASE DE CÁLCULO'!$B$3/EXW!$I195</f>
        <v>104.041048922939</v>
      </c>
      <c r="K195" s="41">
        <f>'BASE DE CÁLCULO'!$B$2/EXW!$I195</f>
        <v>68.0995956586508</v>
      </c>
      <c r="L195" s="55"/>
      <c r="M195" s="61" t="s">
        <v>20</v>
      </c>
      <c r="N195" s="46">
        <v>2580</v>
      </c>
      <c r="O195" s="47">
        <f>SUM(N195/'BASE DE CÁLCULO'!$B$13)</f>
        <v>534.16149068323</v>
      </c>
    </row>
    <row r="196" customFormat="1" customHeight="1" spans="1:45">
      <c r="A196" s="71"/>
      <c r="B196" s="43"/>
      <c r="C196" s="59"/>
      <c r="D196" s="40"/>
      <c r="E196" s="41"/>
      <c r="F196" s="42">
        <v>1.27</v>
      </c>
      <c r="G196" s="60">
        <v>1.11</v>
      </c>
      <c r="H196" s="41">
        <v>0.75</v>
      </c>
      <c r="I196" s="41">
        <f t="shared" si="8"/>
        <v>1.057275</v>
      </c>
      <c r="J196" s="41">
        <f>'BASE DE CÁLCULO'!$B$3/EXW!$I196</f>
        <v>104.041048922939</v>
      </c>
      <c r="K196" s="41">
        <f>'BASE DE CÁLCULO'!$B$2/EXW!$I196</f>
        <v>68.0995956586508</v>
      </c>
      <c r="L196" s="55"/>
      <c r="M196" s="61" t="s">
        <v>47</v>
      </c>
      <c r="N196" s="46">
        <v>2650</v>
      </c>
      <c r="O196" s="47">
        <f>SUM(N196/'BASE DE CÁLCULO'!$B$13)</f>
        <v>548.654244306418</v>
      </c>
    </row>
    <row r="197" customFormat="1" customHeight="1" spans="1:45">
      <c r="A197" s="71"/>
      <c r="B197" s="43"/>
      <c r="C197" s="59"/>
      <c r="D197" s="40"/>
      <c r="E197" s="41"/>
      <c r="F197" s="42">
        <v>1.27</v>
      </c>
      <c r="G197" s="60">
        <v>1.11</v>
      </c>
      <c r="H197" s="41">
        <v>0.75</v>
      </c>
      <c r="I197" s="41">
        <f t="shared" si="8"/>
        <v>1.057275</v>
      </c>
      <c r="J197" s="41">
        <f>'BASE DE CÁLCULO'!$B$3/EXW!$I197</f>
        <v>104.041048922939</v>
      </c>
      <c r="K197" s="41">
        <f>'BASE DE CÁLCULO'!$B$2/EXW!$I197</f>
        <v>68.0995956586508</v>
      </c>
      <c r="L197" s="55"/>
      <c r="M197" s="61" t="s">
        <v>22</v>
      </c>
      <c r="N197" s="46">
        <v>2798</v>
      </c>
      <c r="O197" s="47">
        <f>SUM(N197/'BASE DE CÁLCULO'!$B$13)</f>
        <v>579.296066252588</v>
      </c>
    </row>
    <row r="198" customFormat="1" customHeight="1" spans="1:45">
      <c r="A198" s="71"/>
      <c r="B198" s="43"/>
      <c r="C198" s="59"/>
      <c r="D198" s="40"/>
      <c r="E198" s="41"/>
      <c r="F198" s="42">
        <v>1.27</v>
      </c>
      <c r="G198" s="60">
        <v>1.11</v>
      </c>
      <c r="H198" s="41">
        <v>0.75</v>
      </c>
      <c r="I198" s="41">
        <f t="shared" si="8"/>
        <v>1.057275</v>
      </c>
      <c r="J198" s="41">
        <f>'BASE DE CÁLCULO'!$B$3/EXW!$I198</f>
        <v>104.041048922939</v>
      </c>
      <c r="K198" s="41">
        <f>'BASE DE CÁLCULO'!$B$2/EXW!$I198</f>
        <v>68.0995956586508</v>
      </c>
      <c r="L198" s="56"/>
      <c r="M198" s="61" t="s">
        <v>48</v>
      </c>
      <c r="N198" s="46">
        <v>3120</v>
      </c>
      <c r="O198" s="47">
        <f>SUM(N198/'BASE DE CÁLCULO'!$B$13)</f>
        <v>645.962732919255</v>
      </c>
    </row>
    <row r="199" customFormat="1" customHeight="1" spans="1:45">
      <c r="A199" s="71"/>
      <c r="B199" s="43"/>
      <c r="C199" s="59">
        <v>2.7</v>
      </c>
      <c r="D199" s="40" t="s">
        <v>61</v>
      </c>
      <c r="E199" s="41">
        <v>0.93</v>
      </c>
      <c r="F199" s="42">
        <v>1.37</v>
      </c>
      <c r="G199" s="60">
        <v>1.11</v>
      </c>
      <c r="H199" s="41">
        <v>0.75</v>
      </c>
      <c r="I199" s="41">
        <f t="shared" si="8"/>
        <v>1.140525</v>
      </c>
      <c r="J199" s="41">
        <f>'BASE DE CÁLCULO'!$B$3/EXW!$I199</f>
        <v>96.4468117752789</v>
      </c>
      <c r="K199" s="41">
        <f>'BASE DE CÁLCULO'!$B$2/EXW!$I199</f>
        <v>63.1288222529098</v>
      </c>
      <c r="L199" s="54" t="s">
        <v>44</v>
      </c>
      <c r="M199" s="61" t="s">
        <v>18</v>
      </c>
      <c r="N199" s="46">
        <v>2640</v>
      </c>
      <c r="O199" s="47">
        <f>SUM(N199/'BASE DE CÁLCULO'!$B$13)</f>
        <v>546.583850931677</v>
      </c>
    </row>
    <row r="200" customFormat="1" customHeight="1" spans="1:45">
      <c r="A200" s="71"/>
      <c r="B200" s="43"/>
      <c r="C200" s="59"/>
      <c r="D200" s="40"/>
      <c r="E200" s="41"/>
      <c r="F200" s="42">
        <v>1.37</v>
      </c>
      <c r="G200" s="60">
        <v>1.11</v>
      </c>
      <c r="H200" s="41">
        <v>0.75</v>
      </c>
      <c r="I200" s="41">
        <f t="shared" si="8"/>
        <v>1.140525</v>
      </c>
      <c r="J200" s="41">
        <f>'BASE DE CÁLCULO'!$B$3/EXW!$I200</f>
        <v>96.4468117752789</v>
      </c>
      <c r="K200" s="41">
        <f>'BASE DE CÁLCULO'!$B$2/EXW!$I200</f>
        <v>63.1288222529098</v>
      </c>
      <c r="L200" s="55"/>
      <c r="M200" s="61" t="s">
        <v>19</v>
      </c>
      <c r="N200" s="46">
        <v>2540</v>
      </c>
      <c r="O200" s="47">
        <f>SUM(N200/'BASE DE CÁLCULO'!$B$13)</f>
        <v>525.879917184265</v>
      </c>
    </row>
    <row r="201" customFormat="1" customHeight="1" spans="1:45">
      <c r="A201" s="71"/>
      <c r="B201" s="43"/>
      <c r="C201" s="59"/>
      <c r="D201" s="40"/>
      <c r="E201" s="41"/>
      <c r="F201" s="42">
        <v>1.37</v>
      </c>
      <c r="G201" s="60">
        <v>1.11</v>
      </c>
      <c r="H201" s="41">
        <v>0.75</v>
      </c>
      <c r="I201" s="41">
        <f t="shared" si="8"/>
        <v>1.140525</v>
      </c>
      <c r="J201" s="41">
        <f>'BASE DE CÁLCULO'!$B$3/EXW!$I201</f>
        <v>96.4468117752789</v>
      </c>
      <c r="K201" s="41">
        <f>'BASE DE CÁLCULO'!$B$2/EXW!$I201</f>
        <v>63.1288222529098</v>
      </c>
      <c r="L201" s="55"/>
      <c r="M201" s="61" t="s">
        <v>20</v>
      </c>
      <c r="N201" s="46">
        <v>2720</v>
      </c>
      <c r="O201" s="47">
        <f>SUM(N201/'BASE DE CÁLCULO'!$B$13)</f>
        <v>563.146997929607</v>
      </c>
    </row>
    <row r="202" customFormat="1" customHeight="1" spans="1:45">
      <c r="A202" s="71"/>
      <c r="B202" s="43"/>
      <c r="C202" s="59"/>
      <c r="D202" s="40"/>
      <c r="E202" s="41"/>
      <c r="F202" s="42">
        <v>1.37</v>
      </c>
      <c r="G202" s="60">
        <v>1.11</v>
      </c>
      <c r="H202" s="41">
        <v>0.75</v>
      </c>
      <c r="I202" s="41">
        <f t="shared" si="8"/>
        <v>1.140525</v>
      </c>
      <c r="J202" s="41">
        <f>'BASE DE CÁLCULO'!$B$3/EXW!$I202</f>
        <v>96.4468117752789</v>
      </c>
      <c r="K202" s="41">
        <f>'BASE DE CÁLCULO'!$B$2/EXW!$I202</f>
        <v>63.1288222529098</v>
      </c>
      <c r="L202" s="55"/>
      <c r="M202" s="61" t="s">
        <v>47</v>
      </c>
      <c r="N202" s="46">
        <v>2790</v>
      </c>
      <c r="O202" s="47">
        <f>SUM(N202/'BASE DE CÁLCULO'!$B$13)</f>
        <v>577.639751552795</v>
      </c>
    </row>
    <row r="203" customFormat="1" customHeight="1" spans="1:45">
      <c r="A203" s="71"/>
      <c r="B203" s="43"/>
      <c r="C203" s="59"/>
      <c r="D203" s="40"/>
      <c r="E203" s="41"/>
      <c r="F203" s="42">
        <v>1.37</v>
      </c>
      <c r="G203" s="60">
        <v>1.11</v>
      </c>
      <c r="H203" s="41">
        <v>0.75</v>
      </c>
      <c r="I203" s="41">
        <f t="shared" si="8"/>
        <v>1.140525</v>
      </c>
      <c r="J203" s="41">
        <f>'BASE DE CÁLCULO'!$B$3/EXW!$I203</f>
        <v>96.4468117752789</v>
      </c>
      <c r="K203" s="41">
        <f>'BASE DE CÁLCULO'!$B$2/EXW!$I203</f>
        <v>63.1288222529098</v>
      </c>
      <c r="L203" s="55"/>
      <c r="M203" s="61" t="s">
        <v>22</v>
      </c>
      <c r="N203" s="46">
        <v>2940</v>
      </c>
      <c r="O203" s="47">
        <f>SUM(N203/'BASE DE CÁLCULO'!$B$13)</f>
        <v>608.695652173913</v>
      </c>
    </row>
    <row r="204" customFormat="1" customHeight="1" spans="1:45">
      <c r="A204" s="72"/>
      <c r="B204" s="43"/>
      <c r="C204" s="59"/>
      <c r="D204" s="40"/>
      <c r="E204" s="41"/>
      <c r="F204" s="42">
        <v>1.37</v>
      </c>
      <c r="G204" s="60">
        <v>1.11</v>
      </c>
      <c r="H204" s="41">
        <v>0.75</v>
      </c>
      <c r="I204" s="41">
        <f t="shared" si="8"/>
        <v>1.140525</v>
      </c>
      <c r="J204" s="41">
        <f>'BASE DE CÁLCULO'!$B$3/EXW!$I204</f>
        <v>96.4468117752789</v>
      </c>
      <c r="K204" s="41">
        <f>'BASE DE CÁLCULO'!$B$2/EXW!$I204</f>
        <v>63.1288222529098</v>
      </c>
      <c r="L204" s="56"/>
      <c r="M204" s="61" t="s">
        <v>48</v>
      </c>
      <c r="N204" s="46">
        <v>3270</v>
      </c>
      <c r="O204" s="47">
        <f>SUM(N204/'BASE DE CÁLCULO'!$B$13)</f>
        <v>677.018633540373</v>
      </c>
    </row>
    <row r="205" s="27" customFormat="1" customHeight="1" spans="1:45">
      <c r="A205" s="52"/>
      <c r="B205" s="39" t="s">
        <v>62</v>
      </c>
      <c r="C205" s="41">
        <v>2.1</v>
      </c>
      <c r="D205" s="40" t="s">
        <v>63</v>
      </c>
      <c r="E205" s="41">
        <v>0.93</v>
      </c>
      <c r="F205" s="73">
        <v>1.07</v>
      </c>
      <c r="G205" s="74">
        <v>1.11</v>
      </c>
      <c r="H205" s="41">
        <v>0.75</v>
      </c>
      <c r="I205" s="41">
        <f t="shared" ref="I205:I228" si="9">F205*G205*H205</f>
        <v>0.890775</v>
      </c>
      <c r="J205" s="41">
        <f>'BASE DE CÁLCULO'!$B$3/EXW!$I205</f>
        <v>123.487973955264</v>
      </c>
      <c r="K205" s="41">
        <f>'BASE DE CÁLCULO'!$B$2/EXW!$I205</f>
        <v>80.8284920434453</v>
      </c>
      <c r="L205" s="54" t="s">
        <v>44</v>
      </c>
      <c r="M205" s="61" t="s">
        <v>18</v>
      </c>
      <c r="N205" s="46">
        <v>2235</v>
      </c>
      <c r="O205" s="47">
        <f>SUM(N205/'BASE DE CÁLCULO'!$B$13)</f>
        <v>462.732919254658</v>
      </c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</row>
    <row r="206" s="27" customFormat="1" customHeight="1" spans="1:45">
      <c r="A206" s="53"/>
      <c r="B206" s="39"/>
      <c r="C206" s="41"/>
      <c r="D206" s="40"/>
      <c r="E206" s="41"/>
      <c r="F206" s="73">
        <v>1.07</v>
      </c>
      <c r="G206" s="74">
        <v>1.11</v>
      </c>
      <c r="H206" s="41">
        <v>0.75</v>
      </c>
      <c r="I206" s="41">
        <f t="shared" si="9"/>
        <v>0.890775</v>
      </c>
      <c r="J206" s="41">
        <f>'BASE DE CÁLCULO'!$B$3/EXW!$I206</f>
        <v>123.487973955264</v>
      </c>
      <c r="K206" s="41">
        <f>'BASE DE CÁLCULO'!$B$2/EXW!$I206</f>
        <v>80.8284920434453</v>
      </c>
      <c r="L206" s="55"/>
      <c r="M206" s="61" t="s">
        <v>19</v>
      </c>
      <c r="N206" s="46">
        <v>2143</v>
      </c>
      <c r="O206" s="47">
        <f>SUM(N206/'BASE DE CÁLCULO'!$B$13)</f>
        <v>443.685300207039</v>
      </c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</row>
    <row r="207" customHeight="1" spans="1:45">
      <c r="A207" s="53"/>
      <c r="B207" s="39"/>
      <c r="C207" s="41"/>
      <c r="D207" s="40"/>
      <c r="E207" s="41"/>
      <c r="F207" s="73">
        <v>1.07</v>
      </c>
      <c r="G207" s="74">
        <v>1.11</v>
      </c>
      <c r="H207" s="41">
        <v>0.75</v>
      </c>
      <c r="I207" s="41">
        <f t="shared" si="9"/>
        <v>0.890775</v>
      </c>
      <c r="J207" s="41">
        <f>'BASE DE CÁLCULO'!$B$3/EXW!$I207</f>
        <v>123.487973955264</v>
      </c>
      <c r="K207" s="41">
        <f>'BASE DE CÁLCULO'!$B$2/EXW!$I207</f>
        <v>80.8284920434453</v>
      </c>
      <c r="L207" s="55"/>
      <c r="M207" s="61" t="s">
        <v>20</v>
      </c>
      <c r="N207" s="46">
        <v>2289</v>
      </c>
      <c r="O207" s="47">
        <f>SUM(N207/'BASE DE CÁLCULO'!$B$13)</f>
        <v>473.913043478261</v>
      </c>
    </row>
    <row r="208" customHeight="1" spans="1:45">
      <c r="A208" s="53"/>
      <c r="B208" s="39"/>
      <c r="C208" s="41"/>
      <c r="D208" s="40"/>
      <c r="E208" s="41"/>
      <c r="F208" s="73">
        <v>1.07</v>
      </c>
      <c r="G208" s="74">
        <v>1.11</v>
      </c>
      <c r="H208" s="41">
        <v>0.75</v>
      </c>
      <c r="I208" s="41">
        <f t="shared" si="9"/>
        <v>0.890775</v>
      </c>
      <c r="J208" s="41">
        <f>'BASE DE CÁLCULO'!$B$3/EXW!$I208</f>
        <v>123.487973955264</v>
      </c>
      <c r="K208" s="41">
        <f>'BASE DE CÁLCULO'!$B$2/EXW!$I208</f>
        <v>80.8284920434453</v>
      </c>
      <c r="L208" s="55"/>
      <c r="M208" s="61" t="s">
        <v>47</v>
      </c>
      <c r="N208" s="46">
        <v>2372</v>
      </c>
      <c r="O208" s="47">
        <f>SUM(N208/'BASE DE CÁLCULO'!$B$13)</f>
        <v>491.097308488613</v>
      </c>
    </row>
    <row r="209" customHeight="1" spans="1:45">
      <c r="A209" s="53"/>
      <c r="B209" s="39"/>
      <c r="C209" s="41"/>
      <c r="D209" s="40"/>
      <c r="E209" s="41"/>
      <c r="F209" s="73">
        <v>1.07</v>
      </c>
      <c r="G209" s="74">
        <v>1.11</v>
      </c>
      <c r="H209" s="41">
        <v>0.75</v>
      </c>
      <c r="I209" s="41">
        <f t="shared" si="9"/>
        <v>0.890775</v>
      </c>
      <c r="J209" s="41">
        <f>'BASE DE CÁLCULO'!$B$3/EXW!$I209</f>
        <v>123.487973955264</v>
      </c>
      <c r="K209" s="41">
        <f>'BASE DE CÁLCULO'!$B$2/EXW!$I209</f>
        <v>80.8284920434453</v>
      </c>
      <c r="L209" s="55"/>
      <c r="M209" s="61" t="s">
        <v>22</v>
      </c>
      <c r="N209" s="46">
        <v>2470</v>
      </c>
      <c r="O209" s="47">
        <f>SUM(N209/'BASE DE CÁLCULO'!$B$13)</f>
        <v>511.387163561077</v>
      </c>
    </row>
    <row r="210" customHeight="1" spans="1:45">
      <c r="A210" s="53"/>
      <c r="B210" s="39"/>
      <c r="C210" s="41"/>
      <c r="D210" s="40"/>
      <c r="E210" s="41"/>
      <c r="F210" s="73">
        <v>1.07</v>
      </c>
      <c r="G210" s="74">
        <v>1.11</v>
      </c>
      <c r="H210" s="41">
        <v>0.75</v>
      </c>
      <c r="I210" s="41">
        <f t="shared" si="9"/>
        <v>0.890775</v>
      </c>
      <c r="J210" s="41">
        <f>'BASE DE CÁLCULO'!$B$3/EXW!$I210</f>
        <v>123.487973955264</v>
      </c>
      <c r="K210" s="41">
        <f>'BASE DE CÁLCULO'!$B$2/EXW!$I210</f>
        <v>80.8284920434453</v>
      </c>
      <c r="L210" s="56"/>
      <c r="M210" s="61" t="s">
        <v>48</v>
      </c>
      <c r="N210" s="46">
        <v>2805</v>
      </c>
      <c r="O210" s="47">
        <f>SUM(N210/'BASE DE CÁLCULO'!$B$13)</f>
        <v>580.745341614907</v>
      </c>
    </row>
    <row r="211" s="29" customFormat="1" customHeight="1" spans="1:45">
      <c r="A211" s="53"/>
      <c r="B211" s="39"/>
      <c r="C211" s="41">
        <v>2.3</v>
      </c>
      <c r="D211" s="40" t="s">
        <v>63</v>
      </c>
      <c r="E211" s="41">
        <v>0.93</v>
      </c>
      <c r="F211" s="73">
        <v>1.17</v>
      </c>
      <c r="G211" s="74">
        <v>1.11</v>
      </c>
      <c r="H211" s="41">
        <v>0.75</v>
      </c>
      <c r="I211" s="41">
        <f t="shared" si="9"/>
        <v>0.974025</v>
      </c>
      <c r="J211" s="41">
        <f>'BASE DE CÁLCULO'!$B$3/EXW!$I211</f>
        <v>112.93344626678</v>
      </c>
      <c r="K211" s="41">
        <f>'BASE DE CÁLCULO'!$B$2/EXW!$I211</f>
        <v>73.9200739200739</v>
      </c>
      <c r="L211" s="54" t="s">
        <v>44</v>
      </c>
      <c r="M211" s="61" t="s">
        <v>18</v>
      </c>
      <c r="N211" s="46">
        <v>2361</v>
      </c>
      <c r="O211" s="47">
        <f>SUM(N211/'BASE DE CÁLCULO'!$B$13)</f>
        <v>488.819875776398</v>
      </c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</row>
    <row r="212" s="29" customFormat="1" customHeight="1" spans="1:45">
      <c r="A212" s="53"/>
      <c r="B212" s="39"/>
      <c r="C212" s="41"/>
      <c r="D212" s="40"/>
      <c r="E212" s="41"/>
      <c r="F212" s="73">
        <v>1.17</v>
      </c>
      <c r="G212" s="74">
        <v>1.11</v>
      </c>
      <c r="H212" s="41">
        <v>0.75</v>
      </c>
      <c r="I212" s="41">
        <f t="shared" si="9"/>
        <v>0.974025</v>
      </c>
      <c r="J212" s="41">
        <f>'BASE DE CÁLCULO'!$B$3/EXW!$I212</f>
        <v>112.93344626678</v>
      </c>
      <c r="K212" s="41">
        <f>'BASE DE CÁLCULO'!$B$2/EXW!$I212</f>
        <v>73.9200739200739</v>
      </c>
      <c r="L212" s="55"/>
      <c r="M212" s="61" t="s">
        <v>19</v>
      </c>
      <c r="N212" s="46">
        <v>2257</v>
      </c>
      <c r="O212" s="47">
        <f>SUM(N212/'BASE DE CÁLCULO'!$B$13)</f>
        <v>467.287784679089</v>
      </c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</row>
    <row r="213" s="29" customFormat="1" customHeight="1" spans="1:45">
      <c r="A213" s="53"/>
      <c r="B213" s="39"/>
      <c r="C213" s="41"/>
      <c r="D213" s="40"/>
      <c r="E213" s="41"/>
      <c r="F213" s="73">
        <v>1.17</v>
      </c>
      <c r="G213" s="74">
        <v>1.11</v>
      </c>
      <c r="H213" s="41">
        <v>0.75</v>
      </c>
      <c r="I213" s="41">
        <f t="shared" si="9"/>
        <v>0.974025</v>
      </c>
      <c r="J213" s="41">
        <f>'BASE DE CÁLCULO'!$B$3/EXW!$I213</f>
        <v>112.93344626678</v>
      </c>
      <c r="K213" s="41">
        <f>'BASE DE CÁLCULO'!$B$2/EXW!$I213</f>
        <v>73.9200739200739</v>
      </c>
      <c r="L213" s="55"/>
      <c r="M213" s="61" t="s">
        <v>20</v>
      </c>
      <c r="N213" s="46">
        <v>2430</v>
      </c>
      <c r="O213" s="47">
        <f>SUM(N213/'BASE DE CÁLCULO'!$B$13)</f>
        <v>503.105590062112</v>
      </c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</row>
    <row r="214" s="29" customFormat="1" customHeight="1" spans="1:45">
      <c r="A214" s="53"/>
      <c r="B214" s="39"/>
      <c r="C214" s="41"/>
      <c r="D214" s="40"/>
      <c r="E214" s="41"/>
      <c r="F214" s="73">
        <v>1.17</v>
      </c>
      <c r="G214" s="74">
        <v>1.11</v>
      </c>
      <c r="H214" s="41">
        <v>0.75</v>
      </c>
      <c r="I214" s="41">
        <f t="shared" si="9"/>
        <v>0.974025</v>
      </c>
      <c r="J214" s="41">
        <f>'BASE DE CÁLCULO'!$B$3/EXW!$I214</f>
        <v>112.93344626678</v>
      </c>
      <c r="K214" s="41">
        <f>'BASE DE CÁLCULO'!$B$2/EXW!$I214</f>
        <v>73.9200739200739</v>
      </c>
      <c r="L214" s="55"/>
      <c r="M214" s="61" t="s">
        <v>47</v>
      </c>
      <c r="N214" s="46">
        <v>2510</v>
      </c>
      <c r="O214" s="47">
        <f>SUM(N214/'BASE DE CÁLCULO'!$B$13)</f>
        <v>519.668737060041</v>
      </c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</row>
    <row r="215" s="29" customFormat="1" customHeight="1" spans="1:45">
      <c r="A215" s="53"/>
      <c r="B215" s="39"/>
      <c r="C215" s="41"/>
      <c r="D215" s="40"/>
      <c r="E215" s="41"/>
      <c r="F215" s="73">
        <v>1.17</v>
      </c>
      <c r="G215" s="74">
        <v>1.11</v>
      </c>
      <c r="H215" s="41">
        <v>0.75</v>
      </c>
      <c r="I215" s="41">
        <f t="shared" si="9"/>
        <v>0.974025</v>
      </c>
      <c r="J215" s="41">
        <f>'BASE DE CÁLCULO'!$B$3/EXW!$I215</f>
        <v>112.93344626678</v>
      </c>
      <c r="K215" s="41">
        <f>'BASE DE CÁLCULO'!$B$2/EXW!$I215</f>
        <v>73.9200739200739</v>
      </c>
      <c r="L215" s="55"/>
      <c r="M215" s="61" t="s">
        <v>22</v>
      </c>
      <c r="N215" s="46">
        <v>2615</v>
      </c>
      <c r="O215" s="47">
        <f>SUM(N215/'BASE DE CÁLCULO'!$B$13)</f>
        <v>541.407867494824</v>
      </c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</row>
    <row r="216" s="29" customFormat="1" customHeight="1" spans="1:45">
      <c r="A216" s="53"/>
      <c r="B216" s="39"/>
      <c r="C216" s="41"/>
      <c r="D216" s="40"/>
      <c r="E216" s="41"/>
      <c r="F216" s="73">
        <v>1.17</v>
      </c>
      <c r="G216" s="74">
        <v>1.11</v>
      </c>
      <c r="H216" s="41">
        <v>0.75</v>
      </c>
      <c r="I216" s="41">
        <f t="shared" si="9"/>
        <v>0.974025</v>
      </c>
      <c r="J216" s="41">
        <f>'BASE DE CÁLCULO'!$B$3/EXW!$I216</f>
        <v>112.93344626678</v>
      </c>
      <c r="K216" s="41">
        <f>'BASE DE CÁLCULO'!$B$2/EXW!$I216</f>
        <v>73.9200739200739</v>
      </c>
      <c r="L216" s="56"/>
      <c r="M216" s="61" t="s">
        <v>48</v>
      </c>
      <c r="N216" s="46">
        <v>2970</v>
      </c>
      <c r="O216" s="47">
        <f>SUM(N216/'BASE DE CÁLCULO'!$B$13)</f>
        <v>614.906832298137</v>
      </c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</row>
    <row r="217" s="29" customFormat="1" customHeight="1" spans="1:45">
      <c r="A217" s="53"/>
      <c r="B217" s="39"/>
      <c r="C217" s="41">
        <v>2.6</v>
      </c>
      <c r="D217" s="40" t="s">
        <v>63</v>
      </c>
      <c r="E217" s="41">
        <v>0.93</v>
      </c>
      <c r="F217" s="73">
        <v>1.32</v>
      </c>
      <c r="G217" s="74">
        <v>1.11</v>
      </c>
      <c r="H217" s="41">
        <v>0.75</v>
      </c>
      <c r="I217" s="41">
        <f t="shared" si="9"/>
        <v>1.0989</v>
      </c>
      <c r="J217" s="41">
        <f>'BASE DE CÁLCULO'!$B$3/EXW!$I217</f>
        <v>100.1001001001</v>
      </c>
      <c r="K217" s="41">
        <f>'BASE DE CÁLCULO'!$B$2/EXW!$I217</f>
        <v>65.5200655200655</v>
      </c>
      <c r="L217" s="54" t="s">
        <v>44</v>
      </c>
      <c r="M217" s="61" t="s">
        <v>18</v>
      </c>
      <c r="N217" s="46">
        <v>2544</v>
      </c>
      <c r="O217" s="47">
        <f>SUM(N217/'BASE DE CÁLCULO'!$B$13)</f>
        <v>526.708074534161</v>
      </c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</row>
    <row r="218" s="29" customFormat="1" customHeight="1" spans="1:45">
      <c r="A218" s="53"/>
      <c r="B218" s="39"/>
      <c r="C218" s="41"/>
      <c r="D218" s="40"/>
      <c r="E218" s="41"/>
      <c r="F218" s="73">
        <v>1.32</v>
      </c>
      <c r="G218" s="74">
        <v>1.11</v>
      </c>
      <c r="H218" s="41">
        <v>0.75</v>
      </c>
      <c r="I218" s="41">
        <f t="shared" si="9"/>
        <v>1.0989</v>
      </c>
      <c r="J218" s="41">
        <f>'BASE DE CÁLCULO'!$B$3/EXW!$I218</f>
        <v>100.1001001001</v>
      </c>
      <c r="K218" s="41">
        <f>'BASE DE CÁLCULO'!$B$2/EXW!$I218</f>
        <v>65.5200655200655</v>
      </c>
      <c r="L218" s="55"/>
      <c r="M218" s="61" t="s">
        <v>19</v>
      </c>
      <c r="N218" s="46">
        <v>2452</v>
      </c>
      <c r="O218" s="47">
        <f>SUM(N218/'BASE DE CÁLCULO'!$B$13)</f>
        <v>507.660455486542</v>
      </c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</row>
    <row r="219" s="29" customFormat="1" customHeight="1" spans="1:45">
      <c r="A219" s="53"/>
      <c r="B219" s="39"/>
      <c r="C219" s="41"/>
      <c r="D219" s="40"/>
      <c r="E219" s="41"/>
      <c r="F219" s="73">
        <v>1.32</v>
      </c>
      <c r="G219" s="74">
        <v>1.11</v>
      </c>
      <c r="H219" s="41">
        <v>0.75</v>
      </c>
      <c r="I219" s="41">
        <f t="shared" si="9"/>
        <v>1.0989</v>
      </c>
      <c r="J219" s="41">
        <f>'BASE DE CÁLCULO'!$B$3/EXW!$I219</f>
        <v>100.1001001001</v>
      </c>
      <c r="K219" s="41">
        <f>'BASE DE CÁLCULO'!$B$2/EXW!$I219</f>
        <v>65.5200655200655</v>
      </c>
      <c r="L219" s="55"/>
      <c r="M219" s="61" t="s">
        <v>20</v>
      </c>
      <c r="N219" s="46">
        <v>2613</v>
      </c>
      <c r="O219" s="47">
        <f>SUM(N219/'BASE DE CÁLCULO'!$B$13)</f>
        <v>540.993788819876</v>
      </c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</row>
    <row r="220" s="29" customFormat="1" customHeight="1" spans="1:45">
      <c r="A220" s="53"/>
      <c r="B220" s="39"/>
      <c r="C220" s="41"/>
      <c r="D220" s="40"/>
      <c r="E220" s="41"/>
      <c r="F220" s="73">
        <v>1.32</v>
      </c>
      <c r="G220" s="74">
        <v>1.11</v>
      </c>
      <c r="H220" s="41">
        <v>0.75</v>
      </c>
      <c r="I220" s="41">
        <f t="shared" si="9"/>
        <v>1.0989</v>
      </c>
      <c r="J220" s="41">
        <f>'BASE DE CÁLCULO'!$B$3/EXW!$I220</f>
        <v>100.1001001001</v>
      </c>
      <c r="K220" s="41">
        <f>'BASE DE CÁLCULO'!$B$2/EXW!$I220</f>
        <v>65.5200655200655</v>
      </c>
      <c r="L220" s="55"/>
      <c r="M220" s="61" t="s">
        <v>47</v>
      </c>
      <c r="N220" s="46">
        <v>2705</v>
      </c>
      <c r="O220" s="47">
        <f>SUM(N220/'BASE DE CÁLCULO'!$B$13)</f>
        <v>560.041407867495</v>
      </c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</row>
    <row r="221" s="29" customFormat="1" customHeight="1" spans="1:45">
      <c r="A221" s="53"/>
      <c r="B221" s="39"/>
      <c r="C221" s="41"/>
      <c r="D221" s="40"/>
      <c r="E221" s="41"/>
      <c r="F221" s="73">
        <v>1.32</v>
      </c>
      <c r="G221" s="74">
        <v>1.11</v>
      </c>
      <c r="H221" s="41">
        <v>0.75</v>
      </c>
      <c r="I221" s="41">
        <f t="shared" si="9"/>
        <v>1.0989</v>
      </c>
      <c r="J221" s="41">
        <f>'BASE DE CÁLCULO'!$B$3/EXW!$I221</f>
        <v>100.1001001001</v>
      </c>
      <c r="K221" s="41">
        <f>'BASE DE CÁLCULO'!$B$2/EXW!$I221</f>
        <v>65.5200655200655</v>
      </c>
      <c r="L221" s="55"/>
      <c r="M221" s="61" t="s">
        <v>22</v>
      </c>
      <c r="N221" s="46">
        <v>2815</v>
      </c>
      <c r="O221" s="47">
        <f>SUM(N221/'BASE DE CÁLCULO'!$B$13)</f>
        <v>582.815734989648</v>
      </c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</row>
    <row r="222" s="29" customFormat="1" customHeight="1" spans="1:45">
      <c r="A222" s="53"/>
      <c r="B222" s="39"/>
      <c r="C222" s="41"/>
      <c r="D222" s="40"/>
      <c r="E222" s="41"/>
      <c r="F222" s="73">
        <v>1.32</v>
      </c>
      <c r="G222" s="74">
        <v>1.11</v>
      </c>
      <c r="H222" s="41">
        <v>0.75</v>
      </c>
      <c r="I222" s="41">
        <f t="shared" si="9"/>
        <v>1.0989</v>
      </c>
      <c r="J222" s="41">
        <f>'BASE DE CÁLCULO'!$B$3/EXW!$I222</f>
        <v>100.1001001001</v>
      </c>
      <c r="K222" s="41">
        <f>'BASE DE CÁLCULO'!$B$2/EXW!$I222</f>
        <v>65.5200655200655</v>
      </c>
      <c r="L222" s="56"/>
      <c r="M222" s="61" t="s">
        <v>48</v>
      </c>
      <c r="N222" s="46">
        <v>3200</v>
      </c>
      <c r="O222" s="47">
        <f>SUM(N222/'BASE DE CÁLCULO'!$B$13)</f>
        <v>662.525879917184</v>
      </c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</row>
    <row r="223" s="29" customFormat="1" customHeight="1" spans="1:45">
      <c r="A223" s="53"/>
      <c r="B223" s="39"/>
      <c r="C223" s="41">
        <v>2.9</v>
      </c>
      <c r="D223" s="40" t="s">
        <v>63</v>
      </c>
      <c r="E223" s="41">
        <v>0.93</v>
      </c>
      <c r="F223" s="73">
        <v>1.47</v>
      </c>
      <c r="G223" s="74">
        <v>1.11</v>
      </c>
      <c r="H223" s="41">
        <v>0.75</v>
      </c>
      <c r="I223" s="41">
        <f t="shared" si="9"/>
        <v>1.223775</v>
      </c>
      <c r="J223" s="41">
        <f>'BASE DE CÁLCULO'!$B$3/EXW!$I223</f>
        <v>89.8858041715185</v>
      </c>
      <c r="K223" s="41">
        <f>'BASE DE CÁLCULO'!$B$2/EXW!$I223</f>
        <v>58.8343445486303</v>
      </c>
      <c r="L223" s="54" t="s">
        <v>44</v>
      </c>
      <c r="M223" s="61" t="s">
        <v>18</v>
      </c>
      <c r="N223" s="46">
        <v>2727</v>
      </c>
      <c r="O223" s="47">
        <f>SUM(N223/'BASE DE CÁLCULO'!$B$13)</f>
        <v>564.596273291926</v>
      </c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</row>
    <row r="224" s="29" customFormat="1" customHeight="1" spans="1:45">
      <c r="A224" s="53"/>
      <c r="B224" s="39"/>
      <c r="C224" s="41"/>
      <c r="D224" s="40"/>
      <c r="E224" s="41"/>
      <c r="F224" s="73">
        <v>1.47</v>
      </c>
      <c r="G224" s="74">
        <v>1.11</v>
      </c>
      <c r="H224" s="41">
        <v>0.75</v>
      </c>
      <c r="I224" s="41">
        <f t="shared" si="9"/>
        <v>1.223775</v>
      </c>
      <c r="J224" s="41">
        <f>'BASE DE CÁLCULO'!$B$3/EXW!$I224</f>
        <v>89.8858041715185</v>
      </c>
      <c r="K224" s="41">
        <f>'BASE DE CÁLCULO'!$B$2/EXW!$I224</f>
        <v>58.8343445486303</v>
      </c>
      <c r="L224" s="55"/>
      <c r="M224" s="61" t="s">
        <v>19</v>
      </c>
      <c r="N224" s="46">
        <v>2602</v>
      </c>
      <c r="O224" s="47">
        <f>SUM(N224/'BASE DE CÁLCULO'!$B$13)</f>
        <v>538.71635610766</v>
      </c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</row>
    <row r="225" s="29" customFormat="1" customHeight="1" spans="1:45">
      <c r="A225" s="53"/>
      <c r="B225" s="39"/>
      <c r="C225" s="41"/>
      <c r="D225" s="40"/>
      <c r="E225" s="41"/>
      <c r="F225" s="73">
        <v>1.47</v>
      </c>
      <c r="G225" s="74">
        <v>1.11</v>
      </c>
      <c r="H225" s="41">
        <v>0.75</v>
      </c>
      <c r="I225" s="41">
        <f t="shared" si="9"/>
        <v>1.223775</v>
      </c>
      <c r="J225" s="41">
        <f>'BASE DE CÁLCULO'!$B$3/EXW!$I225</f>
        <v>89.8858041715185</v>
      </c>
      <c r="K225" s="41">
        <f>'BASE DE CÁLCULO'!$B$2/EXW!$I225</f>
        <v>58.8343445486303</v>
      </c>
      <c r="L225" s="55"/>
      <c r="M225" s="61" t="s">
        <v>20</v>
      </c>
      <c r="N225" s="46">
        <v>2797</v>
      </c>
      <c r="O225" s="47">
        <f>SUM(N225/'BASE DE CÁLCULO'!$B$13)</f>
        <v>579.089026915114</v>
      </c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</row>
    <row r="226" s="29" customFormat="1" customHeight="1" spans="1:45">
      <c r="A226" s="53"/>
      <c r="B226" s="39"/>
      <c r="C226" s="41"/>
      <c r="D226" s="40"/>
      <c r="E226" s="41"/>
      <c r="F226" s="73">
        <v>1.47</v>
      </c>
      <c r="G226" s="74">
        <v>1.11</v>
      </c>
      <c r="H226" s="41">
        <v>0.75</v>
      </c>
      <c r="I226" s="41">
        <f t="shared" si="9"/>
        <v>1.223775</v>
      </c>
      <c r="J226" s="41">
        <f>'BASE DE CÁLCULO'!$B$3/EXW!$I226</f>
        <v>89.8858041715185</v>
      </c>
      <c r="K226" s="41">
        <f>'BASE DE CÁLCULO'!$B$2/EXW!$I226</f>
        <v>58.8343445486303</v>
      </c>
      <c r="L226" s="55"/>
      <c r="M226" s="61" t="s">
        <v>47</v>
      </c>
      <c r="N226" s="46">
        <v>2887</v>
      </c>
      <c r="O226" s="47">
        <f>SUM(N226/'BASE DE CÁLCULO'!$B$13)</f>
        <v>597.722567287785</v>
      </c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</row>
    <row r="227" s="29" customFormat="1" customHeight="1" spans="1:45">
      <c r="A227" s="53"/>
      <c r="B227" s="39"/>
      <c r="C227" s="41"/>
      <c r="D227" s="40"/>
      <c r="E227" s="41"/>
      <c r="F227" s="73">
        <v>1.47</v>
      </c>
      <c r="G227" s="74">
        <v>1.11</v>
      </c>
      <c r="H227" s="41">
        <v>0.75</v>
      </c>
      <c r="I227" s="41">
        <f t="shared" si="9"/>
        <v>1.223775</v>
      </c>
      <c r="J227" s="41">
        <f>'BASE DE CÁLCULO'!$B$3/EXW!$I227</f>
        <v>89.8858041715185</v>
      </c>
      <c r="K227" s="41">
        <f>'BASE DE CÁLCULO'!$B$2/EXW!$I227</f>
        <v>58.8343445486303</v>
      </c>
      <c r="L227" s="55"/>
      <c r="M227" s="61" t="s">
        <v>22</v>
      </c>
      <c r="N227" s="46">
        <v>3005</v>
      </c>
      <c r="O227" s="47">
        <f>SUM(N227/'BASE DE CÁLCULO'!$B$13)</f>
        <v>622.153209109731</v>
      </c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</row>
    <row r="228" s="29" customFormat="1" customHeight="1" spans="1:45">
      <c r="A228" s="57"/>
      <c r="B228" s="39"/>
      <c r="C228" s="41"/>
      <c r="D228" s="40"/>
      <c r="E228" s="41"/>
      <c r="F228" s="73">
        <v>1.47</v>
      </c>
      <c r="G228" s="74">
        <v>1.11</v>
      </c>
      <c r="H228" s="41">
        <v>0.75</v>
      </c>
      <c r="I228" s="41">
        <f t="shared" si="9"/>
        <v>1.223775</v>
      </c>
      <c r="J228" s="41">
        <f>'BASE DE CÁLCULO'!$B$3/EXW!$I228</f>
        <v>89.8858041715185</v>
      </c>
      <c r="K228" s="41">
        <f>'BASE DE CÁLCULO'!$B$2/EXW!$I228</f>
        <v>58.8343445486303</v>
      </c>
      <c r="L228" s="56"/>
      <c r="M228" s="61" t="s">
        <v>48</v>
      </c>
      <c r="N228" s="46">
        <v>3415</v>
      </c>
      <c r="O228" s="47">
        <f>SUM(N228/'BASE DE CÁLCULO'!$B$13)</f>
        <v>707.03933747412</v>
      </c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</row>
    <row r="229" s="27" customFormat="1" customHeight="1" spans="1:45">
      <c r="A229" s="52"/>
      <c r="B229" s="39" t="s">
        <v>64</v>
      </c>
      <c r="C229" s="41">
        <v>2.1</v>
      </c>
      <c r="D229" s="40" t="s">
        <v>63</v>
      </c>
      <c r="E229" s="41">
        <v>0.93</v>
      </c>
      <c r="F229" s="73">
        <v>1.07</v>
      </c>
      <c r="G229" s="74">
        <v>1.11</v>
      </c>
      <c r="H229" s="41">
        <v>0.75</v>
      </c>
      <c r="I229" s="41">
        <f t="shared" ref="I229:I235" si="10">F229*G229*H229</f>
        <v>0.890775</v>
      </c>
      <c r="J229" s="41">
        <f>'BASE DE CÁLCULO'!$B$3/EXW!$I229</f>
        <v>123.487973955264</v>
      </c>
      <c r="K229" s="41">
        <f>'BASE DE CÁLCULO'!$B$2/EXW!$I229</f>
        <v>80.8284920434453</v>
      </c>
      <c r="L229" s="54" t="s">
        <v>44</v>
      </c>
      <c r="M229" s="61" t="s">
        <v>18</v>
      </c>
      <c r="N229" s="46">
        <v>2340</v>
      </c>
      <c r="O229" s="47">
        <f>SUM(N229/'BASE DE CÁLCULO'!$B$13)</f>
        <v>484.472049689441</v>
      </c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</row>
    <row r="230" s="27" customFormat="1" customHeight="1" spans="1:45">
      <c r="A230" s="53"/>
      <c r="B230" s="39"/>
      <c r="C230" s="41"/>
      <c r="D230" s="40"/>
      <c r="E230" s="41"/>
      <c r="F230" s="73">
        <v>1.07</v>
      </c>
      <c r="G230" s="74">
        <v>1.11</v>
      </c>
      <c r="H230" s="41">
        <v>0.75</v>
      </c>
      <c r="I230" s="41">
        <f t="shared" si="10"/>
        <v>0.890775</v>
      </c>
      <c r="J230" s="41">
        <f>'BASE DE CÁLCULO'!$B$3/EXW!$I230</f>
        <v>123.487973955264</v>
      </c>
      <c r="K230" s="41">
        <f>'BASE DE CÁLCULO'!$B$2/EXW!$I230</f>
        <v>80.8284920434453</v>
      </c>
      <c r="L230" s="55"/>
      <c r="M230" s="61" t="s">
        <v>19</v>
      </c>
      <c r="N230" s="46">
        <v>2230</v>
      </c>
      <c r="O230" s="47">
        <f>SUM(N230/'BASE DE CÁLCULO'!$B$13)</f>
        <v>461.697722567288</v>
      </c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</row>
    <row r="231" customHeight="1" spans="1:45">
      <c r="A231" s="53"/>
      <c r="B231" s="39"/>
      <c r="C231" s="41"/>
      <c r="D231" s="40"/>
      <c r="E231" s="41"/>
      <c r="F231" s="73">
        <v>1.07</v>
      </c>
      <c r="G231" s="74">
        <v>1.11</v>
      </c>
      <c r="H231" s="41">
        <v>0.75</v>
      </c>
      <c r="I231" s="41">
        <f t="shared" si="10"/>
        <v>0.890775</v>
      </c>
      <c r="J231" s="41">
        <f>'BASE DE CÁLCULO'!$B$3/EXW!$I231</f>
        <v>123.487973955264</v>
      </c>
      <c r="K231" s="41">
        <f>'BASE DE CÁLCULO'!$B$2/EXW!$I231</f>
        <v>80.8284920434453</v>
      </c>
      <c r="L231" s="55"/>
      <c r="M231" s="61" t="s">
        <v>20</v>
      </c>
      <c r="N231" s="46">
        <v>2400</v>
      </c>
      <c r="O231" s="47">
        <f>SUM(N231/'BASE DE CÁLCULO'!$B$13)</f>
        <v>496.894409937888</v>
      </c>
    </row>
    <row r="232" customHeight="1" spans="1:45">
      <c r="A232" s="53"/>
      <c r="B232" s="39"/>
      <c r="C232" s="41"/>
      <c r="D232" s="40"/>
      <c r="E232" s="41"/>
      <c r="F232" s="73">
        <v>1.07</v>
      </c>
      <c r="G232" s="74">
        <v>1.11</v>
      </c>
      <c r="H232" s="41">
        <v>0.75</v>
      </c>
      <c r="I232" s="41">
        <f t="shared" si="10"/>
        <v>0.890775</v>
      </c>
      <c r="J232" s="41">
        <f>'BASE DE CÁLCULO'!$B$3/EXW!$I232</f>
        <v>123.487973955264</v>
      </c>
      <c r="K232" s="41">
        <f>'BASE DE CÁLCULO'!$B$2/EXW!$I232</f>
        <v>80.8284920434453</v>
      </c>
      <c r="L232" s="55"/>
      <c r="M232" s="61" t="s">
        <v>47</v>
      </c>
      <c r="N232" s="46">
        <v>2480</v>
      </c>
      <c r="O232" s="47">
        <f>SUM(N232/'BASE DE CÁLCULO'!$B$13)</f>
        <v>513.457556935818</v>
      </c>
    </row>
    <row r="233" customHeight="1" spans="1:45">
      <c r="A233" s="53"/>
      <c r="B233" s="39"/>
      <c r="C233" s="41"/>
      <c r="D233" s="40"/>
      <c r="E233" s="41"/>
      <c r="F233" s="73">
        <v>1.07</v>
      </c>
      <c r="G233" s="74">
        <v>1.11</v>
      </c>
      <c r="H233" s="41">
        <v>0.75</v>
      </c>
      <c r="I233" s="41">
        <f t="shared" si="10"/>
        <v>0.890775</v>
      </c>
      <c r="J233" s="41">
        <f>'BASE DE CÁLCULO'!$B$3/EXW!$I233</f>
        <v>123.487973955264</v>
      </c>
      <c r="K233" s="41">
        <f>'BASE DE CÁLCULO'!$B$2/EXW!$I233</f>
        <v>80.8284920434453</v>
      </c>
      <c r="L233" s="55"/>
      <c r="M233" s="61" t="s">
        <v>22</v>
      </c>
      <c r="N233" s="46">
        <v>2630</v>
      </c>
      <c r="O233" s="47">
        <f>SUM(N233/'BASE DE CÁLCULO'!$B$13)</f>
        <v>544.513457556936</v>
      </c>
    </row>
    <row r="234" customHeight="1" spans="1:45">
      <c r="A234" s="53"/>
      <c r="B234" s="39"/>
      <c r="C234" s="41"/>
      <c r="D234" s="40"/>
      <c r="E234" s="41"/>
      <c r="F234" s="73">
        <v>1.07</v>
      </c>
      <c r="G234" s="74">
        <v>1.11</v>
      </c>
      <c r="H234" s="41">
        <v>0.75</v>
      </c>
      <c r="I234" s="41">
        <f t="shared" si="10"/>
        <v>0.890775</v>
      </c>
      <c r="J234" s="41">
        <f>'BASE DE CÁLCULO'!$B$3/EXW!$I234</f>
        <v>123.487973955264</v>
      </c>
      <c r="K234" s="41">
        <f>'BASE DE CÁLCULO'!$B$2/EXW!$I234</f>
        <v>80.8284920434453</v>
      </c>
      <c r="L234" s="56"/>
      <c r="M234" s="61" t="s">
        <v>48</v>
      </c>
      <c r="N234" s="46">
        <v>2940</v>
      </c>
      <c r="O234" s="47">
        <f>SUM(N234/'BASE DE CÁLCULO'!$B$13)</f>
        <v>608.695652173913</v>
      </c>
    </row>
    <row r="235" s="29" customFormat="1" customHeight="1" spans="1:45">
      <c r="A235" s="53"/>
      <c r="B235" s="39"/>
      <c r="C235" s="41">
        <v>2.4</v>
      </c>
      <c r="D235" s="40" t="s">
        <v>63</v>
      </c>
      <c r="E235" s="41">
        <v>0.93</v>
      </c>
      <c r="F235" s="73">
        <v>1.22</v>
      </c>
      <c r="G235" s="74">
        <v>1.11</v>
      </c>
      <c r="H235" s="41">
        <v>0.75</v>
      </c>
      <c r="I235" s="41">
        <f t="shared" si="10"/>
        <v>1.01565</v>
      </c>
      <c r="J235" s="41">
        <f>'BASE DE CÁLCULO'!$B$3/EXW!$I235</f>
        <v>108.305026337813</v>
      </c>
      <c r="K235" s="41">
        <f>'BASE DE CÁLCULO'!$B$2/EXW!$I235</f>
        <v>70.8905626938414</v>
      </c>
      <c r="L235" s="54" t="s">
        <v>44</v>
      </c>
      <c r="M235" s="61" t="s">
        <v>18</v>
      </c>
      <c r="N235" s="46">
        <v>2530</v>
      </c>
      <c r="O235" s="47">
        <f>SUM(N235/'BASE DE CÁLCULO'!$B$13)</f>
        <v>523.809523809524</v>
      </c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</row>
    <row r="236" s="29" customFormat="1" customHeight="1" spans="1:45">
      <c r="A236" s="53"/>
      <c r="B236" s="39"/>
      <c r="C236" s="41"/>
      <c r="D236" s="40"/>
      <c r="E236" s="41"/>
      <c r="F236" s="73">
        <v>1.22</v>
      </c>
      <c r="G236" s="74">
        <v>1.11</v>
      </c>
      <c r="H236" s="41">
        <v>0.75</v>
      </c>
      <c r="I236" s="41">
        <f t="shared" ref="I236:I246" si="11">F236*G236*H236</f>
        <v>1.01565</v>
      </c>
      <c r="J236" s="41">
        <f>'BASE DE CÁLCULO'!$B$3/EXW!$I236</f>
        <v>108.305026337813</v>
      </c>
      <c r="K236" s="41">
        <f>'BASE DE CÁLCULO'!$B$2/EXW!$I236</f>
        <v>70.8905626938414</v>
      </c>
      <c r="L236" s="55"/>
      <c r="M236" s="61" t="s">
        <v>19</v>
      </c>
      <c r="N236" s="46">
        <v>2410</v>
      </c>
      <c r="O236" s="47">
        <f>SUM(N236/'BASE DE CÁLCULO'!$B$13)</f>
        <v>498.964803312629</v>
      </c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</row>
    <row r="237" s="29" customFormat="1" customHeight="1" spans="1:45">
      <c r="A237" s="53"/>
      <c r="B237" s="39"/>
      <c r="C237" s="41"/>
      <c r="D237" s="40"/>
      <c r="E237" s="41"/>
      <c r="F237" s="73">
        <v>1.22</v>
      </c>
      <c r="G237" s="74">
        <v>1.11</v>
      </c>
      <c r="H237" s="41">
        <v>0.75</v>
      </c>
      <c r="I237" s="41">
        <f t="shared" si="11"/>
        <v>1.01565</v>
      </c>
      <c r="J237" s="41">
        <f>'BASE DE CÁLCULO'!$B$3/EXW!$I237</f>
        <v>108.305026337813</v>
      </c>
      <c r="K237" s="41">
        <f>'BASE DE CÁLCULO'!$B$2/EXW!$I237</f>
        <v>70.8905626938414</v>
      </c>
      <c r="L237" s="55"/>
      <c r="M237" s="61" t="s">
        <v>20</v>
      </c>
      <c r="N237" s="46">
        <v>2598</v>
      </c>
      <c r="O237" s="47">
        <f>SUM(N237/'BASE DE CÁLCULO'!$B$13)</f>
        <v>537.888198757764</v>
      </c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</row>
    <row r="238" s="29" customFormat="1" customHeight="1" spans="1:45">
      <c r="A238" s="53"/>
      <c r="B238" s="39"/>
      <c r="C238" s="41"/>
      <c r="D238" s="40"/>
      <c r="E238" s="41"/>
      <c r="F238" s="73">
        <v>1.22</v>
      </c>
      <c r="G238" s="74">
        <v>1.11</v>
      </c>
      <c r="H238" s="41">
        <v>0.75</v>
      </c>
      <c r="I238" s="41">
        <f t="shared" si="11"/>
        <v>1.01565</v>
      </c>
      <c r="J238" s="41">
        <f>'BASE DE CÁLCULO'!$B$3/EXW!$I238</f>
        <v>108.305026337813</v>
      </c>
      <c r="K238" s="41">
        <f>'BASE DE CÁLCULO'!$B$2/EXW!$I238</f>
        <v>70.8905626938414</v>
      </c>
      <c r="L238" s="55"/>
      <c r="M238" s="61" t="s">
        <v>47</v>
      </c>
      <c r="N238" s="46">
        <v>2680</v>
      </c>
      <c r="O238" s="47">
        <f>SUM(N238/'BASE DE CÁLCULO'!$B$13)</f>
        <v>554.865424430642</v>
      </c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</row>
    <row r="239" s="29" customFormat="1" customHeight="1" spans="1:45">
      <c r="A239" s="53"/>
      <c r="B239" s="39"/>
      <c r="C239" s="41"/>
      <c r="D239" s="40"/>
      <c r="E239" s="41"/>
      <c r="F239" s="73">
        <v>1.22</v>
      </c>
      <c r="G239" s="74">
        <v>1.11</v>
      </c>
      <c r="H239" s="41">
        <v>0.75</v>
      </c>
      <c r="I239" s="41">
        <f t="shared" si="11"/>
        <v>1.01565</v>
      </c>
      <c r="J239" s="41">
        <f>'BASE DE CÁLCULO'!$B$3/EXW!$I239</f>
        <v>108.305026337813</v>
      </c>
      <c r="K239" s="41">
        <f>'BASE DE CÁLCULO'!$B$2/EXW!$I239</f>
        <v>70.8905626938414</v>
      </c>
      <c r="L239" s="55"/>
      <c r="M239" s="61" t="s">
        <v>22</v>
      </c>
      <c r="N239" s="46">
        <v>2840</v>
      </c>
      <c r="O239" s="47">
        <f>SUM(N239/'BASE DE CÁLCULO'!$B$13)</f>
        <v>587.991718426501</v>
      </c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</row>
    <row r="240" s="29" customFormat="1" customHeight="1" spans="1:45">
      <c r="A240" s="53"/>
      <c r="B240" s="39"/>
      <c r="C240" s="41"/>
      <c r="D240" s="40"/>
      <c r="E240" s="41"/>
      <c r="F240" s="73">
        <v>1.22</v>
      </c>
      <c r="G240" s="74">
        <v>1.11</v>
      </c>
      <c r="H240" s="41">
        <v>0.75</v>
      </c>
      <c r="I240" s="41">
        <f t="shared" si="11"/>
        <v>1.01565</v>
      </c>
      <c r="J240" s="41">
        <f>'BASE DE CÁLCULO'!$B$3/EXW!$I240</f>
        <v>108.305026337813</v>
      </c>
      <c r="K240" s="41">
        <f>'BASE DE CÁLCULO'!$B$2/EXW!$I240</f>
        <v>70.8905626938414</v>
      </c>
      <c r="L240" s="56"/>
      <c r="M240" s="61" t="s">
        <v>48</v>
      </c>
      <c r="N240" s="46">
        <v>3180</v>
      </c>
      <c r="O240" s="47">
        <f>SUM(N240/'BASE DE CÁLCULO'!$B$13)</f>
        <v>658.385093167702</v>
      </c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</row>
    <row r="241" s="29" customFormat="1" customHeight="1" spans="1:45">
      <c r="A241" s="53"/>
      <c r="B241" s="39"/>
      <c r="C241" s="41">
        <v>2.7</v>
      </c>
      <c r="D241" s="40" t="s">
        <v>63</v>
      </c>
      <c r="E241" s="41">
        <v>0.93</v>
      </c>
      <c r="F241" s="73">
        <v>1.32</v>
      </c>
      <c r="G241" s="74">
        <v>1.11</v>
      </c>
      <c r="H241" s="41">
        <v>0.75</v>
      </c>
      <c r="I241" s="41">
        <f t="shared" si="11"/>
        <v>1.0989</v>
      </c>
      <c r="J241" s="41">
        <f>'BASE DE CÁLCULO'!$B$3/EXW!$I241</f>
        <v>100.1001001001</v>
      </c>
      <c r="K241" s="41">
        <f>'BASE DE CÁLCULO'!$B$2/EXW!$I241</f>
        <v>65.5200655200655</v>
      </c>
      <c r="L241" s="54" t="s">
        <v>44</v>
      </c>
      <c r="M241" s="61" t="s">
        <v>18</v>
      </c>
      <c r="N241" s="46">
        <v>2700</v>
      </c>
      <c r="O241" s="47">
        <f>SUM(N241/'BASE DE CÁLCULO'!$B$13)</f>
        <v>559.006211180124</v>
      </c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</row>
    <row r="242" s="29" customFormat="1" customHeight="1" spans="1:45">
      <c r="A242" s="53"/>
      <c r="B242" s="39"/>
      <c r="C242" s="41"/>
      <c r="D242" s="40"/>
      <c r="E242" s="41"/>
      <c r="F242" s="73">
        <v>1.32</v>
      </c>
      <c r="G242" s="74">
        <v>1.11</v>
      </c>
      <c r="H242" s="41">
        <v>0.75</v>
      </c>
      <c r="I242" s="41">
        <f t="shared" si="11"/>
        <v>1.0989</v>
      </c>
      <c r="J242" s="41">
        <f>'BASE DE CÁLCULO'!$B$3/EXW!$I242</f>
        <v>100.1001001001</v>
      </c>
      <c r="K242" s="41">
        <f>'BASE DE CÁLCULO'!$B$2/EXW!$I242</f>
        <v>65.5200655200655</v>
      </c>
      <c r="L242" s="55"/>
      <c r="M242" s="61" t="s">
        <v>19</v>
      </c>
      <c r="N242" s="46">
        <v>2580</v>
      </c>
      <c r="O242" s="47">
        <f>SUM(N242/'BASE DE CÁLCULO'!$B$13)</f>
        <v>534.16149068323</v>
      </c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</row>
    <row r="243" s="29" customFormat="1" customHeight="1" spans="1:45">
      <c r="A243" s="53"/>
      <c r="B243" s="39"/>
      <c r="C243" s="41"/>
      <c r="D243" s="40"/>
      <c r="E243" s="41"/>
      <c r="F243" s="73">
        <v>1.32</v>
      </c>
      <c r="G243" s="74">
        <v>1.11</v>
      </c>
      <c r="H243" s="41">
        <v>0.75</v>
      </c>
      <c r="I243" s="41">
        <f t="shared" si="11"/>
        <v>1.0989</v>
      </c>
      <c r="J243" s="41">
        <f>'BASE DE CÁLCULO'!$B$3/EXW!$I243</f>
        <v>100.1001001001</v>
      </c>
      <c r="K243" s="41">
        <f>'BASE DE CÁLCULO'!$B$2/EXW!$I243</f>
        <v>65.5200655200655</v>
      </c>
      <c r="L243" s="55"/>
      <c r="M243" s="61" t="s">
        <v>20</v>
      </c>
      <c r="N243" s="46">
        <v>2780</v>
      </c>
      <c r="O243" s="47">
        <f>SUM(N243/'BASE DE CÁLCULO'!$B$13)</f>
        <v>575.569358178054</v>
      </c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</row>
    <row r="244" s="29" customFormat="1" customHeight="1" spans="1:45">
      <c r="A244" s="53"/>
      <c r="B244" s="39"/>
      <c r="C244" s="41"/>
      <c r="D244" s="40"/>
      <c r="E244" s="41"/>
      <c r="F244" s="73">
        <v>1.32</v>
      </c>
      <c r="G244" s="74">
        <v>1.11</v>
      </c>
      <c r="H244" s="41">
        <v>0.75</v>
      </c>
      <c r="I244" s="41">
        <f t="shared" si="11"/>
        <v>1.0989</v>
      </c>
      <c r="J244" s="41">
        <f>'BASE DE CÁLCULO'!$B$3/EXW!$I244</f>
        <v>100.1001001001</v>
      </c>
      <c r="K244" s="41">
        <f>'BASE DE CÁLCULO'!$B$2/EXW!$I244</f>
        <v>65.5200655200655</v>
      </c>
      <c r="L244" s="55"/>
      <c r="M244" s="61" t="s">
        <v>47</v>
      </c>
      <c r="N244" s="46">
        <v>2880</v>
      </c>
      <c r="O244" s="47">
        <f>SUM(N244/'BASE DE CÁLCULO'!$B$13)</f>
        <v>596.273291925466</v>
      </c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</row>
    <row r="245" s="29" customFormat="1" customHeight="1" spans="1:45">
      <c r="A245" s="53"/>
      <c r="B245" s="39"/>
      <c r="C245" s="41"/>
      <c r="D245" s="40"/>
      <c r="E245" s="41"/>
      <c r="F245" s="73">
        <v>1.32</v>
      </c>
      <c r="G245" s="74">
        <v>1.11</v>
      </c>
      <c r="H245" s="41">
        <v>0.75</v>
      </c>
      <c r="I245" s="41">
        <f t="shared" si="11"/>
        <v>1.0989</v>
      </c>
      <c r="J245" s="41">
        <f>'BASE DE CÁLCULO'!$B$3/EXW!$I245</f>
        <v>100.1001001001</v>
      </c>
      <c r="K245" s="41">
        <f>'BASE DE CÁLCULO'!$B$2/EXW!$I245</f>
        <v>65.5200655200655</v>
      </c>
      <c r="L245" s="55"/>
      <c r="M245" s="61" t="s">
        <v>22</v>
      </c>
      <c r="N245" s="46">
        <v>3050</v>
      </c>
      <c r="O245" s="47">
        <f>SUM(N245/'BASE DE CÁLCULO'!$B$13)</f>
        <v>631.469979296066</v>
      </c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</row>
    <row r="246" s="29" customFormat="1" customHeight="1" spans="1:45">
      <c r="A246" s="57"/>
      <c r="B246" s="39"/>
      <c r="C246" s="41"/>
      <c r="D246" s="40"/>
      <c r="E246" s="41"/>
      <c r="F246" s="73">
        <v>1.32</v>
      </c>
      <c r="G246" s="74">
        <v>1.11</v>
      </c>
      <c r="H246" s="41">
        <v>0.75</v>
      </c>
      <c r="I246" s="41">
        <f t="shared" si="11"/>
        <v>1.0989</v>
      </c>
      <c r="J246" s="41">
        <f>'BASE DE CÁLCULO'!$B$3/EXW!$I246</f>
        <v>100.1001001001</v>
      </c>
      <c r="K246" s="41">
        <f>'BASE DE CÁLCULO'!$B$2/EXW!$I246</f>
        <v>65.5200655200655</v>
      </c>
      <c r="L246" s="56"/>
      <c r="M246" s="61" t="s">
        <v>48</v>
      </c>
      <c r="N246" s="46">
        <v>3420</v>
      </c>
      <c r="O246" s="47">
        <f>SUM(N246/'BASE DE CÁLCULO'!$B$13)</f>
        <v>708.074534161491</v>
      </c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</row>
    <row r="247" s="27" customFormat="1" customHeight="1" spans="1:45">
      <c r="A247" s="52"/>
      <c r="B247" s="39" t="s">
        <v>65</v>
      </c>
      <c r="C247" s="41">
        <v>2.1</v>
      </c>
      <c r="D247" s="40" t="s">
        <v>66</v>
      </c>
      <c r="E247" s="41">
        <v>1.05</v>
      </c>
      <c r="F247" s="42">
        <v>2.12</v>
      </c>
      <c r="G247" s="60">
        <v>1.06</v>
      </c>
      <c r="H247" s="41">
        <v>0.75</v>
      </c>
      <c r="I247" s="41">
        <f t="shared" ref="I247:I362" si="12">F247*G247*H247</f>
        <v>1.6854</v>
      </c>
      <c r="J247" s="41">
        <f>'BASE DE CÁLCULO'!$B$3/EXW!$I247</f>
        <v>65.2664056010443</v>
      </c>
      <c r="K247" s="41">
        <f>'BASE DE CÁLCULO'!$B$2/EXW!$I247</f>
        <v>42.7198291206835</v>
      </c>
      <c r="L247" s="44" t="s">
        <v>43</v>
      </c>
      <c r="M247" s="61" t="s">
        <v>18</v>
      </c>
      <c r="N247" s="46">
        <v>1468</v>
      </c>
      <c r="O247" s="47">
        <f>SUM(N247/'BASE DE CÁLCULO'!$B$13)</f>
        <v>303.933747412008</v>
      </c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</row>
    <row r="248" s="27" customFormat="1" customHeight="1" spans="1:45">
      <c r="A248" s="53"/>
      <c r="B248" s="39"/>
      <c r="C248" s="41"/>
      <c r="D248" s="40"/>
      <c r="E248" s="41"/>
      <c r="F248" s="42">
        <v>2.12</v>
      </c>
      <c r="G248" s="60">
        <v>1.06</v>
      </c>
      <c r="H248" s="41">
        <v>0.75</v>
      </c>
      <c r="I248" s="41">
        <f t="shared" si="12"/>
        <v>1.6854</v>
      </c>
      <c r="J248" s="41">
        <f>'BASE DE CÁLCULO'!$B$3/EXW!$I248</f>
        <v>65.2664056010443</v>
      </c>
      <c r="K248" s="41">
        <f>'BASE DE CÁLCULO'!$B$2/EXW!$I248</f>
        <v>42.7198291206835</v>
      </c>
      <c r="L248" s="49"/>
      <c r="M248" s="61" t="s">
        <v>19</v>
      </c>
      <c r="N248" s="46">
        <v>1387</v>
      </c>
      <c r="O248" s="47">
        <f>SUM(N248/'BASE DE CÁLCULO'!$B$13)</f>
        <v>287.163561076605</v>
      </c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</row>
    <row r="249" customHeight="1" spans="1:45">
      <c r="A249" s="53"/>
      <c r="B249" s="39"/>
      <c r="C249" s="41"/>
      <c r="D249" s="40"/>
      <c r="E249" s="41"/>
      <c r="F249" s="42">
        <v>2.12</v>
      </c>
      <c r="G249" s="60">
        <v>1.06</v>
      </c>
      <c r="H249" s="41">
        <v>0.75</v>
      </c>
      <c r="I249" s="41">
        <f t="shared" si="12"/>
        <v>1.6854</v>
      </c>
      <c r="J249" s="41">
        <f>'BASE DE CÁLCULO'!$B$3/EXW!$I249</f>
        <v>65.2664056010443</v>
      </c>
      <c r="K249" s="41">
        <f>'BASE DE CÁLCULO'!$B$2/EXW!$I249</f>
        <v>42.7198291206835</v>
      </c>
      <c r="L249" s="49"/>
      <c r="M249" s="61" t="s">
        <v>20</v>
      </c>
      <c r="N249" s="46">
        <v>1525</v>
      </c>
      <c r="O249" s="47">
        <f>SUM(N249/'BASE DE CÁLCULO'!$B$13)</f>
        <v>315.734989648033</v>
      </c>
    </row>
    <row r="250" customHeight="1" spans="1:45">
      <c r="A250" s="53"/>
      <c r="B250" s="39"/>
      <c r="C250" s="41"/>
      <c r="D250" s="40"/>
      <c r="E250" s="41"/>
      <c r="F250" s="42">
        <v>2.12</v>
      </c>
      <c r="G250" s="60">
        <v>1.06</v>
      </c>
      <c r="H250" s="41">
        <v>0.75</v>
      </c>
      <c r="I250" s="41">
        <f t="shared" si="12"/>
        <v>1.6854</v>
      </c>
      <c r="J250" s="41">
        <f>'BASE DE CÁLCULO'!$B$3/EXW!$I250</f>
        <v>65.2664056010443</v>
      </c>
      <c r="K250" s="41">
        <f>'BASE DE CÁLCULO'!$B$2/EXW!$I250</f>
        <v>42.7198291206835</v>
      </c>
      <c r="L250" s="49"/>
      <c r="M250" s="61" t="s">
        <v>21</v>
      </c>
      <c r="N250" s="46">
        <v>1594</v>
      </c>
      <c r="O250" s="47">
        <f>SUM(N250/'BASE DE CÁLCULO'!$B$13)</f>
        <v>330.020703933747</v>
      </c>
    </row>
    <row r="251" customHeight="1" spans="1:45">
      <c r="A251" s="53"/>
      <c r="B251" s="39"/>
      <c r="C251" s="41"/>
      <c r="D251" s="40"/>
      <c r="E251" s="41"/>
      <c r="F251" s="42">
        <v>2.12</v>
      </c>
      <c r="G251" s="60">
        <v>1.06</v>
      </c>
      <c r="H251" s="41">
        <v>0.75</v>
      </c>
      <c r="I251" s="41">
        <f t="shared" si="12"/>
        <v>1.6854</v>
      </c>
      <c r="J251" s="41">
        <f>'BASE DE CÁLCULO'!$B$3/EXW!$I251</f>
        <v>65.2664056010443</v>
      </c>
      <c r="K251" s="41">
        <f>'BASE DE CÁLCULO'!$B$2/EXW!$I251</f>
        <v>42.7198291206835</v>
      </c>
      <c r="L251" s="50"/>
      <c r="M251" s="61" t="s">
        <v>22</v>
      </c>
      <c r="N251" s="46">
        <v>1695</v>
      </c>
      <c r="O251" s="47">
        <f>SUM(N251/'BASE DE CÁLCULO'!$B$13)</f>
        <v>350.931677018634</v>
      </c>
    </row>
    <row r="252" s="29" customFormat="1" customHeight="1" spans="1:45">
      <c r="A252" s="53"/>
      <c r="B252" s="39"/>
      <c r="C252" s="41">
        <v>2.3</v>
      </c>
      <c r="D252" s="40" t="s">
        <v>66</v>
      </c>
      <c r="E252" s="41">
        <v>1.05</v>
      </c>
      <c r="F252" s="73">
        <v>2.32</v>
      </c>
      <c r="G252" s="60">
        <v>1.06</v>
      </c>
      <c r="H252" s="41">
        <v>0.75</v>
      </c>
      <c r="I252" s="41">
        <f t="shared" si="12"/>
        <v>1.8444</v>
      </c>
      <c r="J252" s="41">
        <f>'BASE DE CÁLCULO'!$B$3/EXW!$I252</f>
        <v>59.6399913250922</v>
      </c>
      <c r="K252" s="41">
        <f>'BASE DE CÁLCULO'!$B$2/EXW!$I252</f>
        <v>39.0370852309694</v>
      </c>
      <c r="L252" s="44" t="s">
        <v>43</v>
      </c>
      <c r="M252" s="61" t="s">
        <v>18</v>
      </c>
      <c r="N252" s="46">
        <v>1571</v>
      </c>
      <c r="O252" s="47">
        <f>SUM(N252/'BASE DE CÁLCULO'!$B$13)</f>
        <v>325.258799171843</v>
      </c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</row>
    <row r="253" s="29" customFormat="1" customHeight="1" spans="1:45">
      <c r="A253" s="53"/>
      <c r="B253" s="39"/>
      <c r="C253" s="41"/>
      <c r="D253" s="40"/>
      <c r="E253" s="41"/>
      <c r="F253" s="73">
        <v>2.32</v>
      </c>
      <c r="G253" s="60">
        <v>1.06</v>
      </c>
      <c r="H253" s="41">
        <v>0.75</v>
      </c>
      <c r="I253" s="41">
        <f t="shared" si="12"/>
        <v>1.8444</v>
      </c>
      <c r="J253" s="41">
        <f>'BASE DE CÁLCULO'!$B$3/EXW!$I253</f>
        <v>59.6399913250922</v>
      </c>
      <c r="K253" s="41">
        <f>'BASE DE CÁLCULO'!$B$2/EXW!$I253</f>
        <v>39.0370852309694</v>
      </c>
      <c r="L253" s="49"/>
      <c r="M253" s="61" t="s">
        <v>19</v>
      </c>
      <c r="N253" s="46">
        <v>1479</v>
      </c>
      <c r="O253" s="47">
        <f>SUM(N253/'BASE DE CÁLCULO'!$B$13)</f>
        <v>306.211180124224</v>
      </c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</row>
    <row r="254" s="29" customFormat="1" customHeight="1" spans="1:45">
      <c r="A254" s="53"/>
      <c r="B254" s="39"/>
      <c r="C254" s="41"/>
      <c r="D254" s="40"/>
      <c r="E254" s="41"/>
      <c r="F254" s="73">
        <v>2.32</v>
      </c>
      <c r="G254" s="60">
        <v>1.06</v>
      </c>
      <c r="H254" s="41">
        <v>0.75</v>
      </c>
      <c r="I254" s="41">
        <f t="shared" si="12"/>
        <v>1.8444</v>
      </c>
      <c r="J254" s="41">
        <f>'BASE DE CÁLCULO'!$B$3/EXW!$I254</f>
        <v>59.6399913250922</v>
      </c>
      <c r="K254" s="41">
        <f>'BASE DE CÁLCULO'!$B$2/EXW!$I254</f>
        <v>39.0370852309694</v>
      </c>
      <c r="L254" s="49"/>
      <c r="M254" s="61" t="s">
        <v>20</v>
      </c>
      <c r="N254" s="46">
        <v>1639</v>
      </c>
      <c r="O254" s="47">
        <f>SUM(N254/'BASE DE CÁLCULO'!$B$13)</f>
        <v>339.337474120083</v>
      </c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</row>
    <row r="255" s="29" customFormat="1" customHeight="1" spans="1:45">
      <c r="A255" s="53"/>
      <c r="B255" s="39"/>
      <c r="C255" s="41"/>
      <c r="D255" s="40"/>
      <c r="E255" s="41"/>
      <c r="F255" s="73">
        <v>2.32</v>
      </c>
      <c r="G255" s="60">
        <v>1.06</v>
      </c>
      <c r="H255" s="41">
        <v>0.75</v>
      </c>
      <c r="I255" s="41">
        <f t="shared" si="12"/>
        <v>1.8444</v>
      </c>
      <c r="J255" s="41">
        <f>'BASE DE CÁLCULO'!$B$3/EXW!$I255</f>
        <v>59.6399913250922</v>
      </c>
      <c r="K255" s="41">
        <f>'BASE DE CÁLCULO'!$B$2/EXW!$I255</f>
        <v>39.0370852309694</v>
      </c>
      <c r="L255" s="49"/>
      <c r="M255" s="61" t="s">
        <v>21</v>
      </c>
      <c r="N255" s="46">
        <v>1708</v>
      </c>
      <c r="O255" s="47">
        <f>SUM(N255/'BASE DE CÁLCULO'!$B$13)</f>
        <v>353.623188405797</v>
      </c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</row>
    <row r="256" s="29" customFormat="1" customHeight="1" spans="1:45">
      <c r="A256" s="53"/>
      <c r="B256" s="39"/>
      <c r="C256" s="41"/>
      <c r="D256" s="40"/>
      <c r="E256" s="41"/>
      <c r="F256" s="73">
        <v>2.32</v>
      </c>
      <c r="G256" s="60">
        <v>1.06</v>
      </c>
      <c r="H256" s="41">
        <v>0.75</v>
      </c>
      <c r="I256" s="41">
        <f t="shared" si="12"/>
        <v>1.8444</v>
      </c>
      <c r="J256" s="41">
        <f>'BASE DE CÁLCULO'!$B$3/EXW!$I256</f>
        <v>59.6399913250922</v>
      </c>
      <c r="K256" s="41">
        <f>'BASE DE CÁLCULO'!$B$2/EXW!$I256</f>
        <v>39.0370852309694</v>
      </c>
      <c r="L256" s="50"/>
      <c r="M256" s="61" t="s">
        <v>22</v>
      </c>
      <c r="N256" s="46">
        <v>1815</v>
      </c>
      <c r="O256" s="47">
        <f>SUM(N256/'BASE DE CÁLCULO'!$B$13)</f>
        <v>375.776397515528</v>
      </c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</row>
    <row r="257" s="29" customFormat="1" customHeight="1" spans="1:45">
      <c r="A257" s="53"/>
      <c r="B257" s="39"/>
      <c r="C257" s="41">
        <v>2.3</v>
      </c>
      <c r="D257" s="40" t="s">
        <v>66</v>
      </c>
      <c r="E257" s="41">
        <v>1.05</v>
      </c>
      <c r="F257" s="73">
        <v>1.17</v>
      </c>
      <c r="G257" s="60">
        <v>1.06</v>
      </c>
      <c r="H257" s="41">
        <v>0.75</v>
      </c>
      <c r="I257" s="41">
        <f t="shared" si="12"/>
        <v>0.93015</v>
      </c>
      <c r="J257" s="41">
        <f>'BASE DE CÁLCULO'!$B$3/EXW!$I257</f>
        <v>118.260495618986</v>
      </c>
      <c r="K257" s="41">
        <f>'BASE DE CÁLCULO'!$B$2/EXW!$I257</f>
        <v>77.4068698597001</v>
      </c>
      <c r="L257" s="54" t="s">
        <v>44</v>
      </c>
      <c r="M257" s="61" t="s">
        <v>18</v>
      </c>
      <c r="N257" s="46">
        <v>1662</v>
      </c>
      <c r="O257" s="47">
        <f>SUM(N257/'BASE DE CÁLCULO'!$B$13)</f>
        <v>344.099378881988</v>
      </c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</row>
    <row r="258" s="29" customFormat="1" customHeight="1" spans="1:45">
      <c r="A258" s="53"/>
      <c r="B258" s="39"/>
      <c r="C258" s="41"/>
      <c r="D258" s="40"/>
      <c r="E258" s="41"/>
      <c r="F258" s="73">
        <v>1.17</v>
      </c>
      <c r="G258" s="60">
        <v>1.06</v>
      </c>
      <c r="H258" s="41">
        <v>0.75</v>
      </c>
      <c r="I258" s="41">
        <f t="shared" si="12"/>
        <v>0.93015</v>
      </c>
      <c r="J258" s="41">
        <f>'BASE DE CÁLCULO'!$B$3/EXW!$I258</f>
        <v>118.260495618986</v>
      </c>
      <c r="K258" s="41">
        <f>'BASE DE CÁLCULO'!$B$2/EXW!$I258</f>
        <v>77.4068698597001</v>
      </c>
      <c r="L258" s="55"/>
      <c r="M258" s="61" t="s">
        <v>19</v>
      </c>
      <c r="N258" s="46">
        <v>1571</v>
      </c>
      <c r="O258" s="47">
        <f>SUM(N258/'BASE DE CÁLCULO'!$B$13)</f>
        <v>325.258799171843</v>
      </c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</row>
    <row r="259" s="29" customFormat="1" customHeight="1" spans="1:45">
      <c r="A259" s="53"/>
      <c r="B259" s="39"/>
      <c r="C259" s="41"/>
      <c r="D259" s="40"/>
      <c r="E259" s="41"/>
      <c r="F259" s="73">
        <v>1.17</v>
      </c>
      <c r="G259" s="60">
        <v>1.06</v>
      </c>
      <c r="H259" s="41">
        <v>0.75</v>
      </c>
      <c r="I259" s="41">
        <f t="shared" si="12"/>
        <v>0.93015</v>
      </c>
      <c r="J259" s="41">
        <f>'BASE DE CÁLCULO'!$B$3/EXW!$I259</f>
        <v>118.260495618986</v>
      </c>
      <c r="K259" s="41">
        <f>'BASE DE CÁLCULO'!$B$2/EXW!$I259</f>
        <v>77.4068698597001</v>
      </c>
      <c r="L259" s="55"/>
      <c r="M259" s="61" t="s">
        <v>20</v>
      </c>
      <c r="N259" s="46">
        <v>1742</v>
      </c>
      <c r="O259" s="47">
        <f>SUM(N259/'BASE DE CÁLCULO'!$B$13)</f>
        <v>360.662525879917</v>
      </c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</row>
    <row r="260" s="29" customFormat="1" customHeight="1" spans="1:45">
      <c r="A260" s="53"/>
      <c r="B260" s="39"/>
      <c r="C260" s="41"/>
      <c r="D260" s="40"/>
      <c r="E260" s="41"/>
      <c r="F260" s="73">
        <v>1.17</v>
      </c>
      <c r="G260" s="60">
        <v>1.06</v>
      </c>
      <c r="H260" s="41">
        <v>0.75</v>
      </c>
      <c r="I260" s="41">
        <f t="shared" si="12"/>
        <v>0.93015</v>
      </c>
      <c r="J260" s="41">
        <f>'BASE DE CÁLCULO'!$B$3/EXW!$I260</f>
        <v>118.260495618986</v>
      </c>
      <c r="K260" s="41">
        <f>'BASE DE CÁLCULO'!$B$2/EXW!$I260</f>
        <v>77.4068698597001</v>
      </c>
      <c r="L260" s="55"/>
      <c r="M260" s="61" t="s">
        <v>21</v>
      </c>
      <c r="N260" s="46">
        <v>1812</v>
      </c>
      <c r="O260" s="47">
        <f>SUM(N260/'BASE DE CÁLCULO'!$B$13)</f>
        <v>375.155279503106</v>
      </c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</row>
    <row r="261" s="29" customFormat="1" customHeight="1" spans="1:45">
      <c r="A261" s="53"/>
      <c r="B261" s="39"/>
      <c r="C261" s="41"/>
      <c r="D261" s="40"/>
      <c r="E261" s="41"/>
      <c r="F261" s="73">
        <v>1.17</v>
      </c>
      <c r="G261" s="60">
        <v>1.06</v>
      </c>
      <c r="H261" s="41">
        <v>0.75</v>
      </c>
      <c r="I261" s="41">
        <f t="shared" si="12"/>
        <v>0.93015</v>
      </c>
      <c r="J261" s="41">
        <f>'BASE DE CÁLCULO'!$B$3/EXW!$I261</f>
        <v>118.260495618986</v>
      </c>
      <c r="K261" s="41">
        <f>'BASE DE CÁLCULO'!$B$2/EXW!$I261</f>
        <v>77.4068698597001</v>
      </c>
      <c r="L261" s="56"/>
      <c r="M261" s="61" t="s">
        <v>22</v>
      </c>
      <c r="N261" s="46">
        <v>1925</v>
      </c>
      <c r="O261" s="47">
        <f>SUM(N261/'BASE DE CÁLCULO'!$B$13)</f>
        <v>398.550724637681</v>
      </c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</row>
    <row r="262" s="29" customFormat="1" customHeight="1" spans="1:45">
      <c r="A262" s="53"/>
      <c r="B262" s="39"/>
      <c r="C262" s="41">
        <v>2.5</v>
      </c>
      <c r="D262" s="40" t="s">
        <v>66</v>
      </c>
      <c r="E262" s="41">
        <v>1.05</v>
      </c>
      <c r="F262" s="73">
        <v>2.52</v>
      </c>
      <c r="G262" s="60">
        <v>1.06</v>
      </c>
      <c r="H262" s="41">
        <v>0.75</v>
      </c>
      <c r="I262" s="41">
        <f t="shared" si="12"/>
        <v>2.0034</v>
      </c>
      <c r="J262" s="41">
        <f>'BASE DE CÁLCULO'!$B$3/EXW!$I262</f>
        <v>54.9066586802436</v>
      </c>
      <c r="K262" s="41">
        <f>'BASE DE CÁLCULO'!$B$2/EXW!$I262</f>
        <v>35.9389038634322</v>
      </c>
      <c r="L262" s="44" t="s">
        <v>43</v>
      </c>
      <c r="M262" s="61" t="s">
        <v>18</v>
      </c>
      <c r="N262" s="46">
        <v>1686</v>
      </c>
      <c r="O262" s="47">
        <f>SUM(N262/'BASE DE CÁLCULO'!$B$13)</f>
        <v>349.068322981366</v>
      </c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</row>
    <row r="263" s="29" customFormat="1" customHeight="1" spans="1:45">
      <c r="A263" s="53"/>
      <c r="B263" s="39"/>
      <c r="C263" s="41"/>
      <c r="D263" s="40"/>
      <c r="E263" s="41"/>
      <c r="F263" s="73">
        <v>2.52</v>
      </c>
      <c r="G263" s="60">
        <v>1.06</v>
      </c>
      <c r="H263" s="41">
        <v>0.75</v>
      </c>
      <c r="I263" s="41">
        <f t="shared" si="12"/>
        <v>2.0034</v>
      </c>
      <c r="J263" s="41">
        <f>'BASE DE CÁLCULO'!$B$3/EXW!$I263</f>
        <v>54.9066586802436</v>
      </c>
      <c r="K263" s="41">
        <f>'BASE DE CÁLCULO'!$B$2/EXW!$I263</f>
        <v>35.9389038634322</v>
      </c>
      <c r="L263" s="49"/>
      <c r="M263" s="61" t="s">
        <v>19</v>
      </c>
      <c r="N263" s="46">
        <v>1594</v>
      </c>
      <c r="O263" s="47">
        <f>SUM(N263/'BASE DE CÁLCULO'!$B$13)</f>
        <v>330.020703933747</v>
      </c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</row>
    <row r="264" s="29" customFormat="1" customHeight="1" spans="1:45">
      <c r="A264" s="53"/>
      <c r="B264" s="39"/>
      <c r="C264" s="41"/>
      <c r="D264" s="40"/>
      <c r="E264" s="41"/>
      <c r="F264" s="73">
        <v>2.52</v>
      </c>
      <c r="G264" s="60">
        <v>1.06</v>
      </c>
      <c r="H264" s="41">
        <v>0.75</v>
      </c>
      <c r="I264" s="41">
        <f t="shared" si="12"/>
        <v>2.0034</v>
      </c>
      <c r="J264" s="41">
        <f>'BASE DE CÁLCULO'!$B$3/EXW!$I264</f>
        <v>54.9066586802436</v>
      </c>
      <c r="K264" s="41">
        <f>'BASE DE CÁLCULO'!$B$2/EXW!$I264</f>
        <v>35.9389038634322</v>
      </c>
      <c r="L264" s="49"/>
      <c r="M264" s="61" t="s">
        <v>20</v>
      </c>
      <c r="N264" s="46">
        <v>1754</v>
      </c>
      <c r="O264" s="47">
        <f>SUM(N264/'BASE DE CÁLCULO'!$B$13)</f>
        <v>363.146997929607</v>
      </c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</row>
    <row r="265" s="29" customFormat="1" customHeight="1" spans="1:45">
      <c r="A265" s="53"/>
      <c r="B265" s="39"/>
      <c r="C265" s="41"/>
      <c r="D265" s="40"/>
      <c r="E265" s="41"/>
      <c r="F265" s="73">
        <v>2.52</v>
      </c>
      <c r="G265" s="60">
        <v>1.06</v>
      </c>
      <c r="H265" s="41">
        <v>0.75</v>
      </c>
      <c r="I265" s="41">
        <f t="shared" si="12"/>
        <v>2.0034</v>
      </c>
      <c r="J265" s="41">
        <f>'BASE DE CÁLCULO'!$B$3/EXW!$I265</f>
        <v>54.9066586802436</v>
      </c>
      <c r="K265" s="41">
        <f>'BASE DE CÁLCULO'!$B$2/EXW!$I265</f>
        <v>35.9389038634322</v>
      </c>
      <c r="L265" s="49"/>
      <c r="M265" s="61" t="s">
        <v>21</v>
      </c>
      <c r="N265" s="46">
        <v>1833</v>
      </c>
      <c r="O265" s="47">
        <f>SUM(N265/'BASE DE CÁLCULO'!$B$13)</f>
        <v>379.503105590062</v>
      </c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</row>
    <row r="266" s="29" customFormat="1" customHeight="1" spans="1:45">
      <c r="A266" s="53"/>
      <c r="B266" s="39"/>
      <c r="C266" s="41"/>
      <c r="D266" s="40"/>
      <c r="E266" s="41"/>
      <c r="F266" s="73">
        <v>2.52</v>
      </c>
      <c r="G266" s="60">
        <v>1.06</v>
      </c>
      <c r="H266" s="41">
        <v>0.75</v>
      </c>
      <c r="I266" s="41">
        <f t="shared" si="12"/>
        <v>2.0034</v>
      </c>
      <c r="J266" s="41">
        <f>'BASE DE CÁLCULO'!$B$3/EXW!$I266</f>
        <v>54.9066586802436</v>
      </c>
      <c r="K266" s="41">
        <f>'BASE DE CÁLCULO'!$B$2/EXW!$I266</f>
        <v>35.9389038634322</v>
      </c>
      <c r="L266" s="50"/>
      <c r="M266" s="61" t="s">
        <v>22</v>
      </c>
      <c r="N266" s="46">
        <v>1950</v>
      </c>
      <c r="O266" s="47">
        <f>SUM(N266/'BASE DE CÁLCULO'!$B$13)</f>
        <v>403.726708074534</v>
      </c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</row>
    <row r="267" s="29" customFormat="1" customHeight="1" spans="1:45">
      <c r="A267" s="53"/>
      <c r="B267" s="39"/>
      <c r="C267" s="41">
        <v>2.5</v>
      </c>
      <c r="D267" s="40" t="s">
        <v>66</v>
      </c>
      <c r="E267" s="41">
        <v>1.05</v>
      </c>
      <c r="F267" s="73">
        <v>1.27</v>
      </c>
      <c r="G267" s="60">
        <v>1.06</v>
      </c>
      <c r="H267" s="41">
        <v>0.75</v>
      </c>
      <c r="I267" s="41">
        <f t="shared" si="12"/>
        <v>1.00965</v>
      </c>
      <c r="J267" s="41">
        <f>'BASE DE CÁLCULO'!$B$3/EXW!$I267</f>
        <v>108.948645570247</v>
      </c>
      <c r="K267" s="41">
        <f>'BASE DE CÁLCULO'!$B$2/EXW!$I267</f>
        <v>71.311840736889</v>
      </c>
      <c r="L267" s="54" t="s">
        <v>44</v>
      </c>
      <c r="M267" s="61" t="s">
        <v>18</v>
      </c>
      <c r="N267" s="46">
        <v>1788</v>
      </c>
      <c r="O267" s="47">
        <f>SUM(N267/'BASE DE CÁLCULO'!$B$13)</f>
        <v>370.186335403727</v>
      </c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</row>
    <row r="268" s="29" customFormat="1" customHeight="1" spans="1:45">
      <c r="A268" s="53"/>
      <c r="B268" s="39"/>
      <c r="C268" s="41"/>
      <c r="D268" s="40"/>
      <c r="E268" s="41"/>
      <c r="F268" s="73">
        <v>1.27</v>
      </c>
      <c r="G268" s="60">
        <v>1.06</v>
      </c>
      <c r="H268" s="41">
        <v>0.75</v>
      </c>
      <c r="I268" s="41">
        <f t="shared" si="12"/>
        <v>1.00965</v>
      </c>
      <c r="J268" s="41">
        <f>'BASE DE CÁLCULO'!$B$3/EXW!$I268</f>
        <v>108.948645570247</v>
      </c>
      <c r="K268" s="41">
        <f>'BASE DE CÁLCULO'!$B$2/EXW!$I268</f>
        <v>71.311840736889</v>
      </c>
      <c r="L268" s="55"/>
      <c r="M268" s="61" t="s">
        <v>19</v>
      </c>
      <c r="N268" s="46">
        <v>1674</v>
      </c>
      <c r="O268" s="47">
        <f>SUM(N268/'BASE DE CÁLCULO'!$B$13)</f>
        <v>346.583850931677</v>
      </c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</row>
    <row r="269" s="29" customFormat="1" customHeight="1" spans="1:45">
      <c r="A269" s="53"/>
      <c r="B269" s="39"/>
      <c r="C269" s="41"/>
      <c r="D269" s="40"/>
      <c r="E269" s="41"/>
      <c r="F269" s="73">
        <v>1.27</v>
      </c>
      <c r="G269" s="60">
        <v>1.06</v>
      </c>
      <c r="H269" s="41">
        <v>0.75</v>
      </c>
      <c r="I269" s="41">
        <f t="shared" si="12"/>
        <v>1.00965</v>
      </c>
      <c r="J269" s="41">
        <f>'BASE DE CÁLCULO'!$B$3/EXW!$I269</f>
        <v>108.948645570247</v>
      </c>
      <c r="K269" s="41">
        <f>'BASE DE CÁLCULO'!$B$2/EXW!$I269</f>
        <v>71.311840736889</v>
      </c>
      <c r="L269" s="55"/>
      <c r="M269" s="61" t="s">
        <v>20</v>
      </c>
      <c r="N269" s="46">
        <v>1856</v>
      </c>
      <c r="O269" s="47">
        <f>SUM(N269/'BASE DE CÁLCULO'!$B$13)</f>
        <v>384.265010351967</v>
      </c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</row>
    <row r="270" s="29" customFormat="1" customHeight="1" spans="1:45">
      <c r="A270" s="53"/>
      <c r="B270" s="39"/>
      <c r="C270" s="41"/>
      <c r="D270" s="40"/>
      <c r="E270" s="41"/>
      <c r="F270" s="73">
        <v>1.27</v>
      </c>
      <c r="G270" s="60">
        <v>1.06</v>
      </c>
      <c r="H270" s="41">
        <v>0.75</v>
      </c>
      <c r="I270" s="41">
        <f t="shared" si="12"/>
        <v>1.00965</v>
      </c>
      <c r="J270" s="41">
        <f>'BASE DE CÁLCULO'!$B$3/EXW!$I270</f>
        <v>108.948645570247</v>
      </c>
      <c r="K270" s="41">
        <f>'BASE DE CÁLCULO'!$B$2/EXW!$I270</f>
        <v>71.311840736889</v>
      </c>
      <c r="L270" s="55"/>
      <c r="M270" s="61" t="s">
        <v>21</v>
      </c>
      <c r="N270" s="46">
        <v>1948</v>
      </c>
      <c r="O270" s="47">
        <f>SUM(N270/'BASE DE CÁLCULO'!$B$13)</f>
        <v>403.312629399586</v>
      </c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</row>
    <row r="271" s="29" customFormat="1" customHeight="1" spans="1:45">
      <c r="A271" s="53"/>
      <c r="B271" s="39"/>
      <c r="C271" s="41"/>
      <c r="D271" s="40"/>
      <c r="E271" s="41"/>
      <c r="F271" s="73">
        <v>1.27</v>
      </c>
      <c r="G271" s="60">
        <v>1.06</v>
      </c>
      <c r="H271" s="41">
        <v>0.75</v>
      </c>
      <c r="I271" s="41">
        <f t="shared" si="12"/>
        <v>1.00965</v>
      </c>
      <c r="J271" s="41">
        <f>'BASE DE CÁLCULO'!$B$3/EXW!$I271</f>
        <v>108.948645570247</v>
      </c>
      <c r="K271" s="41">
        <f>'BASE DE CÁLCULO'!$B$2/EXW!$I271</f>
        <v>71.311840736889</v>
      </c>
      <c r="L271" s="56"/>
      <c r="M271" s="61" t="s">
        <v>22</v>
      </c>
      <c r="N271" s="46">
        <v>2070</v>
      </c>
      <c r="O271" s="47">
        <f>SUM(N271/'BASE DE CÁLCULO'!$B$13)</f>
        <v>428.571428571429</v>
      </c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</row>
    <row r="272" s="29" customFormat="1" customHeight="1" spans="1:45">
      <c r="A272" s="53"/>
      <c r="B272" s="39"/>
      <c r="C272" s="41">
        <v>2.8</v>
      </c>
      <c r="D272" s="40" t="s">
        <v>66</v>
      </c>
      <c r="E272" s="41">
        <v>1.05</v>
      </c>
      <c r="F272" s="73">
        <v>1.42</v>
      </c>
      <c r="G272" s="60">
        <v>1.06</v>
      </c>
      <c r="H272" s="41">
        <v>0.75</v>
      </c>
      <c r="I272" s="41">
        <f t="shared" si="12"/>
        <v>1.1289</v>
      </c>
      <c r="J272" s="41">
        <f>'BASE DE CÁLCULO'!$B$3/EXW!$I272</f>
        <v>97.4399858269112</v>
      </c>
      <c r="K272" s="41">
        <f>'BASE DE CÁLCULO'!$B$2/EXW!$I272</f>
        <v>63.7788998139782</v>
      </c>
      <c r="L272" s="54" t="s">
        <v>44</v>
      </c>
      <c r="M272" s="61" t="s">
        <v>18</v>
      </c>
      <c r="N272" s="46">
        <v>2040</v>
      </c>
      <c r="O272" s="47">
        <f>SUM(N272/'BASE DE CÁLCULO'!$B$13)</f>
        <v>422.360248447205</v>
      </c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</row>
    <row r="273" s="29" customFormat="1" customHeight="1" spans="1:45">
      <c r="A273" s="53"/>
      <c r="B273" s="39"/>
      <c r="C273" s="41"/>
      <c r="D273" s="40"/>
      <c r="E273" s="41"/>
      <c r="F273" s="73">
        <v>1.42</v>
      </c>
      <c r="G273" s="60">
        <v>1.06</v>
      </c>
      <c r="H273" s="41">
        <v>0.75</v>
      </c>
      <c r="I273" s="41">
        <f t="shared" si="12"/>
        <v>1.1289</v>
      </c>
      <c r="J273" s="41">
        <f>'BASE DE CÁLCULO'!$B$3/EXW!$I273</f>
        <v>97.4399858269112</v>
      </c>
      <c r="K273" s="41">
        <f>'BASE DE CÁLCULO'!$B$2/EXW!$I273</f>
        <v>63.7788998139782</v>
      </c>
      <c r="L273" s="55"/>
      <c r="M273" s="61" t="s">
        <v>19</v>
      </c>
      <c r="N273" s="46">
        <v>1926</v>
      </c>
      <c r="O273" s="47">
        <f>SUM(N273/'BASE DE CÁLCULO'!$B$13)</f>
        <v>398.757763975155</v>
      </c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</row>
    <row r="274" s="29" customFormat="1" customHeight="1" spans="1:45">
      <c r="A274" s="53"/>
      <c r="B274" s="39"/>
      <c r="C274" s="41"/>
      <c r="D274" s="40"/>
      <c r="E274" s="41"/>
      <c r="F274" s="73">
        <v>1.42</v>
      </c>
      <c r="G274" s="60">
        <v>1.06</v>
      </c>
      <c r="H274" s="41">
        <v>0.75</v>
      </c>
      <c r="I274" s="41">
        <f t="shared" si="12"/>
        <v>1.1289</v>
      </c>
      <c r="J274" s="41">
        <f>'BASE DE CÁLCULO'!$B$3/EXW!$I274</f>
        <v>97.4399858269112</v>
      </c>
      <c r="K274" s="41">
        <f>'BASE DE CÁLCULO'!$B$2/EXW!$I274</f>
        <v>63.7788998139782</v>
      </c>
      <c r="L274" s="55"/>
      <c r="M274" s="61" t="s">
        <v>20</v>
      </c>
      <c r="N274" s="46">
        <v>2109</v>
      </c>
      <c r="O274" s="47">
        <f>SUM(N274/'BASE DE CÁLCULO'!$B$13)</f>
        <v>436.645962732919</v>
      </c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</row>
    <row r="275" s="29" customFormat="1" customHeight="1" spans="1:45">
      <c r="A275" s="53"/>
      <c r="B275" s="39"/>
      <c r="C275" s="41"/>
      <c r="D275" s="40"/>
      <c r="E275" s="41"/>
      <c r="F275" s="73">
        <v>1.42</v>
      </c>
      <c r="G275" s="60">
        <v>1.06</v>
      </c>
      <c r="H275" s="41">
        <v>0.75</v>
      </c>
      <c r="I275" s="41">
        <f t="shared" si="12"/>
        <v>1.1289</v>
      </c>
      <c r="J275" s="41">
        <f>'BASE DE CÁLCULO'!$B$3/EXW!$I275</f>
        <v>97.4399858269112</v>
      </c>
      <c r="K275" s="41">
        <f>'BASE DE CÁLCULO'!$B$2/EXW!$I275</f>
        <v>63.7788998139782</v>
      </c>
      <c r="L275" s="55"/>
      <c r="M275" s="61" t="s">
        <v>21</v>
      </c>
      <c r="N275" s="46">
        <v>2224</v>
      </c>
      <c r="O275" s="47">
        <f>SUM(N275/'BASE DE CÁLCULO'!$B$13)</f>
        <v>460.455486542443</v>
      </c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</row>
    <row r="276" s="29" customFormat="1" customHeight="1" spans="1:45">
      <c r="A276" s="57"/>
      <c r="B276" s="39"/>
      <c r="C276" s="41"/>
      <c r="D276" s="40"/>
      <c r="E276" s="41"/>
      <c r="F276" s="73">
        <v>1.42</v>
      </c>
      <c r="G276" s="60">
        <v>1.06</v>
      </c>
      <c r="H276" s="41">
        <v>0.75</v>
      </c>
      <c r="I276" s="41">
        <f t="shared" ref="I276:I306" si="13">F276*G276*H276</f>
        <v>1.1289</v>
      </c>
      <c r="J276" s="41">
        <f>'BASE DE CÁLCULO'!$B$3/EXW!$I276</f>
        <v>97.4399858269112</v>
      </c>
      <c r="K276" s="41">
        <f>'BASE DE CÁLCULO'!$B$2/EXW!$I276</f>
        <v>63.7788998139782</v>
      </c>
      <c r="L276" s="56"/>
      <c r="M276" s="61" t="s">
        <v>22</v>
      </c>
      <c r="N276" s="46">
        <v>2365</v>
      </c>
      <c r="O276" s="47">
        <f>SUM(N276/'BASE DE CÁLCULO'!$B$13)</f>
        <v>489.648033126294</v>
      </c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</row>
    <row r="277" s="27" customFormat="1" customHeight="1" spans="1:45">
      <c r="A277" s="52"/>
      <c r="B277" s="39" t="s">
        <v>67</v>
      </c>
      <c r="C277" s="41">
        <v>2.06</v>
      </c>
      <c r="D277" s="40" t="s">
        <v>68</v>
      </c>
      <c r="E277" s="41">
        <v>0.94</v>
      </c>
      <c r="F277" s="42">
        <v>2.08</v>
      </c>
      <c r="G277" s="60">
        <v>1.04</v>
      </c>
      <c r="H277" s="60">
        <v>0.75</v>
      </c>
      <c r="I277" s="41">
        <f t="shared" si="13"/>
        <v>1.6224</v>
      </c>
      <c r="J277" s="41">
        <f>'BASE DE CÁLCULO'!$B$3/EXW!$I277</f>
        <v>67.8007889546351</v>
      </c>
      <c r="K277" s="41">
        <f>'BASE DE CÁLCULO'!$B$2/EXW!$I277</f>
        <v>44.3786982248521</v>
      </c>
      <c r="L277" s="44" t="s">
        <v>43</v>
      </c>
      <c r="M277" s="61" t="s">
        <v>18</v>
      </c>
      <c r="N277" s="46">
        <v>1540</v>
      </c>
      <c r="O277" s="47">
        <f>SUM(N277/'BASE DE CÁLCULO'!$B$13)</f>
        <v>318.840579710145</v>
      </c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</row>
    <row r="278" s="27" customFormat="1" customHeight="1" spans="1:45">
      <c r="A278" s="53"/>
      <c r="B278" s="39"/>
      <c r="C278" s="41"/>
      <c r="D278" s="40"/>
      <c r="E278" s="41"/>
      <c r="F278" s="42">
        <v>2.08</v>
      </c>
      <c r="G278" s="60">
        <v>1.04</v>
      </c>
      <c r="H278" s="60">
        <v>0.75</v>
      </c>
      <c r="I278" s="41">
        <f t="shared" si="13"/>
        <v>1.6224</v>
      </c>
      <c r="J278" s="41">
        <f>'BASE DE CÁLCULO'!$B$3/EXW!$I278</f>
        <v>67.8007889546351</v>
      </c>
      <c r="K278" s="41">
        <f>'BASE DE CÁLCULO'!$B$2/EXW!$I278</f>
        <v>44.3786982248521</v>
      </c>
      <c r="L278" s="49"/>
      <c r="M278" s="61" t="s">
        <v>19</v>
      </c>
      <c r="N278" s="46">
        <v>1445</v>
      </c>
      <c r="O278" s="47">
        <f>SUM(N278/'BASE DE CÁLCULO'!$B$13)</f>
        <v>299.171842650104</v>
      </c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</row>
    <row r="279" customHeight="1" spans="1:45">
      <c r="A279" s="53"/>
      <c r="B279" s="39"/>
      <c r="C279" s="41"/>
      <c r="D279" s="40"/>
      <c r="E279" s="41"/>
      <c r="F279" s="42">
        <v>2.08</v>
      </c>
      <c r="G279" s="60">
        <v>1.04</v>
      </c>
      <c r="H279" s="60">
        <v>0.75</v>
      </c>
      <c r="I279" s="41">
        <f t="shared" si="13"/>
        <v>1.6224</v>
      </c>
      <c r="J279" s="41">
        <f>'BASE DE CÁLCULO'!$B$3/EXW!$I279</f>
        <v>67.8007889546351</v>
      </c>
      <c r="K279" s="41">
        <f>'BASE DE CÁLCULO'!$B$2/EXW!$I279</f>
        <v>44.3786982248521</v>
      </c>
      <c r="L279" s="49"/>
      <c r="M279" s="61" t="s">
        <v>20</v>
      </c>
      <c r="N279" s="46">
        <v>1599</v>
      </c>
      <c r="O279" s="47">
        <f>SUM(N279/'BASE DE CÁLCULO'!$B$13)</f>
        <v>331.055900621118</v>
      </c>
    </row>
    <row r="280" customHeight="1" spans="1:45">
      <c r="A280" s="53"/>
      <c r="B280" s="39"/>
      <c r="C280" s="41"/>
      <c r="D280" s="40"/>
      <c r="E280" s="41"/>
      <c r="F280" s="42">
        <v>2.08</v>
      </c>
      <c r="G280" s="60">
        <v>1.04</v>
      </c>
      <c r="H280" s="60">
        <v>0.75</v>
      </c>
      <c r="I280" s="41">
        <f t="shared" si="13"/>
        <v>1.6224</v>
      </c>
      <c r="J280" s="41">
        <f>'BASE DE CÁLCULO'!$B$3/EXW!$I280</f>
        <v>67.8007889546351</v>
      </c>
      <c r="K280" s="41">
        <f>'BASE DE CÁLCULO'!$B$2/EXW!$I280</f>
        <v>44.3786982248521</v>
      </c>
      <c r="L280" s="49"/>
      <c r="M280" s="61" t="s">
        <v>21</v>
      </c>
      <c r="N280" s="46">
        <v>1675</v>
      </c>
      <c r="O280" s="47">
        <f>SUM(N280/'BASE DE CÁLCULO'!$B$13)</f>
        <v>346.790890269151</v>
      </c>
    </row>
    <row r="281" customHeight="1" spans="1:45">
      <c r="A281" s="53"/>
      <c r="B281" s="39"/>
      <c r="C281" s="41"/>
      <c r="D281" s="40"/>
      <c r="E281" s="41"/>
      <c r="F281" s="42">
        <v>2.08</v>
      </c>
      <c r="G281" s="60">
        <v>1.04</v>
      </c>
      <c r="H281" s="60">
        <v>0.75</v>
      </c>
      <c r="I281" s="41">
        <f t="shared" si="13"/>
        <v>1.6224</v>
      </c>
      <c r="J281" s="41">
        <f>'BASE DE CÁLCULO'!$B$3/EXW!$I281</f>
        <v>67.8007889546351</v>
      </c>
      <c r="K281" s="41">
        <f>'BASE DE CÁLCULO'!$B$2/EXW!$I281</f>
        <v>44.3786982248521</v>
      </c>
      <c r="L281" s="50"/>
      <c r="M281" s="61" t="s">
        <v>22</v>
      </c>
      <c r="N281" s="46">
        <v>1825</v>
      </c>
      <c r="O281" s="47">
        <f>SUM(N281/'BASE DE CÁLCULO'!$B$13)</f>
        <v>377.846790890269</v>
      </c>
    </row>
    <row r="282" s="29" customFormat="1" customHeight="1" spans="1:45">
      <c r="A282" s="53"/>
      <c r="B282" s="39"/>
      <c r="C282" s="41">
        <v>2.26</v>
      </c>
      <c r="D282" s="40" t="s">
        <v>68</v>
      </c>
      <c r="E282" s="41">
        <v>0.94</v>
      </c>
      <c r="F282" s="73">
        <v>2.28</v>
      </c>
      <c r="G282" s="60">
        <v>1.04</v>
      </c>
      <c r="H282" s="60">
        <v>0.75</v>
      </c>
      <c r="I282" s="41">
        <f t="shared" si="13"/>
        <v>1.7784</v>
      </c>
      <c r="J282" s="41">
        <f>'BASE DE CÁLCULO'!$B$3/EXW!$I282</f>
        <v>61.8533513270355</v>
      </c>
      <c r="K282" s="41">
        <f>'BASE DE CÁLCULO'!$B$2/EXW!$I282</f>
        <v>40.4858299595142</v>
      </c>
      <c r="L282" s="44" t="s">
        <v>43</v>
      </c>
      <c r="M282" s="61" t="s">
        <v>18</v>
      </c>
      <c r="N282" s="46">
        <v>1655</v>
      </c>
      <c r="O282" s="47">
        <f>SUM(N282/'BASE DE CÁLCULO'!$B$13)</f>
        <v>342.650103519669</v>
      </c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</row>
    <row r="283" s="29" customFormat="1" customHeight="1" spans="1:45">
      <c r="A283" s="53"/>
      <c r="B283" s="39"/>
      <c r="C283" s="41"/>
      <c r="D283" s="40"/>
      <c r="E283" s="41"/>
      <c r="F283" s="73">
        <v>2.28</v>
      </c>
      <c r="G283" s="60">
        <v>1.04</v>
      </c>
      <c r="H283" s="60">
        <v>0.75</v>
      </c>
      <c r="I283" s="41">
        <f t="shared" si="13"/>
        <v>1.7784</v>
      </c>
      <c r="J283" s="41">
        <f>'BASE DE CÁLCULO'!$B$3/EXW!$I283</f>
        <v>61.8533513270355</v>
      </c>
      <c r="K283" s="41">
        <f>'BASE DE CÁLCULO'!$B$2/EXW!$I283</f>
        <v>40.4858299595142</v>
      </c>
      <c r="L283" s="49"/>
      <c r="M283" s="61" t="s">
        <v>19</v>
      </c>
      <c r="N283" s="46">
        <v>1555</v>
      </c>
      <c r="O283" s="47">
        <f>SUM(N283/'BASE DE CÁLCULO'!$B$13)</f>
        <v>321.946169772257</v>
      </c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</row>
    <row r="284" s="29" customFormat="1" customHeight="1" spans="1:45">
      <c r="A284" s="53"/>
      <c r="B284" s="39"/>
      <c r="C284" s="41"/>
      <c r="D284" s="40"/>
      <c r="E284" s="41"/>
      <c r="F284" s="73">
        <v>2.28</v>
      </c>
      <c r="G284" s="60">
        <v>1.04</v>
      </c>
      <c r="H284" s="60">
        <v>0.75</v>
      </c>
      <c r="I284" s="41">
        <f t="shared" si="13"/>
        <v>1.7784</v>
      </c>
      <c r="J284" s="41">
        <f>'BASE DE CÁLCULO'!$B$3/EXW!$I284</f>
        <v>61.8533513270355</v>
      </c>
      <c r="K284" s="41">
        <f>'BASE DE CÁLCULO'!$B$2/EXW!$I284</f>
        <v>40.4858299595142</v>
      </c>
      <c r="L284" s="49"/>
      <c r="M284" s="61" t="s">
        <v>20</v>
      </c>
      <c r="N284" s="46">
        <v>1720</v>
      </c>
      <c r="O284" s="47">
        <f>SUM(N284/'BASE DE CÁLCULO'!$B$13)</f>
        <v>356.107660455487</v>
      </c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</row>
    <row r="285" s="29" customFormat="1" customHeight="1" spans="1:45">
      <c r="A285" s="53"/>
      <c r="B285" s="39"/>
      <c r="C285" s="41"/>
      <c r="D285" s="40"/>
      <c r="E285" s="41"/>
      <c r="F285" s="73">
        <v>2.28</v>
      </c>
      <c r="G285" s="60">
        <v>1.04</v>
      </c>
      <c r="H285" s="60">
        <v>0.75</v>
      </c>
      <c r="I285" s="41">
        <f t="shared" si="13"/>
        <v>1.7784</v>
      </c>
      <c r="J285" s="41">
        <f>'BASE DE CÁLCULO'!$B$3/EXW!$I285</f>
        <v>61.8533513270355</v>
      </c>
      <c r="K285" s="41">
        <f>'BASE DE CÁLCULO'!$B$2/EXW!$I285</f>
        <v>40.4858299595142</v>
      </c>
      <c r="L285" s="49"/>
      <c r="M285" s="61" t="s">
        <v>21</v>
      </c>
      <c r="N285" s="46">
        <v>1799</v>
      </c>
      <c r="O285" s="47">
        <f>SUM(N285/'BASE DE CÁLCULO'!$B$13)</f>
        <v>372.463768115942</v>
      </c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</row>
    <row r="286" s="29" customFormat="1" customHeight="1" spans="1:45">
      <c r="A286" s="53"/>
      <c r="B286" s="39"/>
      <c r="C286" s="41"/>
      <c r="D286" s="40"/>
      <c r="E286" s="41"/>
      <c r="F286" s="73">
        <v>2.28</v>
      </c>
      <c r="G286" s="60">
        <v>1.04</v>
      </c>
      <c r="H286" s="60">
        <v>0.75</v>
      </c>
      <c r="I286" s="41">
        <f t="shared" si="13"/>
        <v>1.7784</v>
      </c>
      <c r="J286" s="41">
        <f>'BASE DE CÁLCULO'!$B$3/EXW!$I286</f>
        <v>61.8533513270355</v>
      </c>
      <c r="K286" s="41">
        <f>'BASE DE CÁLCULO'!$B$2/EXW!$I286</f>
        <v>40.4858299595142</v>
      </c>
      <c r="L286" s="50"/>
      <c r="M286" s="61" t="s">
        <v>22</v>
      </c>
      <c r="N286" s="46">
        <v>1960</v>
      </c>
      <c r="O286" s="47">
        <f>SUM(N286/'BASE DE CÁLCULO'!$B$13)</f>
        <v>405.797101449275</v>
      </c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</row>
    <row r="287" s="29" customFormat="1" customHeight="1" spans="1:45">
      <c r="A287" s="53"/>
      <c r="B287" s="39"/>
      <c r="C287" s="41">
        <v>2.26</v>
      </c>
      <c r="D287" s="40" t="s">
        <v>68</v>
      </c>
      <c r="E287" s="41">
        <v>0.94</v>
      </c>
      <c r="F287" s="73">
        <v>1.15</v>
      </c>
      <c r="G287" s="60">
        <v>1.04</v>
      </c>
      <c r="H287" s="60">
        <v>0.75</v>
      </c>
      <c r="I287" s="41">
        <f t="shared" si="13"/>
        <v>0.897</v>
      </c>
      <c r="J287" s="41">
        <f>'BASE DE CÁLCULO'!$B$3/EXW!$I287</f>
        <v>122.63099219621</v>
      </c>
      <c r="K287" s="41">
        <f>'BASE DE CÁLCULO'!$B$2/EXW!$I287</f>
        <v>80.2675585284281</v>
      </c>
      <c r="L287" s="54" t="s">
        <v>44</v>
      </c>
      <c r="M287" s="61" t="s">
        <v>18</v>
      </c>
      <c r="N287" s="46">
        <v>1780</v>
      </c>
      <c r="O287" s="47">
        <f>SUM(N287/'BASE DE CÁLCULO'!$B$13)</f>
        <v>368.530020703934</v>
      </c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</row>
    <row r="288" s="29" customFormat="1" customHeight="1" spans="1:45">
      <c r="A288" s="53"/>
      <c r="B288" s="39"/>
      <c r="C288" s="41"/>
      <c r="D288" s="40"/>
      <c r="E288" s="41"/>
      <c r="F288" s="73">
        <v>1.15</v>
      </c>
      <c r="G288" s="60">
        <v>1.04</v>
      </c>
      <c r="H288" s="60">
        <v>0.75</v>
      </c>
      <c r="I288" s="41">
        <f t="shared" si="13"/>
        <v>0.897</v>
      </c>
      <c r="J288" s="41">
        <f>'BASE DE CÁLCULO'!$B$3/EXW!$I288</f>
        <v>122.63099219621</v>
      </c>
      <c r="K288" s="41">
        <f>'BASE DE CÁLCULO'!$B$2/EXW!$I288</f>
        <v>80.2675585284281</v>
      </c>
      <c r="L288" s="55"/>
      <c r="M288" s="61" t="s">
        <v>19</v>
      </c>
      <c r="N288" s="46">
        <v>1670</v>
      </c>
      <c r="O288" s="47">
        <f>SUM(N288/'BASE DE CÁLCULO'!$B$13)</f>
        <v>345.755693581781</v>
      </c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</row>
    <row r="289" s="29" customFormat="1" customHeight="1" spans="1:45">
      <c r="A289" s="53"/>
      <c r="B289" s="39"/>
      <c r="C289" s="41"/>
      <c r="D289" s="40"/>
      <c r="E289" s="41"/>
      <c r="F289" s="73">
        <v>1.15</v>
      </c>
      <c r="G289" s="60">
        <v>1.04</v>
      </c>
      <c r="H289" s="60">
        <v>0.75</v>
      </c>
      <c r="I289" s="41">
        <f t="shared" si="13"/>
        <v>0.897</v>
      </c>
      <c r="J289" s="41">
        <f>'BASE DE CÁLCULO'!$B$3/EXW!$I289</f>
        <v>122.63099219621</v>
      </c>
      <c r="K289" s="41">
        <f>'BASE DE CÁLCULO'!$B$2/EXW!$I289</f>
        <v>80.2675585284281</v>
      </c>
      <c r="L289" s="55"/>
      <c r="M289" s="61" t="s">
        <v>20</v>
      </c>
      <c r="N289" s="46">
        <v>1850</v>
      </c>
      <c r="O289" s="47">
        <f>SUM(N289/'BASE DE CÁLCULO'!$B$13)</f>
        <v>383.022774327122</v>
      </c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</row>
    <row r="290" s="29" customFormat="1" customHeight="1" spans="1:45">
      <c r="A290" s="53"/>
      <c r="B290" s="39"/>
      <c r="C290" s="41"/>
      <c r="D290" s="40"/>
      <c r="E290" s="41"/>
      <c r="F290" s="73">
        <v>1.15</v>
      </c>
      <c r="G290" s="60">
        <v>1.04</v>
      </c>
      <c r="H290" s="60">
        <v>0.75</v>
      </c>
      <c r="I290" s="41">
        <f t="shared" si="13"/>
        <v>0.897</v>
      </c>
      <c r="J290" s="41">
        <f>'BASE DE CÁLCULO'!$B$3/EXW!$I290</f>
        <v>122.63099219621</v>
      </c>
      <c r="K290" s="41">
        <f>'BASE DE CÁLCULO'!$B$2/EXW!$I290</f>
        <v>80.2675585284281</v>
      </c>
      <c r="L290" s="55"/>
      <c r="M290" s="61" t="s">
        <v>21</v>
      </c>
      <c r="N290" s="46">
        <v>1930</v>
      </c>
      <c r="O290" s="47">
        <f>SUM(N290/'BASE DE CÁLCULO'!$B$13)</f>
        <v>399.585921325052</v>
      </c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</row>
    <row r="291" s="29" customFormat="1" customHeight="1" spans="1:45">
      <c r="A291" s="53"/>
      <c r="B291" s="39"/>
      <c r="C291" s="41"/>
      <c r="D291" s="40"/>
      <c r="E291" s="41"/>
      <c r="F291" s="73">
        <v>1.15</v>
      </c>
      <c r="G291" s="60">
        <v>1.04</v>
      </c>
      <c r="H291" s="60">
        <v>0.75</v>
      </c>
      <c r="I291" s="41">
        <f t="shared" si="13"/>
        <v>0.897</v>
      </c>
      <c r="J291" s="41">
        <f>'BASE DE CÁLCULO'!$B$3/EXW!$I291</f>
        <v>122.63099219621</v>
      </c>
      <c r="K291" s="41">
        <f>'BASE DE CÁLCULO'!$B$2/EXW!$I291</f>
        <v>80.2675585284281</v>
      </c>
      <c r="L291" s="56"/>
      <c r="M291" s="61" t="s">
        <v>22</v>
      </c>
      <c r="N291" s="46">
        <v>2110</v>
      </c>
      <c r="O291" s="47">
        <f>SUM(N291/'BASE DE CÁLCULO'!$B$13)</f>
        <v>436.853002070393</v>
      </c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</row>
    <row r="292" s="29" customFormat="1" customHeight="1" spans="1:45">
      <c r="A292" s="53"/>
      <c r="B292" s="39"/>
      <c r="C292" s="41">
        <v>2.46</v>
      </c>
      <c r="D292" s="40" t="s">
        <v>68</v>
      </c>
      <c r="E292" s="41">
        <v>0.94</v>
      </c>
      <c r="F292" s="73">
        <v>2.48</v>
      </c>
      <c r="G292" s="60">
        <v>1.04</v>
      </c>
      <c r="H292" s="60">
        <v>0.75</v>
      </c>
      <c r="I292" s="41">
        <f t="shared" si="13"/>
        <v>1.9344</v>
      </c>
      <c r="J292" s="41">
        <f>'BASE DE CÁLCULO'!$B$3/EXW!$I292</f>
        <v>56.8651778329198</v>
      </c>
      <c r="K292" s="41">
        <f>'BASE DE CÁLCULO'!$B$2/EXW!$I292</f>
        <v>37.2208436724566</v>
      </c>
      <c r="L292" s="44" t="s">
        <v>43</v>
      </c>
      <c r="M292" s="61" t="s">
        <v>18</v>
      </c>
      <c r="N292" s="46">
        <v>1755</v>
      </c>
      <c r="O292" s="47">
        <f>SUM(N292/'BASE DE CÁLCULO'!$B$13)</f>
        <v>363.354037267081</v>
      </c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</row>
    <row r="293" s="29" customFormat="1" customHeight="1" spans="1:45">
      <c r="A293" s="53"/>
      <c r="B293" s="39"/>
      <c r="C293" s="41"/>
      <c r="D293" s="40"/>
      <c r="E293" s="41"/>
      <c r="F293" s="73">
        <v>2.48</v>
      </c>
      <c r="G293" s="60">
        <v>1.04</v>
      </c>
      <c r="H293" s="60">
        <v>0.75</v>
      </c>
      <c r="I293" s="41">
        <f t="shared" si="13"/>
        <v>1.9344</v>
      </c>
      <c r="J293" s="41">
        <f>'BASE DE CÁLCULO'!$B$3/EXW!$I293</f>
        <v>56.8651778329198</v>
      </c>
      <c r="K293" s="41">
        <f>'BASE DE CÁLCULO'!$B$2/EXW!$I293</f>
        <v>37.2208436724566</v>
      </c>
      <c r="L293" s="49"/>
      <c r="M293" s="61" t="s">
        <v>19</v>
      </c>
      <c r="N293" s="46">
        <v>1650</v>
      </c>
      <c r="O293" s="47">
        <f>SUM(N293/'BASE DE CÁLCULO'!$B$13)</f>
        <v>341.614906832298</v>
      </c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</row>
    <row r="294" s="29" customFormat="1" customHeight="1" spans="1:45">
      <c r="A294" s="53"/>
      <c r="B294" s="39"/>
      <c r="C294" s="41"/>
      <c r="D294" s="40"/>
      <c r="E294" s="41"/>
      <c r="F294" s="73">
        <v>2.48</v>
      </c>
      <c r="G294" s="60">
        <v>1.04</v>
      </c>
      <c r="H294" s="60">
        <v>0.75</v>
      </c>
      <c r="I294" s="41">
        <f t="shared" si="13"/>
        <v>1.9344</v>
      </c>
      <c r="J294" s="41">
        <f>'BASE DE CÁLCULO'!$B$3/EXW!$I294</f>
        <v>56.8651778329198</v>
      </c>
      <c r="K294" s="41">
        <f>'BASE DE CÁLCULO'!$B$2/EXW!$I294</f>
        <v>37.2208436724566</v>
      </c>
      <c r="L294" s="49"/>
      <c r="M294" s="61" t="s">
        <v>20</v>
      </c>
      <c r="N294" s="46">
        <v>1825</v>
      </c>
      <c r="O294" s="47">
        <f>SUM(N294/'BASE DE CÁLCULO'!$B$13)</f>
        <v>377.846790890269</v>
      </c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</row>
    <row r="295" s="29" customFormat="1" customHeight="1" spans="1:45">
      <c r="A295" s="53"/>
      <c r="B295" s="39"/>
      <c r="C295" s="41"/>
      <c r="D295" s="40"/>
      <c r="E295" s="41"/>
      <c r="F295" s="73">
        <v>2.48</v>
      </c>
      <c r="G295" s="60">
        <v>1.04</v>
      </c>
      <c r="H295" s="60">
        <v>0.75</v>
      </c>
      <c r="I295" s="41">
        <f t="shared" si="13"/>
        <v>1.9344</v>
      </c>
      <c r="J295" s="41">
        <f>'BASE DE CÁLCULO'!$B$3/EXW!$I295</f>
        <v>56.8651778329198</v>
      </c>
      <c r="K295" s="41">
        <f>'BASE DE CÁLCULO'!$B$2/EXW!$I295</f>
        <v>37.2208436724566</v>
      </c>
      <c r="L295" s="49"/>
      <c r="M295" s="61" t="s">
        <v>21</v>
      </c>
      <c r="N295" s="46">
        <v>1910</v>
      </c>
      <c r="O295" s="47">
        <f>SUM(N295/'BASE DE CÁLCULO'!$B$13)</f>
        <v>395.445134575569</v>
      </c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</row>
    <row r="296" s="29" customFormat="1" customHeight="1" spans="1:45">
      <c r="A296" s="53"/>
      <c r="B296" s="39"/>
      <c r="C296" s="41"/>
      <c r="D296" s="40"/>
      <c r="E296" s="41"/>
      <c r="F296" s="73">
        <v>2.48</v>
      </c>
      <c r="G296" s="60">
        <v>1.04</v>
      </c>
      <c r="H296" s="60">
        <v>0.75</v>
      </c>
      <c r="I296" s="41">
        <f t="shared" si="13"/>
        <v>1.9344</v>
      </c>
      <c r="J296" s="41">
        <f>'BASE DE CÁLCULO'!$B$3/EXW!$I296</f>
        <v>56.8651778329198</v>
      </c>
      <c r="K296" s="41">
        <f>'BASE DE CÁLCULO'!$B$2/EXW!$I296</f>
        <v>37.2208436724566</v>
      </c>
      <c r="L296" s="50"/>
      <c r="M296" s="61" t="s">
        <v>22</v>
      </c>
      <c r="N296" s="46">
        <v>2080</v>
      </c>
      <c r="O296" s="47">
        <f>SUM(N296/'BASE DE CÁLCULO'!$B$13)</f>
        <v>430.64182194617</v>
      </c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</row>
    <row r="297" s="29" customFormat="1" customHeight="1" spans="1:45">
      <c r="A297" s="53"/>
      <c r="B297" s="39"/>
      <c r="C297" s="41">
        <v>2.46</v>
      </c>
      <c r="D297" s="40" t="s">
        <v>68</v>
      </c>
      <c r="E297" s="41">
        <v>0.94</v>
      </c>
      <c r="F297" s="73">
        <v>1.25</v>
      </c>
      <c r="G297" s="60">
        <v>1.04</v>
      </c>
      <c r="H297" s="60">
        <v>0.75</v>
      </c>
      <c r="I297" s="41">
        <f t="shared" si="13"/>
        <v>0.975</v>
      </c>
      <c r="J297" s="41">
        <f>'BASE DE CÁLCULO'!$B$3/EXW!$I297</f>
        <v>112.820512820513</v>
      </c>
      <c r="K297" s="41">
        <f>'BASE DE CÁLCULO'!$B$2/EXW!$I297</f>
        <v>73.8461538461538</v>
      </c>
      <c r="L297" s="54" t="s">
        <v>44</v>
      </c>
      <c r="M297" s="61" t="s">
        <v>18</v>
      </c>
      <c r="N297" s="46">
        <v>1880</v>
      </c>
      <c r="O297" s="47">
        <f>SUM(N297/'BASE DE CÁLCULO'!$B$13)</f>
        <v>389.233954451346</v>
      </c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</row>
    <row r="298" s="29" customFormat="1" customHeight="1" spans="1:45">
      <c r="A298" s="53"/>
      <c r="B298" s="39"/>
      <c r="C298" s="41"/>
      <c r="D298" s="40"/>
      <c r="E298" s="41"/>
      <c r="F298" s="73">
        <v>1.25</v>
      </c>
      <c r="G298" s="60">
        <v>1.04</v>
      </c>
      <c r="H298" s="60">
        <v>0.75</v>
      </c>
      <c r="I298" s="41">
        <f t="shared" si="13"/>
        <v>0.975</v>
      </c>
      <c r="J298" s="41">
        <f>'BASE DE CÁLCULO'!$B$3/EXW!$I298</f>
        <v>112.820512820513</v>
      </c>
      <c r="K298" s="41">
        <f>'BASE DE CÁLCULO'!$B$2/EXW!$I298</f>
        <v>73.8461538461538</v>
      </c>
      <c r="L298" s="55"/>
      <c r="M298" s="61" t="s">
        <v>19</v>
      </c>
      <c r="N298" s="46">
        <v>1770</v>
      </c>
      <c r="O298" s="47">
        <f>SUM(N298/'BASE DE CÁLCULO'!$B$13)</f>
        <v>366.459627329193</v>
      </c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</row>
    <row r="299" s="29" customFormat="1" customHeight="1" spans="1:45">
      <c r="A299" s="53"/>
      <c r="B299" s="39"/>
      <c r="C299" s="41"/>
      <c r="D299" s="40"/>
      <c r="E299" s="41"/>
      <c r="F299" s="73">
        <v>1.25</v>
      </c>
      <c r="G299" s="60">
        <v>1.04</v>
      </c>
      <c r="H299" s="60">
        <v>0.75</v>
      </c>
      <c r="I299" s="41">
        <f t="shared" si="13"/>
        <v>0.975</v>
      </c>
      <c r="J299" s="41">
        <f>'BASE DE CÁLCULO'!$B$3/EXW!$I299</f>
        <v>112.820512820513</v>
      </c>
      <c r="K299" s="41">
        <f>'BASE DE CÁLCULO'!$B$2/EXW!$I299</f>
        <v>73.8461538461538</v>
      </c>
      <c r="L299" s="55"/>
      <c r="M299" s="61" t="s">
        <v>20</v>
      </c>
      <c r="N299" s="46">
        <v>1950</v>
      </c>
      <c r="O299" s="47">
        <f>SUM(N299/'BASE DE CÁLCULO'!$B$13)</f>
        <v>403.726708074534</v>
      </c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</row>
    <row r="300" s="29" customFormat="1" customHeight="1" spans="1:45">
      <c r="A300" s="53"/>
      <c r="B300" s="39"/>
      <c r="C300" s="41"/>
      <c r="D300" s="40"/>
      <c r="E300" s="41"/>
      <c r="F300" s="73">
        <v>1.25</v>
      </c>
      <c r="G300" s="60">
        <v>1.04</v>
      </c>
      <c r="H300" s="60">
        <v>0.75</v>
      </c>
      <c r="I300" s="41">
        <f t="shared" si="13"/>
        <v>0.975</v>
      </c>
      <c r="J300" s="41">
        <f>'BASE DE CÁLCULO'!$B$3/EXW!$I300</f>
        <v>112.820512820513</v>
      </c>
      <c r="K300" s="41">
        <f>'BASE DE CÁLCULO'!$B$2/EXW!$I300</f>
        <v>73.8461538461538</v>
      </c>
      <c r="L300" s="55"/>
      <c r="M300" s="61" t="s">
        <v>21</v>
      </c>
      <c r="N300" s="46">
        <v>2040</v>
      </c>
      <c r="O300" s="47">
        <f>SUM(N300/'BASE DE CÁLCULO'!$B$13)</f>
        <v>422.360248447205</v>
      </c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</row>
    <row r="301" s="29" customFormat="1" customHeight="1" spans="1:45">
      <c r="A301" s="53"/>
      <c r="B301" s="39"/>
      <c r="C301" s="41"/>
      <c r="D301" s="40"/>
      <c r="E301" s="41"/>
      <c r="F301" s="73">
        <v>1.25</v>
      </c>
      <c r="G301" s="60">
        <v>1.04</v>
      </c>
      <c r="H301" s="60">
        <v>0.75</v>
      </c>
      <c r="I301" s="41">
        <f t="shared" si="13"/>
        <v>0.975</v>
      </c>
      <c r="J301" s="41">
        <f>'BASE DE CÁLCULO'!$B$3/EXW!$I301</f>
        <v>112.820512820513</v>
      </c>
      <c r="K301" s="41">
        <f>'BASE DE CÁLCULO'!$B$2/EXW!$I301</f>
        <v>73.8461538461538</v>
      </c>
      <c r="L301" s="56"/>
      <c r="M301" s="61" t="s">
        <v>22</v>
      </c>
      <c r="N301" s="46">
        <v>2220</v>
      </c>
      <c r="O301" s="47">
        <f>SUM(N301/'BASE DE CÁLCULO'!$B$13)</f>
        <v>459.627329192547</v>
      </c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</row>
    <row r="302" s="29" customFormat="1" customHeight="1" spans="1:45">
      <c r="A302" s="53"/>
      <c r="B302" s="39"/>
      <c r="C302" s="41">
        <v>2.76</v>
      </c>
      <c r="D302" s="40" t="s">
        <v>68</v>
      </c>
      <c r="E302" s="41">
        <v>0.94</v>
      </c>
      <c r="F302" s="73">
        <v>1.4</v>
      </c>
      <c r="G302" s="60">
        <v>1.04</v>
      </c>
      <c r="H302" s="60">
        <v>0.75</v>
      </c>
      <c r="I302" s="41">
        <f t="shared" si="13"/>
        <v>1.092</v>
      </c>
      <c r="J302" s="41">
        <f>'BASE DE CÁLCULO'!$B$3/EXW!$I302</f>
        <v>100.732600732601</v>
      </c>
      <c r="K302" s="41">
        <f>'BASE DE CÁLCULO'!$B$2/EXW!$I302</f>
        <v>65.9340659340659</v>
      </c>
      <c r="L302" s="54" t="s">
        <v>44</v>
      </c>
      <c r="M302" s="61" t="s">
        <v>18</v>
      </c>
      <c r="N302" s="46">
        <v>2100</v>
      </c>
      <c r="O302" s="47">
        <f>SUM(N302/'BASE DE CÁLCULO'!$B$13)</f>
        <v>434.782608695652</v>
      </c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</row>
    <row r="303" s="29" customFormat="1" customHeight="1" spans="1:45">
      <c r="A303" s="53"/>
      <c r="B303" s="39"/>
      <c r="C303" s="41"/>
      <c r="D303" s="40"/>
      <c r="E303" s="41"/>
      <c r="F303" s="73">
        <v>1.4</v>
      </c>
      <c r="G303" s="60">
        <v>1.04</v>
      </c>
      <c r="H303" s="60">
        <v>0.75</v>
      </c>
      <c r="I303" s="41">
        <f t="shared" si="13"/>
        <v>1.092</v>
      </c>
      <c r="J303" s="41">
        <f>'BASE DE CÁLCULO'!$B$3/EXW!$I303</f>
        <v>100.732600732601</v>
      </c>
      <c r="K303" s="41">
        <f>'BASE DE CÁLCULO'!$B$2/EXW!$I303</f>
        <v>65.9340659340659</v>
      </c>
      <c r="L303" s="55"/>
      <c r="M303" s="61" t="s">
        <v>19</v>
      </c>
      <c r="N303" s="46">
        <v>1970</v>
      </c>
      <c r="O303" s="47">
        <f>SUM(N303/'BASE DE CÁLCULO'!$B$13)</f>
        <v>407.867494824017</v>
      </c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</row>
    <row r="304" s="29" customFormat="1" customHeight="1" spans="1:45">
      <c r="A304" s="53"/>
      <c r="B304" s="39"/>
      <c r="C304" s="41"/>
      <c r="D304" s="40"/>
      <c r="E304" s="41"/>
      <c r="F304" s="73">
        <v>1.4</v>
      </c>
      <c r="G304" s="60">
        <v>1.04</v>
      </c>
      <c r="H304" s="60">
        <v>0.75</v>
      </c>
      <c r="I304" s="41">
        <f t="shared" si="13"/>
        <v>1.092</v>
      </c>
      <c r="J304" s="41">
        <f>'BASE DE CÁLCULO'!$B$3/EXW!$I304</f>
        <v>100.732600732601</v>
      </c>
      <c r="K304" s="41">
        <f>'BASE DE CÁLCULO'!$B$2/EXW!$I304</f>
        <v>65.9340659340659</v>
      </c>
      <c r="L304" s="55"/>
      <c r="M304" s="61" t="s">
        <v>20</v>
      </c>
      <c r="N304" s="46">
        <v>2180</v>
      </c>
      <c r="O304" s="47">
        <f>SUM(N304/'BASE DE CÁLCULO'!$B$13)</f>
        <v>451.345755693582</v>
      </c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</row>
    <row r="305" s="29" customFormat="1" customHeight="1" spans="1:45">
      <c r="A305" s="53"/>
      <c r="B305" s="39"/>
      <c r="C305" s="41"/>
      <c r="D305" s="40"/>
      <c r="E305" s="41"/>
      <c r="F305" s="73">
        <v>1.4</v>
      </c>
      <c r="G305" s="60">
        <v>1.04</v>
      </c>
      <c r="H305" s="60">
        <v>0.75</v>
      </c>
      <c r="I305" s="41">
        <f t="shared" si="13"/>
        <v>1.092</v>
      </c>
      <c r="J305" s="41">
        <f>'BASE DE CÁLCULO'!$B$3/EXW!$I305</f>
        <v>100.732600732601</v>
      </c>
      <c r="K305" s="41">
        <f>'BASE DE CÁLCULO'!$B$2/EXW!$I305</f>
        <v>65.9340659340659</v>
      </c>
      <c r="L305" s="55"/>
      <c r="M305" s="61" t="s">
        <v>21</v>
      </c>
      <c r="N305" s="46">
        <v>2270</v>
      </c>
      <c r="O305" s="47">
        <f>SUM(N305/'BASE DE CÁLCULO'!$B$13)</f>
        <v>469.979296066253</v>
      </c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</row>
    <row r="306" s="29" customFormat="1" customHeight="1" spans="1:45">
      <c r="A306" s="57"/>
      <c r="B306" s="39"/>
      <c r="C306" s="41"/>
      <c r="D306" s="40"/>
      <c r="E306" s="41"/>
      <c r="F306" s="73">
        <v>1.4</v>
      </c>
      <c r="G306" s="60">
        <v>1.04</v>
      </c>
      <c r="H306" s="60">
        <v>0.75</v>
      </c>
      <c r="I306" s="41">
        <f t="shared" si="13"/>
        <v>1.092</v>
      </c>
      <c r="J306" s="41">
        <f>'BASE DE CÁLCULO'!$B$3/EXW!$I306</f>
        <v>100.732600732601</v>
      </c>
      <c r="K306" s="41">
        <f>'BASE DE CÁLCULO'!$B$2/EXW!$I306</f>
        <v>65.9340659340659</v>
      </c>
      <c r="L306" s="56"/>
      <c r="M306" s="61" t="s">
        <v>22</v>
      </c>
      <c r="N306" s="46">
        <v>2460</v>
      </c>
      <c r="O306" s="47">
        <f>SUM(N306/'BASE DE CÁLCULO'!$B$13)</f>
        <v>509.316770186335</v>
      </c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</row>
    <row r="307" customHeight="1" spans="1:45">
      <c r="A307" s="68"/>
      <c r="B307" s="39" t="s">
        <v>69</v>
      </c>
      <c r="C307" s="41">
        <v>2.1</v>
      </c>
      <c r="D307" s="40" t="s">
        <v>70</v>
      </c>
      <c r="E307" s="40">
        <v>0.93</v>
      </c>
      <c r="F307" s="76">
        <v>2.12</v>
      </c>
      <c r="G307" s="77">
        <v>1.07</v>
      </c>
      <c r="H307" s="60">
        <v>0.75</v>
      </c>
      <c r="I307" s="41">
        <f t="shared" si="12"/>
        <v>1.7013</v>
      </c>
      <c r="J307" s="41">
        <f>'BASE DE CÁLCULO'!$B$3/EXW!$I307</f>
        <v>64.6564391935579</v>
      </c>
      <c r="K307" s="41">
        <f>'BASE DE CÁLCULO'!$B$2/EXW!$I307</f>
        <v>42.3205783812379</v>
      </c>
      <c r="L307" s="44" t="s">
        <v>43</v>
      </c>
      <c r="M307" s="45" t="s">
        <v>18</v>
      </c>
      <c r="N307" s="46">
        <v>1479</v>
      </c>
      <c r="O307" s="47">
        <f>SUM(N307/'BASE DE CÁLCULO'!$B$13)</f>
        <v>306.211180124224</v>
      </c>
    </row>
    <row r="308" customHeight="1" spans="1:45">
      <c r="A308" s="68"/>
      <c r="B308" s="39"/>
      <c r="C308" s="41"/>
      <c r="D308" s="40"/>
      <c r="E308" s="40"/>
      <c r="F308" s="76">
        <f>F307</f>
        <v>2.12</v>
      </c>
      <c r="G308" s="77">
        <v>1.07</v>
      </c>
      <c r="H308" s="60">
        <f>H307</f>
        <v>0.75</v>
      </c>
      <c r="I308" s="41">
        <f t="shared" si="12"/>
        <v>1.7013</v>
      </c>
      <c r="J308" s="41">
        <f>'BASE DE CÁLCULO'!$B$3/EXW!$I308</f>
        <v>64.6564391935579</v>
      </c>
      <c r="K308" s="41">
        <f>'BASE DE CÁLCULO'!$B$2/EXW!$I308</f>
        <v>42.3205783812379</v>
      </c>
      <c r="L308" s="49"/>
      <c r="M308" s="45" t="s">
        <v>19</v>
      </c>
      <c r="N308" s="46">
        <v>1377</v>
      </c>
      <c r="O308" s="47">
        <f>SUM(N308/'BASE DE CÁLCULO'!$B$13)</f>
        <v>285.093167701863</v>
      </c>
    </row>
    <row r="309" customHeight="1" spans="1:45">
      <c r="A309" s="68"/>
      <c r="B309" s="39"/>
      <c r="C309" s="41"/>
      <c r="D309" s="40"/>
      <c r="E309" s="40"/>
      <c r="F309" s="76">
        <f>F308</f>
        <v>2.12</v>
      </c>
      <c r="G309" s="77">
        <v>1.07</v>
      </c>
      <c r="H309" s="60">
        <f>H308</f>
        <v>0.75</v>
      </c>
      <c r="I309" s="41">
        <f t="shared" si="12"/>
        <v>1.7013</v>
      </c>
      <c r="J309" s="41">
        <f>'BASE DE CÁLCULO'!$B$3/EXW!$I309</f>
        <v>64.6564391935579</v>
      </c>
      <c r="K309" s="41">
        <f>'BASE DE CÁLCULO'!$B$2/EXW!$I309</f>
        <v>42.3205783812379</v>
      </c>
      <c r="L309" s="49"/>
      <c r="M309" s="45" t="s">
        <v>20</v>
      </c>
      <c r="N309" s="46">
        <v>1536</v>
      </c>
      <c r="O309" s="47">
        <f>SUM(N309/'BASE DE CÁLCULO'!$B$13)</f>
        <v>318.012422360248</v>
      </c>
    </row>
    <row r="310" customHeight="1" spans="1:45">
      <c r="A310" s="68"/>
      <c r="B310" s="39"/>
      <c r="C310" s="41"/>
      <c r="D310" s="40"/>
      <c r="E310" s="40"/>
      <c r="F310" s="76">
        <f>F309</f>
        <v>2.12</v>
      </c>
      <c r="G310" s="77">
        <v>1.07</v>
      </c>
      <c r="H310" s="60">
        <f>H309</f>
        <v>0.75</v>
      </c>
      <c r="I310" s="41">
        <f t="shared" si="12"/>
        <v>1.7013</v>
      </c>
      <c r="J310" s="41">
        <f>'BASE DE CÁLCULO'!$B$3/EXW!$I310</f>
        <v>64.6564391935579</v>
      </c>
      <c r="K310" s="41">
        <f>'BASE DE CÁLCULO'!$B$2/EXW!$I310</f>
        <v>42.3205783812379</v>
      </c>
      <c r="L310" s="49"/>
      <c r="M310" s="45" t="s">
        <v>21</v>
      </c>
      <c r="N310" s="46">
        <v>1617</v>
      </c>
      <c r="O310" s="47">
        <f>SUM(N310/'BASE DE CÁLCULO'!$B$13)</f>
        <v>334.782608695652</v>
      </c>
    </row>
    <row r="311" customHeight="1" spans="1:45">
      <c r="A311" s="68"/>
      <c r="B311" s="39"/>
      <c r="C311" s="41"/>
      <c r="D311" s="40"/>
      <c r="E311" s="40"/>
      <c r="F311" s="76">
        <f>F310</f>
        <v>2.12</v>
      </c>
      <c r="G311" s="77">
        <v>1.07</v>
      </c>
      <c r="H311" s="60">
        <f>H310</f>
        <v>0.75</v>
      </c>
      <c r="I311" s="41">
        <f t="shared" si="12"/>
        <v>1.7013</v>
      </c>
      <c r="J311" s="41">
        <f>'BASE DE CÁLCULO'!$B$3/EXW!$I311</f>
        <v>64.6564391935579</v>
      </c>
      <c r="K311" s="41">
        <f>'BASE DE CÁLCULO'!$B$2/EXW!$I311</f>
        <v>42.3205783812379</v>
      </c>
      <c r="L311" s="49"/>
      <c r="M311" s="61" t="s">
        <v>22</v>
      </c>
      <c r="N311" s="46">
        <v>1720</v>
      </c>
      <c r="O311" s="47">
        <f>SUM(N311/'BASE DE CÁLCULO'!$B$13)</f>
        <v>356.107660455487</v>
      </c>
    </row>
    <row r="312" customHeight="1" spans="1:45">
      <c r="A312" s="68"/>
      <c r="B312" s="39"/>
      <c r="C312" s="41"/>
      <c r="D312" s="40"/>
      <c r="E312" s="40"/>
      <c r="F312" s="76">
        <f>F311</f>
        <v>2.12</v>
      </c>
      <c r="G312" s="77">
        <v>1.07</v>
      </c>
      <c r="H312" s="60">
        <f>H311</f>
        <v>0.75</v>
      </c>
      <c r="I312" s="41">
        <f t="shared" si="12"/>
        <v>1.7013</v>
      </c>
      <c r="J312" s="41">
        <f>'BASE DE CÁLCULO'!$B$3/EXW!$I312</f>
        <v>64.6564391935579</v>
      </c>
      <c r="K312" s="41">
        <f>'BASE DE CÁLCULO'!$B$2/EXW!$I312</f>
        <v>42.3205783812379</v>
      </c>
      <c r="L312" s="50"/>
      <c r="M312" s="61" t="s">
        <v>48</v>
      </c>
      <c r="N312" s="46">
        <v>2020</v>
      </c>
      <c r="O312" s="47">
        <f>SUM(N312/'BASE DE CÁLCULO'!$B$13)</f>
        <v>418.219461697723</v>
      </c>
    </row>
    <row r="313" customHeight="1" spans="1:45">
      <c r="A313" s="68"/>
      <c r="B313" s="39"/>
      <c r="C313" s="41">
        <v>2.3</v>
      </c>
      <c r="D313" s="40" t="s">
        <v>70</v>
      </c>
      <c r="E313" s="40">
        <v>0.93</v>
      </c>
      <c r="F313" s="76">
        <v>2.32</v>
      </c>
      <c r="G313" s="77">
        <v>1.07</v>
      </c>
      <c r="H313" s="60">
        <v>0.75</v>
      </c>
      <c r="I313" s="41">
        <f t="shared" si="12"/>
        <v>1.8618</v>
      </c>
      <c r="J313" s="41">
        <f>'BASE DE CÁLCULO'!$B$3/EXW!$I313</f>
        <v>59.082608228596</v>
      </c>
      <c r="K313" s="41">
        <f>'BASE DE CÁLCULO'!$B$2/EXW!$I313</f>
        <v>38.6722526587174</v>
      </c>
      <c r="L313" s="44" t="s">
        <v>43</v>
      </c>
      <c r="M313" s="45" t="s">
        <v>18</v>
      </c>
      <c r="N313" s="46">
        <v>1582</v>
      </c>
      <c r="O313" s="47">
        <f>SUM(N313/'BASE DE CÁLCULO'!$B$13)</f>
        <v>327.536231884058</v>
      </c>
    </row>
    <row r="314" customHeight="1" spans="1:45">
      <c r="A314" s="68"/>
      <c r="B314" s="39"/>
      <c r="C314" s="41"/>
      <c r="D314" s="40"/>
      <c r="E314" s="40"/>
      <c r="F314" s="76">
        <f>F313</f>
        <v>2.32</v>
      </c>
      <c r="G314" s="77">
        <v>1.07</v>
      </c>
      <c r="H314" s="60">
        <v>0.75</v>
      </c>
      <c r="I314" s="41">
        <f t="shared" si="12"/>
        <v>1.8618</v>
      </c>
      <c r="J314" s="41">
        <f>'BASE DE CÁLCULO'!$B$3/EXW!$I314</f>
        <v>59.082608228596</v>
      </c>
      <c r="K314" s="41">
        <f>'BASE DE CÁLCULO'!$B$2/EXW!$I314</f>
        <v>38.6722526587174</v>
      </c>
      <c r="L314" s="49"/>
      <c r="M314" s="45" t="s">
        <v>19</v>
      </c>
      <c r="N314" s="46">
        <v>1479</v>
      </c>
      <c r="O314" s="47">
        <f>SUM(N314/'BASE DE CÁLCULO'!$B$13)</f>
        <v>306.211180124224</v>
      </c>
    </row>
    <row r="315" customHeight="1" spans="1:45">
      <c r="A315" s="68"/>
      <c r="B315" s="39"/>
      <c r="C315" s="41"/>
      <c r="D315" s="40"/>
      <c r="E315" s="40"/>
      <c r="F315" s="76">
        <f>F314</f>
        <v>2.32</v>
      </c>
      <c r="G315" s="77">
        <v>1.07</v>
      </c>
      <c r="H315" s="60">
        <v>0.75</v>
      </c>
      <c r="I315" s="41">
        <f t="shared" si="12"/>
        <v>1.8618</v>
      </c>
      <c r="J315" s="41">
        <f>'BASE DE CÁLCULO'!$B$3/EXW!$I315</f>
        <v>59.082608228596</v>
      </c>
      <c r="K315" s="41">
        <f>'BASE DE CÁLCULO'!$B$2/EXW!$I315</f>
        <v>38.6722526587174</v>
      </c>
      <c r="L315" s="49"/>
      <c r="M315" s="45" t="s">
        <v>20</v>
      </c>
      <c r="N315" s="46">
        <v>1651</v>
      </c>
      <c r="O315" s="47">
        <f>SUM(N315/'BASE DE CÁLCULO'!$B$13)</f>
        <v>341.821946169772</v>
      </c>
    </row>
    <row r="316" customHeight="1" spans="1:45">
      <c r="A316" s="68"/>
      <c r="B316" s="39"/>
      <c r="C316" s="41"/>
      <c r="D316" s="40"/>
      <c r="E316" s="40"/>
      <c r="F316" s="76">
        <f>F315</f>
        <v>2.32</v>
      </c>
      <c r="G316" s="77">
        <v>1.07</v>
      </c>
      <c r="H316" s="60">
        <v>0.75</v>
      </c>
      <c r="I316" s="41">
        <f t="shared" si="12"/>
        <v>1.8618</v>
      </c>
      <c r="J316" s="41">
        <f>'BASE DE CÁLCULO'!$B$3/EXW!$I316</f>
        <v>59.082608228596</v>
      </c>
      <c r="K316" s="41">
        <f>'BASE DE CÁLCULO'!$B$2/EXW!$I316</f>
        <v>38.6722526587174</v>
      </c>
      <c r="L316" s="49"/>
      <c r="M316" s="45" t="s">
        <v>21</v>
      </c>
      <c r="N316" s="46">
        <v>1731</v>
      </c>
      <c r="O316" s="47">
        <f>SUM(N316/'BASE DE CÁLCULO'!$B$13)</f>
        <v>358.385093167702</v>
      </c>
    </row>
    <row r="317" customHeight="1" spans="1:45">
      <c r="A317" s="68"/>
      <c r="B317" s="39"/>
      <c r="C317" s="41"/>
      <c r="D317" s="40"/>
      <c r="E317" s="40"/>
      <c r="F317" s="76">
        <f>F316</f>
        <v>2.32</v>
      </c>
      <c r="G317" s="77">
        <v>1.07</v>
      </c>
      <c r="H317" s="60">
        <v>0.75</v>
      </c>
      <c r="I317" s="41">
        <f t="shared" si="12"/>
        <v>1.8618</v>
      </c>
      <c r="J317" s="41">
        <f>'BASE DE CÁLCULO'!$B$3/EXW!$I317</f>
        <v>59.082608228596</v>
      </c>
      <c r="K317" s="41">
        <f>'BASE DE CÁLCULO'!$B$2/EXW!$I317</f>
        <v>38.6722526587174</v>
      </c>
      <c r="L317" s="49"/>
      <c r="M317" s="61" t="s">
        <v>22</v>
      </c>
      <c r="N317" s="46">
        <v>1840</v>
      </c>
      <c r="O317" s="47">
        <f>SUM(N317/'BASE DE CÁLCULO'!$B$13)</f>
        <v>380.952380952381</v>
      </c>
    </row>
    <row r="318" customHeight="1" spans="1:45">
      <c r="A318" s="68"/>
      <c r="B318" s="39"/>
      <c r="C318" s="41"/>
      <c r="D318" s="40"/>
      <c r="E318" s="40"/>
      <c r="F318" s="76">
        <f>F317</f>
        <v>2.32</v>
      </c>
      <c r="G318" s="77">
        <v>1.07</v>
      </c>
      <c r="H318" s="60">
        <v>0.75</v>
      </c>
      <c r="I318" s="41">
        <f t="shared" si="12"/>
        <v>1.8618</v>
      </c>
      <c r="J318" s="41">
        <f>'BASE DE CÁLCULO'!$B$3/EXW!$I318</f>
        <v>59.082608228596</v>
      </c>
      <c r="K318" s="41">
        <f>'BASE DE CÁLCULO'!$B$2/EXW!$I318</f>
        <v>38.6722526587174</v>
      </c>
      <c r="L318" s="50"/>
      <c r="M318" s="61" t="s">
        <v>48</v>
      </c>
      <c r="N318" s="46">
        <v>2160</v>
      </c>
      <c r="O318" s="47">
        <f>SUM(N318/'BASE DE CÁLCULO'!$B$13)</f>
        <v>447.204968944099</v>
      </c>
    </row>
    <row r="319" customHeight="1" spans="1:45">
      <c r="A319" s="68"/>
      <c r="B319" s="39"/>
      <c r="C319" s="41">
        <v>2.5</v>
      </c>
      <c r="D319" s="40" t="s">
        <v>70</v>
      </c>
      <c r="E319" s="40">
        <v>0.93</v>
      </c>
      <c r="F319" s="76">
        <v>2.52</v>
      </c>
      <c r="G319" s="77">
        <v>1.07</v>
      </c>
      <c r="H319" s="60">
        <v>0.75</v>
      </c>
      <c r="I319" s="41">
        <f t="shared" si="12"/>
        <v>2.0223</v>
      </c>
      <c r="J319" s="41">
        <f>'BASE DE CÁLCULO'!$B$3/EXW!$I319</f>
        <v>54.3935123374376</v>
      </c>
      <c r="K319" s="41">
        <f>'BASE DE CÁLCULO'!$B$2/EXW!$I319</f>
        <v>35.6030262572319</v>
      </c>
      <c r="L319" s="44" t="s">
        <v>43</v>
      </c>
      <c r="M319" s="45" t="s">
        <v>18</v>
      </c>
      <c r="N319" s="46">
        <v>1686</v>
      </c>
      <c r="O319" s="47">
        <f>SUM(N319/'BASE DE CÁLCULO'!$B$13)</f>
        <v>349.068322981366</v>
      </c>
    </row>
    <row r="320" customHeight="1" spans="1:45">
      <c r="A320" s="68"/>
      <c r="B320" s="39"/>
      <c r="C320" s="41"/>
      <c r="D320" s="40"/>
      <c r="E320" s="40"/>
      <c r="F320" s="76">
        <f>F319</f>
        <v>2.52</v>
      </c>
      <c r="G320" s="77">
        <v>1.07</v>
      </c>
      <c r="H320" s="60">
        <v>0.75</v>
      </c>
      <c r="I320" s="41">
        <f t="shared" si="12"/>
        <v>2.0223</v>
      </c>
      <c r="J320" s="41">
        <f>'BASE DE CÁLCULO'!$B$3/EXW!$I320</f>
        <v>54.3935123374376</v>
      </c>
      <c r="K320" s="41">
        <f>'BASE DE CÁLCULO'!$B$2/EXW!$I320</f>
        <v>35.6030262572319</v>
      </c>
      <c r="L320" s="49"/>
      <c r="M320" s="45" t="s">
        <v>19</v>
      </c>
      <c r="N320" s="46">
        <v>1582</v>
      </c>
      <c r="O320" s="47">
        <f>SUM(N320/'BASE DE CÁLCULO'!$B$13)</f>
        <v>327.536231884058</v>
      </c>
    </row>
    <row r="321" customHeight="1" spans="1:45">
      <c r="A321" s="68"/>
      <c r="B321" s="39"/>
      <c r="C321" s="41"/>
      <c r="D321" s="40"/>
      <c r="E321" s="40"/>
      <c r="F321" s="76">
        <f>F320</f>
        <v>2.52</v>
      </c>
      <c r="G321" s="77">
        <v>1.07</v>
      </c>
      <c r="H321" s="60">
        <v>0.75</v>
      </c>
      <c r="I321" s="41">
        <f t="shared" si="12"/>
        <v>2.0223</v>
      </c>
      <c r="J321" s="41">
        <f>'BASE DE CÁLCULO'!$B$3/EXW!$I321</f>
        <v>54.3935123374376</v>
      </c>
      <c r="K321" s="41">
        <f>'BASE DE CÁLCULO'!$B$2/EXW!$I321</f>
        <v>35.6030262572319</v>
      </c>
      <c r="L321" s="49"/>
      <c r="M321" s="45" t="s">
        <v>20</v>
      </c>
      <c r="N321" s="46">
        <v>1754</v>
      </c>
      <c r="O321" s="47">
        <f>SUM(N321/'BASE DE CÁLCULO'!$B$13)</f>
        <v>363.146997929607</v>
      </c>
    </row>
    <row r="322" customHeight="1" spans="1:45">
      <c r="A322" s="68"/>
      <c r="B322" s="39"/>
      <c r="C322" s="41"/>
      <c r="D322" s="40"/>
      <c r="E322" s="40"/>
      <c r="F322" s="76">
        <f>F321</f>
        <v>2.52</v>
      </c>
      <c r="G322" s="77">
        <v>1.07</v>
      </c>
      <c r="H322" s="60">
        <v>0.75</v>
      </c>
      <c r="I322" s="41">
        <f t="shared" si="12"/>
        <v>2.0223</v>
      </c>
      <c r="J322" s="41">
        <f>'BASE DE CÁLCULO'!$B$3/EXW!$I322</f>
        <v>54.3935123374376</v>
      </c>
      <c r="K322" s="41">
        <f>'BASE DE CÁLCULO'!$B$2/EXW!$I322</f>
        <v>35.6030262572319</v>
      </c>
      <c r="L322" s="49"/>
      <c r="M322" s="45" t="s">
        <v>21</v>
      </c>
      <c r="N322" s="46">
        <v>1856</v>
      </c>
      <c r="O322" s="47">
        <f>SUM(N322/'BASE DE CÁLCULO'!$B$13)</f>
        <v>384.265010351967</v>
      </c>
    </row>
    <row r="323" customHeight="1" spans="1:45">
      <c r="A323" s="68"/>
      <c r="B323" s="39"/>
      <c r="C323" s="41"/>
      <c r="D323" s="40"/>
      <c r="E323" s="40"/>
      <c r="F323" s="76">
        <f>F322</f>
        <v>2.52</v>
      </c>
      <c r="G323" s="77">
        <v>1.07</v>
      </c>
      <c r="H323" s="60">
        <v>0.75</v>
      </c>
      <c r="I323" s="41">
        <f t="shared" si="12"/>
        <v>2.0223</v>
      </c>
      <c r="J323" s="41">
        <f>'BASE DE CÁLCULO'!$B$3/EXW!$I323</f>
        <v>54.3935123374376</v>
      </c>
      <c r="K323" s="41">
        <f>'BASE DE CÁLCULO'!$B$2/EXW!$I323</f>
        <v>35.6030262572319</v>
      </c>
      <c r="L323" s="49"/>
      <c r="M323" s="61" t="s">
        <v>22</v>
      </c>
      <c r="N323" s="46">
        <v>1975</v>
      </c>
      <c r="O323" s="47">
        <f>SUM(N323/'BASE DE CÁLCULO'!$B$13)</f>
        <v>408.902691511387</v>
      </c>
    </row>
    <row r="324" customHeight="1" spans="1:45">
      <c r="A324" s="68"/>
      <c r="B324" s="39"/>
      <c r="C324" s="41"/>
      <c r="D324" s="40"/>
      <c r="E324" s="40"/>
      <c r="F324" s="76">
        <f>F323</f>
        <v>2.52</v>
      </c>
      <c r="G324" s="77">
        <v>1.07</v>
      </c>
      <c r="H324" s="60">
        <v>0.75</v>
      </c>
      <c r="I324" s="41">
        <f t="shared" si="12"/>
        <v>2.0223</v>
      </c>
      <c r="J324" s="41">
        <f>'BASE DE CÁLCULO'!$B$3/EXW!$I324</f>
        <v>54.3935123374376</v>
      </c>
      <c r="K324" s="41">
        <f>'BASE DE CÁLCULO'!$B$2/EXW!$I324</f>
        <v>35.6030262572319</v>
      </c>
      <c r="L324" s="50"/>
      <c r="M324" s="61" t="s">
        <v>48</v>
      </c>
      <c r="N324" s="46">
        <v>2320</v>
      </c>
      <c r="O324" s="47">
        <f>SUM(N324/'BASE DE CÁLCULO'!$B$13)</f>
        <v>480.331262939959</v>
      </c>
    </row>
    <row r="325" customHeight="1" spans="1:45">
      <c r="A325" s="68"/>
      <c r="B325" s="39"/>
      <c r="C325" s="41">
        <v>2.5</v>
      </c>
      <c r="D325" s="40" t="s">
        <v>70</v>
      </c>
      <c r="E325" s="40">
        <v>0.93</v>
      </c>
      <c r="F325" s="76">
        <v>1.27</v>
      </c>
      <c r="G325" s="77">
        <v>1.07</v>
      </c>
      <c r="H325" s="60">
        <v>0.75</v>
      </c>
      <c r="I325" s="41">
        <f t="shared" si="12"/>
        <v>1.019175</v>
      </c>
      <c r="J325" s="41">
        <f>'BASE DE CÁLCULO'!$B$3/EXW!$I325</f>
        <v>107.930433929404</v>
      </c>
      <c r="K325" s="41">
        <f>'BASE DE CÁLCULO'!$B$2/EXW!$I325</f>
        <v>70.6453749356097</v>
      </c>
      <c r="L325" s="54" t="s">
        <v>44</v>
      </c>
      <c r="M325" s="45" t="s">
        <v>18</v>
      </c>
      <c r="N325" s="46">
        <v>1832</v>
      </c>
      <c r="O325" s="47">
        <f>SUM(N325/'BASE DE CÁLCULO'!$B$13)</f>
        <v>379.296066252588</v>
      </c>
    </row>
    <row r="326" customHeight="1" spans="1:45">
      <c r="A326" s="68"/>
      <c r="B326" s="39"/>
      <c r="C326" s="41"/>
      <c r="D326" s="40"/>
      <c r="E326" s="40"/>
      <c r="F326" s="76">
        <f>F325</f>
        <v>1.27</v>
      </c>
      <c r="G326" s="77">
        <v>1.07</v>
      </c>
      <c r="H326" s="60">
        <v>0.75</v>
      </c>
      <c r="I326" s="41">
        <f t="shared" si="12"/>
        <v>1.019175</v>
      </c>
      <c r="J326" s="41">
        <f>'BASE DE CÁLCULO'!$B$3/EXW!$I326</f>
        <v>107.930433929404</v>
      </c>
      <c r="K326" s="41">
        <f>'BASE DE CÁLCULO'!$B$2/EXW!$I326</f>
        <v>70.6453749356097</v>
      </c>
      <c r="L326" s="55"/>
      <c r="M326" s="45" t="s">
        <v>19</v>
      </c>
      <c r="N326" s="46">
        <v>1696</v>
      </c>
      <c r="O326" s="47">
        <f>SUM(N326/'BASE DE CÁLCULO'!$B$13)</f>
        <v>351.138716356108</v>
      </c>
    </row>
    <row r="327" s="27" customFormat="1" customHeight="1" spans="1:45">
      <c r="A327" s="68"/>
      <c r="B327" s="39"/>
      <c r="C327" s="41"/>
      <c r="D327" s="40"/>
      <c r="E327" s="40"/>
      <c r="F327" s="76">
        <f>F326</f>
        <v>1.27</v>
      </c>
      <c r="G327" s="77">
        <v>1.07</v>
      </c>
      <c r="H327" s="60">
        <v>0.75</v>
      </c>
      <c r="I327" s="41">
        <f t="shared" si="12"/>
        <v>1.019175</v>
      </c>
      <c r="J327" s="41">
        <f>'BASE DE CÁLCULO'!$B$3/EXW!$I327</f>
        <v>107.930433929404</v>
      </c>
      <c r="K327" s="41">
        <f>'BASE DE CÁLCULO'!$B$2/EXW!$I327</f>
        <v>70.6453749356097</v>
      </c>
      <c r="L327" s="55"/>
      <c r="M327" s="45" t="s">
        <v>20</v>
      </c>
      <c r="N327" s="46">
        <v>1903</v>
      </c>
      <c r="O327" s="47">
        <f>SUM(N327/'BASE DE CÁLCULO'!$B$13)</f>
        <v>393.995859213251</v>
      </c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</row>
    <row r="328" s="27" customFormat="1" customHeight="1" spans="1:45">
      <c r="A328" s="68"/>
      <c r="B328" s="39"/>
      <c r="C328" s="41"/>
      <c r="D328" s="40"/>
      <c r="E328" s="40"/>
      <c r="F328" s="76">
        <f>F327</f>
        <v>1.27</v>
      </c>
      <c r="G328" s="77">
        <v>1.07</v>
      </c>
      <c r="H328" s="60">
        <v>0.75</v>
      </c>
      <c r="I328" s="41">
        <f t="shared" si="12"/>
        <v>1.019175</v>
      </c>
      <c r="J328" s="41">
        <f>'BASE DE CÁLCULO'!$B$3/EXW!$I328</f>
        <v>107.930433929404</v>
      </c>
      <c r="K328" s="41">
        <f>'BASE DE CÁLCULO'!$B$2/EXW!$I328</f>
        <v>70.6453749356097</v>
      </c>
      <c r="L328" s="55"/>
      <c r="M328" s="45" t="s">
        <v>21</v>
      </c>
      <c r="N328" s="46">
        <v>2006</v>
      </c>
      <c r="O328" s="47">
        <f>SUM(N328/'BASE DE CÁLCULO'!$B$13)</f>
        <v>415.320910973085</v>
      </c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</row>
    <row r="329" s="27" customFormat="1" customHeight="1" spans="1:45">
      <c r="A329" s="68"/>
      <c r="B329" s="39"/>
      <c r="C329" s="41"/>
      <c r="D329" s="40"/>
      <c r="E329" s="40"/>
      <c r="F329" s="76">
        <f>F328</f>
        <v>1.27</v>
      </c>
      <c r="G329" s="77">
        <v>1.07</v>
      </c>
      <c r="H329" s="60">
        <v>0.75</v>
      </c>
      <c r="I329" s="41">
        <f t="shared" si="12"/>
        <v>1.019175</v>
      </c>
      <c r="J329" s="41">
        <f>'BASE DE CÁLCULO'!$B$3/EXW!$I329</f>
        <v>107.930433929404</v>
      </c>
      <c r="K329" s="41">
        <f>'BASE DE CÁLCULO'!$B$2/EXW!$I329</f>
        <v>70.6453749356097</v>
      </c>
      <c r="L329" s="55"/>
      <c r="M329" s="61" t="s">
        <v>22</v>
      </c>
      <c r="N329" s="46">
        <v>2130</v>
      </c>
      <c r="O329" s="47">
        <f>SUM(N329/'BASE DE CÁLCULO'!$B$13)</f>
        <v>440.993788819876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</row>
    <row r="330" s="27" customFormat="1" customHeight="1" spans="1:45">
      <c r="A330" s="68"/>
      <c r="B330" s="39"/>
      <c r="C330" s="41"/>
      <c r="D330" s="40"/>
      <c r="E330" s="40"/>
      <c r="F330" s="76">
        <f>F329</f>
        <v>1.27</v>
      </c>
      <c r="G330" s="77">
        <v>1.07</v>
      </c>
      <c r="H330" s="60">
        <v>0.75</v>
      </c>
      <c r="I330" s="41">
        <f t="shared" si="12"/>
        <v>1.019175</v>
      </c>
      <c r="J330" s="41">
        <f>'BASE DE CÁLCULO'!$B$3/EXW!$I330</f>
        <v>107.930433929404</v>
      </c>
      <c r="K330" s="41">
        <f>'BASE DE CÁLCULO'!$B$2/EXW!$I330</f>
        <v>70.6453749356097</v>
      </c>
      <c r="L330" s="56"/>
      <c r="M330" s="61" t="s">
        <v>48</v>
      </c>
      <c r="N330" s="46">
        <v>2500</v>
      </c>
      <c r="O330" s="47">
        <f>SUM(N330/'BASE DE CÁLCULO'!$B$13)</f>
        <v>517.5983436853</v>
      </c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</row>
    <row r="331" s="27" customFormat="1" customHeight="1" spans="1:45">
      <c r="A331" s="68"/>
      <c r="B331" s="39"/>
      <c r="C331" s="41">
        <v>2.8</v>
      </c>
      <c r="D331" s="40" t="s">
        <v>70</v>
      </c>
      <c r="E331" s="40">
        <v>0.93</v>
      </c>
      <c r="F331" s="76">
        <v>1.42</v>
      </c>
      <c r="G331" s="77">
        <v>1.07</v>
      </c>
      <c r="H331" s="60">
        <v>0.75</v>
      </c>
      <c r="I331" s="41">
        <f t="shared" si="12"/>
        <v>1.13955</v>
      </c>
      <c r="J331" s="41">
        <f>'BASE DE CÁLCULO'!$B$3/EXW!$I331</f>
        <v>96.5293317537624</v>
      </c>
      <c r="K331" s="41">
        <f>'BASE DE CÁLCULO'!$B$2/EXW!$I331</f>
        <v>63.1828353297354</v>
      </c>
      <c r="L331" s="54" t="s">
        <v>44</v>
      </c>
      <c r="M331" s="45" t="s">
        <v>18</v>
      </c>
      <c r="N331" s="46">
        <v>2061</v>
      </c>
      <c r="O331" s="47">
        <f>SUM(N331/'BASE DE CÁLCULO'!$B$13)</f>
        <v>426.708074534161</v>
      </c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</row>
    <row r="332" s="27" customFormat="1" customHeight="1" spans="1:45">
      <c r="A332" s="68"/>
      <c r="B332" s="39"/>
      <c r="C332" s="41"/>
      <c r="D332" s="40"/>
      <c r="E332" s="40"/>
      <c r="F332" s="76">
        <f>F331</f>
        <v>1.42</v>
      </c>
      <c r="G332" s="77">
        <v>1.07</v>
      </c>
      <c r="H332" s="60">
        <v>0.75</v>
      </c>
      <c r="I332" s="41">
        <f t="shared" si="12"/>
        <v>1.13955</v>
      </c>
      <c r="J332" s="41">
        <f>'BASE DE CÁLCULO'!$B$3/EXW!$I332</f>
        <v>96.5293317537624</v>
      </c>
      <c r="K332" s="41">
        <f>'BASE DE CÁLCULO'!$B$2/EXW!$I332</f>
        <v>63.1828353297354</v>
      </c>
      <c r="L332" s="55"/>
      <c r="M332" s="45" t="s">
        <v>19</v>
      </c>
      <c r="N332" s="46">
        <v>1914</v>
      </c>
      <c r="O332" s="47">
        <f>SUM(N332/'BASE DE CÁLCULO'!$B$13)</f>
        <v>396.273291925466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</row>
    <row r="333" s="27" customFormat="1" customHeight="1" spans="1:45">
      <c r="A333" s="68"/>
      <c r="B333" s="39"/>
      <c r="C333" s="41"/>
      <c r="D333" s="40"/>
      <c r="E333" s="40"/>
      <c r="F333" s="76">
        <f>F332</f>
        <v>1.42</v>
      </c>
      <c r="G333" s="77">
        <v>1.07</v>
      </c>
      <c r="H333" s="60">
        <v>0.75</v>
      </c>
      <c r="I333" s="41">
        <f t="shared" si="12"/>
        <v>1.13955</v>
      </c>
      <c r="J333" s="41">
        <f>'BASE DE CÁLCULO'!$B$3/EXW!$I333</f>
        <v>96.5293317537624</v>
      </c>
      <c r="K333" s="41">
        <f>'BASE DE CÁLCULO'!$B$2/EXW!$I333</f>
        <v>63.1828353297354</v>
      </c>
      <c r="L333" s="55"/>
      <c r="M333" s="45" t="s">
        <v>20</v>
      </c>
      <c r="N333" s="46">
        <v>2131</v>
      </c>
      <c r="O333" s="47">
        <f>SUM(N333/'BASE DE CÁLCULO'!$B$13)</f>
        <v>441.20082815735</v>
      </c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</row>
    <row r="334" s="27" customFormat="1" customHeight="1" spans="1:45">
      <c r="A334" s="68"/>
      <c r="B334" s="39"/>
      <c r="C334" s="41"/>
      <c r="D334" s="40"/>
      <c r="E334" s="40"/>
      <c r="F334" s="76">
        <f>F333</f>
        <v>1.42</v>
      </c>
      <c r="G334" s="77">
        <v>1.07</v>
      </c>
      <c r="H334" s="60">
        <v>0.75</v>
      </c>
      <c r="I334" s="41">
        <f t="shared" si="12"/>
        <v>1.13955</v>
      </c>
      <c r="J334" s="41">
        <f>'BASE DE CÁLCULO'!$B$3/EXW!$I334</f>
        <v>96.5293317537624</v>
      </c>
      <c r="K334" s="41">
        <f>'BASE DE CÁLCULO'!$B$2/EXW!$I334</f>
        <v>63.1828353297354</v>
      </c>
      <c r="L334" s="55"/>
      <c r="M334" s="45" t="s">
        <v>21</v>
      </c>
      <c r="N334" s="46">
        <v>2247</v>
      </c>
      <c r="O334" s="47">
        <f>SUM(N334/'BASE DE CÁLCULO'!$B$13)</f>
        <v>465.217391304348</v>
      </c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</row>
    <row r="335" s="27" customFormat="1" customHeight="1" spans="1:45">
      <c r="A335" s="68"/>
      <c r="B335" s="39"/>
      <c r="C335" s="41"/>
      <c r="D335" s="40"/>
      <c r="E335" s="40"/>
      <c r="F335" s="76">
        <f>F334</f>
        <v>1.42</v>
      </c>
      <c r="G335" s="77">
        <v>1.07</v>
      </c>
      <c r="H335" s="60">
        <v>0.75</v>
      </c>
      <c r="I335" s="41">
        <f t="shared" si="12"/>
        <v>1.13955</v>
      </c>
      <c r="J335" s="41">
        <f>'BASE DE CÁLCULO'!$B$3/EXW!$I335</f>
        <v>96.5293317537624</v>
      </c>
      <c r="K335" s="41">
        <f>'BASE DE CÁLCULO'!$B$2/EXW!$I335</f>
        <v>63.1828353297354</v>
      </c>
      <c r="L335" s="55"/>
      <c r="M335" s="61" t="s">
        <v>22</v>
      </c>
      <c r="N335" s="46">
        <v>2390</v>
      </c>
      <c r="O335" s="47">
        <f>SUM(N335/'BASE DE CÁLCULO'!$B$13)</f>
        <v>494.824016563147</v>
      </c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</row>
    <row r="336" s="27" customFormat="1" customHeight="1" spans="1:45">
      <c r="A336" s="68"/>
      <c r="B336" s="39"/>
      <c r="C336" s="41"/>
      <c r="D336" s="40"/>
      <c r="E336" s="40"/>
      <c r="F336" s="76">
        <f>F335</f>
        <v>1.42</v>
      </c>
      <c r="G336" s="77">
        <v>1.07</v>
      </c>
      <c r="H336" s="60">
        <v>0.75</v>
      </c>
      <c r="I336" s="41">
        <f t="shared" si="12"/>
        <v>1.13955</v>
      </c>
      <c r="J336" s="41">
        <f>'BASE DE CÁLCULO'!$B$3/EXW!$I336</f>
        <v>96.5293317537624</v>
      </c>
      <c r="K336" s="41">
        <f>'BASE DE CÁLCULO'!$B$2/EXW!$I336</f>
        <v>63.1828353297354</v>
      </c>
      <c r="L336" s="56"/>
      <c r="M336" s="61" t="s">
        <v>48</v>
      </c>
      <c r="N336" s="46">
        <v>2800</v>
      </c>
      <c r="O336" s="47">
        <f>SUM(N336/'BASE DE CÁLCULO'!$B$13)</f>
        <v>579.710144927536</v>
      </c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</row>
    <row r="337" s="27" customFormat="1" ht="30" customHeight="1" spans="1:45">
      <c r="A337" s="68"/>
      <c r="B337" s="39"/>
      <c r="C337" s="41">
        <v>3.2</v>
      </c>
      <c r="D337" s="40" t="s">
        <v>70</v>
      </c>
      <c r="E337" s="40">
        <v>0.93</v>
      </c>
      <c r="F337" s="78">
        <v>1.17</v>
      </c>
      <c r="G337" s="77">
        <v>1.07</v>
      </c>
      <c r="H337" s="41">
        <v>0.75</v>
      </c>
      <c r="I337" s="41">
        <f t="shared" si="12"/>
        <v>0.938925</v>
      </c>
      <c r="J337" s="41">
        <f>'BASE DE CÁLCULO'!$B$3/EXW!$I337</f>
        <v>117.155257342173</v>
      </c>
      <c r="K337" s="41">
        <f>'BASE DE CÁLCULO'!$B$2/EXW!$I337</f>
        <v>76.6834411694225</v>
      </c>
      <c r="L337" s="69" t="s">
        <v>71</v>
      </c>
      <c r="M337" s="61" t="s">
        <v>18</v>
      </c>
      <c r="N337" s="79">
        <v>2602</v>
      </c>
      <c r="O337" s="80">
        <f>SUM(N337/'BASE DE CÁLCULO'!$B$13)</f>
        <v>538.71635610766</v>
      </c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</row>
    <row r="338" s="27" customFormat="1" ht="30" customHeight="1" spans="1:45">
      <c r="A338" s="68"/>
      <c r="B338" s="39"/>
      <c r="C338" s="41"/>
      <c r="D338" s="40"/>
      <c r="E338" s="40"/>
      <c r="F338" s="78">
        <v>0.92</v>
      </c>
      <c r="G338" s="77">
        <v>1.07</v>
      </c>
      <c r="H338" s="41">
        <v>0.75</v>
      </c>
      <c r="I338" s="41">
        <f t="shared" si="12"/>
        <v>0.7383</v>
      </c>
      <c r="J338" s="41">
        <f>'BASE DE CÁLCULO'!$B$3/EXW!$I338</f>
        <v>148.990925098199</v>
      </c>
      <c r="K338" s="41">
        <f>'BASE DE CÁLCULO'!$B$2/EXW!$I338</f>
        <v>97.5213327915481</v>
      </c>
      <c r="L338" s="69"/>
      <c r="M338" s="61"/>
      <c r="N338" s="81"/>
      <c r="O338" s="80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</row>
    <row r="339" s="27" customFormat="1" ht="30" customHeight="1" spans="1:45">
      <c r="A339" s="68"/>
      <c r="B339" s="39"/>
      <c r="C339" s="41"/>
      <c r="D339" s="40"/>
      <c r="E339" s="40"/>
      <c r="F339" s="78">
        <v>1.17</v>
      </c>
      <c r="G339" s="77">
        <v>1.07</v>
      </c>
      <c r="H339" s="41">
        <v>0.75</v>
      </c>
      <c r="I339" s="41">
        <f t="shared" si="12"/>
        <v>0.938925</v>
      </c>
      <c r="J339" s="41">
        <f>'BASE DE CÁLCULO'!$B$3/EXW!$I339</f>
        <v>117.155257342173</v>
      </c>
      <c r="K339" s="41">
        <f>'BASE DE CÁLCULO'!$B$2/EXW!$I339</f>
        <v>76.6834411694225</v>
      </c>
      <c r="L339" s="69"/>
      <c r="M339" s="61"/>
      <c r="N339" s="82"/>
      <c r="O339" s="80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</row>
    <row r="340" s="27" customFormat="1" ht="30" customHeight="1" spans="1:45">
      <c r="A340" s="68"/>
      <c r="B340" s="39"/>
      <c r="C340" s="41"/>
      <c r="D340" s="40"/>
      <c r="E340" s="40"/>
      <c r="F340" s="78">
        <v>1.17</v>
      </c>
      <c r="G340" s="77">
        <v>1.07</v>
      </c>
      <c r="H340" s="41">
        <v>0.75</v>
      </c>
      <c r="I340" s="41">
        <f t="shared" si="12"/>
        <v>0.938925</v>
      </c>
      <c r="J340" s="41">
        <f>'BASE DE CÁLCULO'!$B$3/EXW!$I340</f>
        <v>117.155257342173</v>
      </c>
      <c r="K340" s="41">
        <f>'BASE DE CÁLCULO'!$B$2/EXW!$I340</f>
        <v>76.6834411694225</v>
      </c>
      <c r="L340" s="69" t="s">
        <v>71</v>
      </c>
      <c r="M340" s="61" t="s">
        <v>19</v>
      </c>
      <c r="N340" s="79">
        <v>2423</v>
      </c>
      <c r="O340" s="80">
        <f>SUM(N340/'BASE DE CÁLCULO'!$B$13)</f>
        <v>501.656314699793</v>
      </c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</row>
    <row r="341" s="27" customFormat="1" ht="30" customHeight="1" spans="1:45">
      <c r="A341" s="68"/>
      <c r="B341" s="39"/>
      <c r="C341" s="41"/>
      <c r="D341" s="40"/>
      <c r="E341" s="40"/>
      <c r="F341" s="78">
        <v>0.92</v>
      </c>
      <c r="G341" s="77">
        <v>1.07</v>
      </c>
      <c r="H341" s="41">
        <v>0.75</v>
      </c>
      <c r="I341" s="41">
        <f t="shared" si="12"/>
        <v>0.7383</v>
      </c>
      <c r="J341" s="41">
        <f>'BASE DE CÁLCULO'!$B$3/EXW!$I341</f>
        <v>148.990925098199</v>
      </c>
      <c r="K341" s="41">
        <f>'BASE DE CÁLCULO'!$B$2/EXW!$I341</f>
        <v>97.5213327915481</v>
      </c>
      <c r="L341" s="69"/>
      <c r="M341" s="61"/>
      <c r="N341" s="81">
        <v>0</v>
      </c>
      <c r="O341" s="80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</row>
    <row r="342" s="27" customFormat="1" ht="30" customHeight="1" spans="1:45">
      <c r="A342" s="68"/>
      <c r="B342" s="39"/>
      <c r="C342" s="41"/>
      <c r="D342" s="40"/>
      <c r="E342" s="40"/>
      <c r="F342" s="78">
        <v>1.17</v>
      </c>
      <c r="G342" s="77">
        <v>1.07</v>
      </c>
      <c r="H342" s="41">
        <v>0.75</v>
      </c>
      <c r="I342" s="41">
        <f t="shared" si="12"/>
        <v>0.938925</v>
      </c>
      <c r="J342" s="41">
        <f>'BASE DE CÁLCULO'!$B$3/EXW!$I342</f>
        <v>117.155257342173</v>
      </c>
      <c r="K342" s="41">
        <f>'BASE DE CÁLCULO'!$B$2/EXW!$I342</f>
        <v>76.6834411694225</v>
      </c>
      <c r="L342" s="69"/>
      <c r="M342" s="61"/>
      <c r="N342" s="82">
        <v>0</v>
      </c>
      <c r="O342" s="80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</row>
    <row r="343" s="27" customFormat="1" ht="30" customHeight="1" spans="1:45">
      <c r="A343" s="68"/>
      <c r="B343" s="39"/>
      <c r="C343" s="41"/>
      <c r="D343" s="40"/>
      <c r="E343" s="40"/>
      <c r="F343" s="78">
        <v>1.17</v>
      </c>
      <c r="G343" s="77">
        <v>1.07</v>
      </c>
      <c r="H343" s="41">
        <v>0.75</v>
      </c>
      <c r="I343" s="41">
        <f t="shared" si="12"/>
        <v>0.938925</v>
      </c>
      <c r="J343" s="41">
        <f>'BASE DE CÁLCULO'!$B$3/EXW!$I343</f>
        <v>117.155257342173</v>
      </c>
      <c r="K343" s="41">
        <f>'BASE DE CÁLCULO'!$B$2/EXW!$I343</f>
        <v>76.6834411694225</v>
      </c>
      <c r="L343" s="69" t="s">
        <v>71</v>
      </c>
      <c r="M343" s="61" t="s">
        <v>20</v>
      </c>
      <c r="N343" s="79">
        <v>2705</v>
      </c>
      <c r="O343" s="80">
        <f>SUM(N343/'BASE DE CÁLCULO'!$B$13)</f>
        <v>560.041407867495</v>
      </c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</row>
    <row r="344" s="27" customFormat="1" ht="30" customHeight="1" spans="1:45">
      <c r="A344" s="68"/>
      <c r="B344" s="39"/>
      <c r="C344" s="41"/>
      <c r="D344" s="40"/>
      <c r="E344" s="40"/>
      <c r="F344" s="78">
        <v>0.92</v>
      </c>
      <c r="G344" s="77">
        <v>1.07</v>
      </c>
      <c r="H344" s="41">
        <v>0.75</v>
      </c>
      <c r="I344" s="41">
        <f t="shared" si="12"/>
        <v>0.7383</v>
      </c>
      <c r="J344" s="41">
        <f>'BASE DE CÁLCULO'!$B$3/EXW!$I344</f>
        <v>148.990925098199</v>
      </c>
      <c r="K344" s="41">
        <f>'BASE DE CÁLCULO'!$B$2/EXW!$I344</f>
        <v>97.5213327915481</v>
      </c>
      <c r="L344" s="69"/>
      <c r="M344" s="61"/>
      <c r="N344" s="81">
        <v>0</v>
      </c>
      <c r="O344" s="80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</row>
    <row r="345" s="27" customFormat="1" ht="30" customHeight="1" spans="1:45">
      <c r="A345" s="68"/>
      <c r="B345" s="39"/>
      <c r="C345" s="41"/>
      <c r="D345" s="40"/>
      <c r="E345" s="40"/>
      <c r="F345" s="78">
        <v>1.17</v>
      </c>
      <c r="G345" s="77">
        <v>1.07</v>
      </c>
      <c r="H345" s="41">
        <v>0.75</v>
      </c>
      <c r="I345" s="41">
        <f t="shared" si="12"/>
        <v>0.938925</v>
      </c>
      <c r="J345" s="41">
        <f>'BASE DE CÁLCULO'!$B$3/EXW!$I345</f>
        <v>117.155257342173</v>
      </c>
      <c r="K345" s="41">
        <f>'BASE DE CÁLCULO'!$B$2/EXW!$I345</f>
        <v>76.6834411694225</v>
      </c>
      <c r="L345" s="69"/>
      <c r="M345" s="61"/>
      <c r="N345" s="82">
        <v>0</v>
      </c>
      <c r="O345" s="80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</row>
    <row r="346" s="27" customFormat="1" ht="30" customHeight="1" spans="1:45">
      <c r="A346" s="68"/>
      <c r="B346" s="39"/>
      <c r="C346" s="41"/>
      <c r="D346" s="40"/>
      <c r="E346" s="40"/>
      <c r="F346" s="78">
        <v>1.17</v>
      </c>
      <c r="G346" s="77">
        <v>1.07</v>
      </c>
      <c r="H346" s="41">
        <v>0.75</v>
      </c>
      <c r="I346" s="41">
        <f t="shared" si="12"/>
        <v>0.938925</v>
      </c>
      <c r="J346" s="41">
        <f>'BASE DE CÁLCULO'!$B$3/EXW!$I346</f>
        <v>117.155257342173</v>
      </c>
      <c r="K346" s="41">
        <f>'BASE DE CÁLCULO'!$B$2/EXW!$I346</f>
        <v>76.6834411694225</v>
      </c>
      <c r="L346" s="69" t="s">
        <v>71</v>
      </c>
      <c r="M346" s="61" t="s">
        <v>21</v>
      </c>
      <c r="N346" s="79">
        <v>2853</v>
      </c>
      <c r="O346" s="80">
        <f>SUM(N346/'BASE DE CÁLCULO'!$B$13)</f>
        <v>590.683229813665</v>
      </c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</row>
    <row r="347" s="27" customFormat="1" ht="30" customHeight="1" spans="1:45">
      <c r="A347" s="68"/>
      <c r="B347" s="39"/>
      <c r="C347" s="41"/>
      <c r="D347" s="40"/>
      <c r="E347" s="40"/>
      <c r="F347" s="78">
        <v>0.92</v>
      </c>
      <c r="G347" s="77">
        <v>1.07</v>
      </c>
      <c r="H347" s="41">
        <v>0.75</v>
      </c>
      <c r="I347" s="41">
        <f t="shared" si="12"/>
        <v>0.7383</v>
      </c>
      <c r="J347" s="41">
        <f>'BASE DE CÁLCULO'!$B$3/EXW!$I347</f>
        <v>148.990925098199</v>
      </c>
      <c r="K347" s="41">
        <f>'BASE DE CÁLCULO'!$B$2/EXW!$I347</f>
        <v>97.5213327915481</v>
      </c>
      <c r="L347" s="69"/>
      <c r="M347" s="61"/>
      <c r="N347" s="81">
        <v>0</v>
      </c>
      <c r="O347" s="80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</row>
    <row r="348" s="27" customFormat="1" ht="30" customHeight="1" spans="1:45">
      <c r="A348" s="68"/>
      <c r="B348" s="39"/>
      <c r="C348" s="41"/>
      <c r="D348" s="40"/>
      <c r="E348" s="40"/>
      <c r="F348" s="78">
        <v>1.17</v>
      </c>
      <c r="G348" s="77">
        <v>1.07</v>
      </c>
      <c r="H348" s="41">
        <v>0.75</v>
      </c>
      <c r="I348" s="41">
        <f t="shared" si="12"/>
        <v>0.938925</v>
      </c>
      <c r="J348" s="41">
        <f>'BASE DE CÁLCULO'!$B$3/EXW!$I348</f>
        <v>117.155257342173</v>
      </c>
      <c r="K348" s="41">
        <f>'BASE DE CÁLCULO'!$B$2/EXW!$I348</f>
        <v>76.6834411694225</v>
      </c>
      <c r="L348" s="69"/>
      <c r="M348" s="61"/>
      <c r="N348" s="82">
        <v>0</v>
      </c>
      <c r="O348" s="80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</row>
    <row r="349" s="27" customFormat="1" ht="30" customHeight="1" spans="1:45">
      <c r="A349" s="68"/>
      <c r="B349" s="39"/>
      <c r="C349" s="41"/>
      <c r="D349" s="40"/>
      <c r="E349" s="40"/>
      <c r="F349" s="78">
        <v>1.17</v>
      </c>
      <c r="G349" s="77">
        <v>1.07</v>
      </c>
      <c r="H349" s="41">
        <v>0.75</v>
      </c>
      <c r="I349" s="41">
        <f t="shared" ref="I349:I354" si="14">F349*G349*H349</f>
        <v>0.938925</v>
      </c>
      <c r="J349" s="41">
        <f>'BASE DE CÁLCULO'!$B$3/EXW!$I349</f>
        <v>117.155257342173</v>
      </c>
      <c r="K349" s="41">
        <f>'BASE DE CÁLCULO'!$B$2/EXW!$I349</f>
        <v>76.6834411694225</v>
      </c>
      <c r="L349" s="69" t="s">
        <v>71</v>
      </c>
      <c r="M349" s="61" t="s">
        <v>22</v>
      </c>
      <c r="N349" s="79">
        <v>3035</v>
      </c>
      <c r="O349" s="80">
        <f>SUM(N349/'BASE DE CÁLCULO'!$B$13)</f>
        <v>628.364389233954</v>
      </c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</row>
    <row r="350" s="27" customFormat="1" ht="30" customHeight="1" spans="1:45">
      <c r="A350" s="68"/>
      <c r="B350" s="39"/>
      <c r="C350" s="41"/>
      <c r="D350" s="40"/>
      <c r="E350" s="40"/>
      <c r="F350" s="78">
        <v>0.92</v>
      </c>
      <c r="G350" s="77">
        <v>1.07</v>
      </c>
      <c r="H350" s="41">
        <v>0.75</v>
      </c>
      <c r="I350" s="41">
        <f t="shared" si="14"/>
        <v>0.7383</v>
      </c>
      <c r="J350" s="41">
        <f>'BASE DE CÁLCULO'!$B$3/EXW!$I350</f>
        <v>148.990925098199</v>
      </c>
      <c r="K350" s="41">
        <f>'BASE DE CÁLCULO'!$B$2/EXW!$I350</f>
        <v>97.5213327915481</v>
      </c>
      <c r="L350" s="69"/>
      <c r="M350" s="61"/>
      <c r="N350" s="81">
        <v>0</v>
      </c>
      <c r="O350" s="80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</row>
    <row r="351" s="27" customFormat="1" ht="30" customHeight="1" spans="1:45">
      <c r="A351" s="68"/>
      <c r="B351" s="39"/>
      <c r="C351" s="41"/>
      <c r="D351" s="40"/>
      <c r="E351" s="40"/>
      <c r="F351" s="78">
        <v>1.17</v>
      </c>
      <c r="G351" s="77">
        <v>1.07</v>
      </c>
      <c r="H351" s="41">
        <v>0.75</v>
      </c>
      <c r="I351" s="41">
        <f t="shared" si="14"/>
        <v>0.938925</v>
      </c>
      <c r="J351" s="41">
        <f>'BASE DE CÁLCULO'!$B$3/EXW!$I351</f>
        <v>117.155257342173</v>
      </c>
      <c r="K351" s="41">
        <f>'BASE DE CÁLCULO'!$B$2/EXW!$I351</f>
        <v>76.6834411694225</v>
      </c>
      <c r="L351" s="69"/>
      <c r="M351" s="61"/>
      <c r="N351" s="82">
        <v>0</v>
      </c>
      <c r="O351" s="80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</row>
    <row r="352" s="27" customFormat="1" ht="30" customHeight="1" spans="1:45">
      <c r="A352" s="68"/>
      <c r="B352" s="39"/>
      <c r="C352" s="41"/>
      <c r="D352" s="40"/>
      <c r="E352" s="40"/>
      <c r="F352" s="78">
        <v>1.17</v>
      </c>
      <c r="G352" s="77">
        <v>1.07</v>
      </c>
      <c r="H352" s="41">
        <v>0.75</v>
      </c>
      <c r="I352" s="41">
        <f t="shared" si="14"/>
        <v>0.938925</v>
      </c>
      <c r="J352" s="41">
        <f>'BASE DE CÁLCULO'!$B$3/EXW!$I352</f>
        <v>117.155257342173</v>
      </c>
      <c r="K352" s="41">
        <f>'BASE DE CÁLCULO'!$B$2/EXW!$I352</f>
        <v>76.6834411694225</v>
      </c>
      <c r="L352" s="69" t="s">
        <v>71</v>
      </c>
      <c r="M352" s="61" t="s">
        <v>48</v>
      </c>
      <c r="N352" s="79">
        <v>3570</v>
      </c>
      <c r="O352" s="80">
        <f>SUM(N352/'BASE DE CÁLCULO'!$B$13)</f>
        <v>739.130434782609</v>
      </c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</row>
    <row r="353" s="27" customFormat="1" ht="30" customHeight="1" spans="1:45">
      <c r="A353" s="68"/>
      <c r="B353" s="39"/>
      <c r="C353" s="41"/>
      <c r="D353" s="40"/>
      <c r="E353" s="40"/>
      <c r="F353" s="78">
        <v>0.92</v>
      </c>
      <c r="G353" s="77">
        <v>1.07</v>
      </c>
      <c r="H353" s="41">
        <v>0.75</v>
      </c>
      <c r="I353" s="41">
        <f t="shared" si="14"/>
        <v>0.7383</v>
      </c>
      <c r="J353" s="41">
        <f>'BASE DE CÁLCULO'!$B$3/EXW!$I353</f>
        <v>148.990925098199</v>
      </c>
      <c r="K353" s="41">
        <f>'BASE DE CÁLCULO'!$B$2/EXW!$I353</f>
        <v>97.5213327915481</v>
      </c>
      <c r="L353" s="69"/>
      <c r="M353" s="61"/>
      <c r="N353" s="81">
        <v>0</v>
      </c>
      <c r="O353" s="80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</row>
    <row r="354" s="27" customFormat="1" ht="30" customHeight="1" spans="1:45">
      <c r="A354" s="68"/>
      <c r="B354" s="39"/>
      <c r="C354" s="41"/>
      <c r="D354" s="40"/>
      <c r="E354" s="40"/>
      <c r="F354" s="78">
        <v>1.17</v>
      </c>
      <c r="G354" s="77">
        <v>1.07</v>
      </c>
      <c r="H354" s="41">
        <v>0.75</v>
      </c>
      <c r="I354" s="41">
        <f t="shared" si="14"/>
        <v>0.938925</v>
      </c>
      <c r="J354" s="41">
        <f>'BASE DE CÁLCULO'!$B$3/EXW!$I354</f>
        <v>117.155257342173</v>
      </c>
      <c r="K354" s="41">
        <f>'BASE DE CÁLCULO'!$B$2/EXW!$I354</f>
        <v>76.6834411694225</v>
      </c>
      <c r="L354" s="69"/>
      <c r="M354" s="61"/>
      <c r="N354" s="82">
        <v>0</v>
      </c>
      <c r="O354" s="80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</row>
    <row r="355" s="27" customFormat="1" ht="30" customHeight="1" spans="1:45">
      <c r="A355" s="68"/>
      <c r="B355" s="39"/>
      <c r="C355" s="41">
        <v>3.5</v>
      </c>
      <c r="D355" s="40" t="s">
        <v>70</v>
      </c>
      <c r="E355" s="40">
        <v>0.93</v>
      </c>
      <c r="F355" s="78">
        <v>1.27</v>
      </c>
      <c r="G355" s="77">
        <v>1.07</v>
      </c>
      <c r="H355" s="41">
        <v>0.75</v>
      </c>
      <c r="I355" s="41">
        <f t="shared" si="12"/>
        <v>1.019175</v>
      </c>
      <c r="J355" s="41">
        <f>'BASE DE CÁLCULO'!$B$3/EXW!$I355</f>
        <v>107.930433929404</v>
      </c>
      <c r="K355" s="41">
        <f>'BASE DE CÁLCULO'!$B$2/EXW!$I355</f>
        <v>70.6453749356097</v>
      </c>
      <c r="L355" s="69" t="s">
        <v>71</v>
      </c>
      <c r="M355" s="61" t="s">
        <v>18</v>
      </c>
      <c r="N355" s="79">
        <v>2733</v>
      </c>
      <c r="O355" s="80">
        <f>SUM(N355/'BASE DE CÁLCULO'!$B$13)</f>
        <v>565.83850931677</v>
      </c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</row>
    <row r="356" s="27" customFormat="1" ht="30" customHeight="1" spans="1:45">
      <c r="A356" s="68"/>
      <c r="B356" s="39"/>
      <c r="C356" s="41"/>
      <c r="D356" s="40"/>
      <c r="E356" s="40"/>
      <c r="F356" s="78">
        <v>1.02</v>
      </c>
      <c r="G356" s="77">
        <v>1.07</v>
      </c>
      <c r="H356" s="41">
        <v>0.75</v>
      </c>
      <c r="I356" s="41">
        <f t="shared" si="12"/>
        <v>0.81855</v>
      </c>
      <c r="J356" s="41">
        <f>'BASE DE CÁLCULO'!$B$3/EXW!$I356</f>
        <v>134.383971657199</v>
      </c>
      <c r="K356" s="41">
        <f>'BASE DE CÁLCULO'!$B$2/EXW!$I356</f>
        <v>87.9604178119846</v>
      </c>
      <c r="L356" s="69"/>
      <c r="M356" s="61"/>
      <c r="N356" s="81"/>
      <c r="O356" s="80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</row>
    <row r="357" s="27" customFormat="1" ht="30" customHeight="1" spans="1:45">
      <c r="A357" s="68"/>
      <c r="B357" s="39"/>
      <c r="C357" s="41"/>
      <c r="D357" s="40"/>
      <c r="E357" s="40"/>
      <c r="F357" s="78">
        <v>1.27</v>
      </c>
      <c r="G357" s="77">
        <v>1.07</v>
      </c>
      <c r="H357" s="41">
        <v>0.75</v>
      </c>
      <c r="I357" s="41">
        <f t="shared" si="12"/>
        <v>1.019175</v>
      </c>
      <c r="J357" s="41">
        <f>'BASE DE CÁLCULO'!$B$3/EXW!$I357</f>
        <v>107.930433929404</v>
      </c>
      <c r="K357" s="41">
        <f>'BASE DE CÁLCULO'!$B$2/EXW!$I357</f>
        <v>70.6453749356097</v>
      </c>
      <c r="L357" s="69"/>
      <c r="M357" s="61"/>
      <c r="N357" s="82"/>
      <c r="O357" s="80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</row>
    <row r="358" s="27" customFormat="1" ht="30" customHeight="1" spans="1:45">
      <c r="A358" s="68"/>
      <c r="B358" s="39"/>
      <c r="C358" s="41"/>
      <c r="D358" s="40"/>
      <c r="E358" s="40"/>
      <c r="F358" s="78">
        <v>1.27</v>
      </c>
      <c r="G358" s="77">
        <v>1.07</v>
      </c>
      <c r="H358" s="41">
        <v>0.75</v>
      </c>
      <c r="I358" s="41">
        <f t="shared" si="12"/>
        <v>1.019175</v>
      </c>
      <c r="J358" s="41">
        <f>'BASE DE CÁLCULO'!$B$3/EXW!$I358</f>
        <v>107.930433929404</v>
      </c>
      <c r="K358" s="41">
        <f>'BASE DE CÁLCULO'!$B$2/EXW!$I358</f>
        <v>70.6453749356097</v>
      </c>
      <c r="L358" s="69" t="s">
        <v>71</v>
      </c>
      <c r="M358" s="61" t="s">
        <v>19</v>
      </c>
      <c r="N358" s="79">
        <v>2544</v>
      </c>
      <c r="O358" s="80">
        <f>SUM(N358/'BASE DE CÁLCULO'!$B$13)</f>
        <v>526.708074534161</v>
      </c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</row>
    <row r="359" s="27" customFormat="1" ht="30" customHeight="1" spans="1:45">
      <c r="A359" s="68"/>
      <c r="B359" s="39"/>
      <c r="C359" s="41"/>
      <c r="D359" s="40"/>
      <c r="E359" s="40"/>
      <c r="F359" s="78">
        <v>1.02</v>
      </c>
      <c r="G359" s="77">
        <v>1.07</v>
      </c>
      <c r="H359" s="41">
        <v>0.75</v>
      </c>
      <c r="I359" s="41">
        <f t="shared" si="12"/>
        <v>0.81855</v>
      </c>
      <c r="J359" s="41">
        <f>'BASE DE CÁLCULO'!$B$3/EXW!$I359</f>
        <v>134.383971657199</v>
      </c>
      <c r="K359" s="41">
        <f>'BASE DE CÁLCULO'!$B$2/EXW!$I359</f>
        <v>87.9604178119846</v>
      </c>
      <c r="L359" s="69"/>
      <c r="M359" s="61"/>
      <c r="N359" s="81">
        <v>0</v>
      </c>
      <c r="O359" s="80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</row>
    <row r="360" s="27" customFormat="1" ht="30" customHeight="1" spans="1:45">
      <c r="A360" s="68"/>
      <c r="B360" s="39"/>
      <c r="C360" s="41"/>
      <c r="D360" s="40"/>
      <c r="E360" s="40"/>
      <c r="F360" s="78">
        <v>1.27</v>
      </c>
      <c r="G360" s="77">
        <v>1.07</v>
      </c>
      <c r="H360" s="41">
        <v>0.75</v>
      </c>
      <c r="I360" s="41">
        <f t="shared" si="12"/>
        <v>1.019175</v>
      </c>
      <c r="J360" s="41">
        <f>'BASE DE CÁLCULO'!$B$3/EXW!$I360</f>
        <v>107.930433929404</v>
      </c>
      <c r="K360" s="41">
        <f>'BASE DE CÁLCULO'!$B$2/EXW!$I360</f>
        <v>70.6453749356097</v>
      </c>
      <c r="L360" s="69"/>
      <c r="M360" s="61"/>
      <c r="N360" s="82">
        <v>0</v>
      </c>
      <c r="O360" s="80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</row>
    <row r="361" s="27" customFormat="1" ht="30" customHeight="1" spans="1:45">
      <c r="A361" s="68"/>
      <c r="B361" s="39"/>
      <c r="C361" s="41"/>
      <c r="D361" s="40"/>
      <c r="E361" s="40"/>
      <c r="F361" s="78">
        <v>1.27</v>
      </c>
      <c r="G361" s="77">
        <v>1.07</v>
      </c>
      <c r="H361" s="41">
        <v>0.75</v>
      </c>
      <c r="I361" s="41">
        <f t="shared" si="12"/>
        <v>1.019175</v>
      </c>
      <c r="J361" s="41">
        <f>'BASE DE CÁLCULO'!$B$3/EXW!$I361</f>
        <v>107.930433929404</v>
      </c>
      <c r="K361" s="41">
        <f>'BASE DE CÁLCULO'!$B$2/EXW!$I361</f>
        <v>70.6453749356097</v>
      </c>
      <c r="L361" s="69" t="s">
        <v>71</v>
      </c>
      <c r="M361" s="61" t="s">
        <v>20</v>
      </c>
      <c r="N361" s="79">
        <v>2853</v>
      </c>
      <c r="O361" s="80">
        <f>SUM(N361/'BASE DE CÁLCULO'!$B$13)</f>
        <v>590.683229813665</v>
      </c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</row>
    <row r="362" s="27" customFormat="1" ht="30" customHeight="1" spans="1:45">
      <c r="A362" s="68"/>
      <c r="B362" s="39"/>
      <c r="C362" s="41"/>
      <c r="D362" s="40"/>
      <c r="E362" s="40"/>
      <c r="F362" s="78">
        <v>1.02</v>
      </c>
      <c r="G362" s="77">
        <v>1.07</v>
      </c>
      <c r="H362" s="41">
        <v>0.75</v>
      </c>
      <c r="I362" s="41">
        <f t="shared" si="12"/>
        <v>0.81855</v>
      </c>
      <c r="J362" s="41">
        <f>'BASE DE CÁLCULO'!$B$3/EXW!$I362</f>
        <v>134.383971657199</v>
      </c>
      <c r="K362" s="41">
        <f>'BASE DE CÁLCULO'!$B$2/EXW!$I362</f>
        <v>87.9604178119846</v>
      </c>
      <c r="L362" s="69"/>
      <c r="M362" s="61"/>
      <c r="N362" s="81">
        <v>0</v>
      </c>
      <c r="O362" s="80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</row>
    <row r="363" s="27" customFormat="1" ht="30" customHeight="1" spans="1:45">
      <c r="A363" s="68"/>
      <c r="B363" s="39"/>
      <c r="C363" s="41"/>
      <c r="D363" s="40"/>
      <c r="E363" s="40"/>
      <c r="F363" s="78">
        <v>1.27</v>
      </c>
      <c r="G363" s="77">
        <v>1.07</v>
      </c>
      <c r="H363" s="41">
        <v>0.75</v>
      </c>
      <c r="I363" s="41">
        <f t="shared" ref="I363:I384" si="15">F363*G363*H363</f>
        <v>1.019175</v>
      </c>
      <c r="J363" s="41">
        <f>'BASE DE CÁLCULO'!$B$3/EXW!$I363</f>
        <v>107.930433929404</v>
      </c>
      <c r="K363" s="41">
        <f>'BASE DE CÁLCULO'!$B$2/EXW!$I363</f>
        <v>70.6453749356097</v>
      </c>
      <c r="L363" s="69"/>
      <c r="M363" s="61"/>
      <c r="N363" s="82">
        <v>0</v>
      </c>
      <c r="O363" s="80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</row>
    <row r="364" ht="30" customHeight="1" spans="1:45">
      <c r="A364" s="68"/>
      <c r="B364" s="39"/>
      <c r="C364" s="41"/>
      <c r="D364" s="40"/>
      <c r="E364" s="40"/>
      <c r="F364" s="78">
        <v>1.27</v>
      </c>
      <c r="G364" s="77">
        <v>1.07</v>
      </c>
      <c r="H364" s="41">
        <v>0.75</v>
      </c>
      <c r="I364" s="41">
        <f t="shared" si="15"/>
        <v>1.019175</v>
      </c>
      <c r="J364" s="41">
        <f>'BASE DE CÁLCULO'!$B$3/EXW!$I364</f>
        <v>107.930433929404</v>
      </c>
      <c r="K364" s="41">
        <f>'BASE DE CÁLCULO'!$B$2/EXW!$I364</f>
        <v>70.6453749356097</v>
      </c>
      <c r="L364" s="69" t="s">
        <v>71</v>
      </c>
      <c r="M364" s="61" t="s">
        <v>21</v>
      </c>
      <c r="N364" s="79">
        <v>3008</v>
      </c>
      <c r="O364" s="80">
        <f>SUM(N364/'BASE DE CÁLCULO'!$B$13)</f>
        <v>622.774327122153</v>
      </c>
    </row>
    <row r="365" ht="30" customHeight="1" spans="1:45">
      <c r="A365" s="68"/>
      <c r="B365" s="39"/>
      <c r="C365" s="41"/>
      <c r="D365" s="40"/>
      <c r="E365" s="40"/>
      <c r="F365" s="78">
        <v>1.02</v>
      </c>
      <c r="G365" s="77">
        <v>1.07</v>
      </c>
      <c r="H365" s="41">
        <v>0.75</v>
      </c>
      <c r="I365" s="41">
        <f t="shared" si="15"/>
        <v>0.81855</v>
      </c>
      <c r="J365" s="41">
        <f>'BASE DE CÁLCULO'!$B$3/EXW!$I365</f>
        <v>134.383971657199</v>
      </c>
      <c r="K365" s="41">
        <f>'BASE DE CÁLCULO'!$B$2/EXW!$I365</f>
        <v>87.9604178119846</v>
      </c>
      <c r="L365" s="69"/>
      <c r="M365" s="61"/>
      <c r="N365" s="81">
        <v>0</v>
      </c>
      <c r="O365" s="80"/>
    </row>
    <row r="366" ht="30" customHeight="1" spans="1:45">
      <c r="A366" s="68"/>
      <c r="B366" s="39"/>
      <c r="C366" s="41"/>
      <c r="D366" s="40"/>
      <c r="E366" s="40"/>
      <c r="F366" s="78">
        <v>1.27</v>
      </c>
      <c r="G366" s="77">
        <v>1.07</v>
      </c>
      <c r="H366" s="41">
        <v>0.75</v>
      </c>
      <c r="I366" s="41">
        <f t="shared" si="15"/>
        <v>1.019175</v>
      </c>
      <c r="J366" s="41">
        <f>'BASE DE CÁLCULO'!$B$3/EXW!$I366</f>
        <v>107.930433929404</v>
      </c>
      <c r="K366" s="41">
        <f>'BASE DE CÁLCULO'!$B$2/EXW!$I366</f>
        <v>70.6453749356097</v>
      </c>
      <c r="L366" s="69"/>
      <c r="M366" s="61"/>
      <c r="N366" s="82">
        <v>0</v>
      </c>
      <c r="O366" s="80"/>
    </row>
    <row r="367" ht="30" customHeight="1" spans="1:45">
      <c r="A367" s="68"/>
      <c r="B367" s="39"/>
      <c r="C367" s="41"/>
      <c r="D367" s="40"/>
      <c r="E367" s="40"/>
      <c r="F367" s="78">
        <v>1.27</v>
      </c>
      <c r="G367" s="77">
        <v>1.07</v>
      </c>
      <c r="H367" s="41">
        <v>0.75</v>
      </c>
      <c r="I367" s="41">
        <f t="shared" ref="I367:I372" si="16">F367*G367*H367</f>
        <v>1.019175</v>
      </c>
      <c r="J367" s="41">
        <f>'BASE DE CÁLCULO'!$B$3/EXW!$I367</f>
        <v>107.930433929404</v>
      </c>
      <c r="K367" s="41">
        <f>'BASE DE CÁLCULO'!$B$2/EXW!$I367</f>
        <v>70.6453749356097</v>
      </c>
      <c r="L367" s="69" t="s">
        <v>71</v>
      </c>
      <c r="M367" s="61" t="s">
        <v>22</v>
      </c>
      <c r="N367" s="79">
        <v>3200</v>
      </c>
      <c r="O367" s="80">
        <f>SUM(N367/'BASE DE CÁLCULO'!$B$13)</f>
        <v>662.525879917184</v>
      </c>
    </row>
    <row r="368" ht="30" customHeight="1" spans="1:45">
      <c r="A368" s="68"/>
      <c r="B368" s="39"/>
      <c r="C368" s="41"/>
      <c r="D368" s="40"/>
      <c r="E368" s="40"/>
      <c r="F368" s="78">
        <v>1.02</v>
      </c>
      <c r="G368" s="77">
        <v>1.07</v>
      </c>
      <c r="H368" s="41">
        <v>0.75</v>
      </c>
      <c r="I368" s="41">
        <f t="shared" si="16"/>
        <v>0.81855</v>
      </c>
      <c r="J368" s="41">
        <f>'BASE DE CÁLCULO'!$B$3/EXW!$I368</f>
        <v>134.383971657199</v>
      </c>
      <c r="K368" s="41">
        <f>'BASE DE CÁLCULO'!$B$2/EXW!$I368</f>
        <v>87.9604178119846</v>
      </c>
      <c r="L368" s="69"/>
      <c r="M368" s="61"/>
      <c r="N368" s="81">
        <v>0</v>
      </c>
      <c r="O368" s="80"/>
    </row>
    <row r="369" ht="30" customHeight="1" spans="1:15">
      <c r="A369" s="68"/>
      <c r="B369" s="39"/>
      <c r="C369" s="41"/>
      <c r="D369" s="40"/>
      <c r="E369" s="40"/>
      <c r="F369" s="78">
        <v>1.27</v>
      </c>
      <c r="G369" s="77">
        <v>1.07</v>
      </c>
      <c r="H369" s="41">
        <v>0.75</v>
      </c>
      <c r="I369" s="41">
        <f t="shared" si="16"/>
        <v>1.019175</v>
      </c>
      <c r="J369" s="41">
        <f>'BASE DE CÁLCULO'!$B$3/EXW!$I369</f>
        <v>107.930433929404</v>
      </c>
      <c r="K369" s="41">
        <f>'BASE DE CÁLCULO'!$B$2/EXW!$I369</f>
        <v>70.6453749356097</v>
      </c>
      <c r="L369" s="69"/>
      <c r="M369" s="61"/>
      <c r="N369" s="82">
        <v>0</v>
      </c>
      <c r="O369" s="80"/>
    </row>
    <row r="370" ht="30" customHeight="1" spans="1:15">
      <c r="A370" s="68"/>
      <c r="B370" s="39"/>
      <c r="C370" s="41"/>
      <c r="D370" s="40"/>
      <c r="E370" s="40"/>
      <c r="F370" s="78">
        <v>1.27</v>
      </c>
      <c r="G370" s="77">
        <v>1.07</v>
      </c>
      <c r="H370" s="41">
        <v>0.75</v>
      </c>
      <c r="I370" s="41">
        <f t="shared" si="16"/>
        <v>1.019175</v>
      </c>
      <c r="J370" s="41">
        <f>'BASE DE CÁLCULO'!$B$3/EXW!$I370</f>
        <v>107.930433929404</v>
      </c>
      <c r="K370" s="41">
        <f>'BASE DE CÁLCULO'!$B$2/EXW!$I370</f>
        <v>70.6453749356097</v>
      </c>
      <c r="L370" s="69" t="s">
        <v>71</v>
      </c>
      <c r="M370" s="61" t="s">
        <v>48</v>
      </c>
      <c r="N370" s="79">
        <v>3760</v>
      </c>
      <c r="O370" s="80">
        <f>SUM(N370/'BASE DE CÁLCULO'!$B$13)</f>
        <v>778.467908902692</v>
      </c>
    </row>
    <row r="371" ht="30" customHeight="1" spans="1:15">
      <c r="A371" s="68"/>
      <c r="B371" s="39"/>
      <c r="C371" s="41"/>
      <c r="D371" s="40"/>
      <c r="E371" s="40"/>
      <c r="F371" s="78">
        <v>1.02</v>
      </c>
      <c r="G371" s="77">
        <v>1.07</v>
      </c>
      <c r="H371" s="41">
        <v>0.75</v>
      </c>
      <c r="I371" s="41">
        <f t="shared" si="16"/>
        <v>0.81855</v>
      </c>
      <c r="J371" s="41">
        <f>'BASE DE CÁLCULO'!$B$3/EXW!$I371</f>
        <v>134.383971657199</v>
      </c>
      <c r="K371" s="41">
        <f>'BASE DE CÁLCULO'!$B$2/EXW!$I371</f>
        <v>87.9604178119846</v>
      </c>
      <c r="L371" s="69"/>
      <c r="M371" s="61"/>
      <c r="N371" s="81">
        <v>0</v>
      </c>
      <c r="O371" s="80"/>
    </row>
    <row r="372" ht="30" customHeight="1" spans="1:15">
      <c r="A372" s="68"/>
      <c r="B372" s="39"/>
      <c r="C372" s="41"/>
      <c r="D372" s="40"/>
      <c r="E372" s="40"/>
      <c r="F372" s="78">
        <v>1.27</v>
      </c>
      <c r="G372" s="77">
        <v>1.07</v>
      </c>
      <c r="H372" s="41">
        <v>0.75</v>
      </c>
      <c r="I372" s="41">
        <f t="shared" si="16"/>
        <v>1.019175</v>
      </c>
      <c r="J372" s="41">
        <f>'BASE DE CÁLCULO'!$B$3/EXW!$I372</f>
        <v>107.930433929404</v>
      </c>
      <c r="K372" s="41">
        <f>'BASE DE CÁLCULO'!$B$2/EXW!$I372</f>
        <v>70.6453749356097</v>
      </c>
      <c r="L372" s="69"/>
      <c r="M372" s="61"/>
      <c r="N372" s="82">
        <v>0</v>
      </c>
      <c r="O372" s="80"/>
    </row>
    <row r="373" ht="30" customHeight="1" spans="1:15">
      <c r="A373" s="68"/>
      <c r="B373" s="39"/>
      <c r="C373" s="41">
        <v>3.95</v>
      </c>
      <c r="D373" s="40" t="s">
        <v>70</v>
      </c>
      <c r="E373" s="40">
        <v>0.93</v>
      </c>
      <c r="F373" s="78">
        <v>1.42</v>
      </c>
      <c r="G373" s="77">
        <v>1.07</v>
      </c>
      <c r="H373" s="41">
        <v>0.75</v>
      </c>
      <c r="I373" s="41">
        <f t="shared" si="15"/>
        <v>1.13955</v>
      </c>
      <c r="J373" s="41">
        <f>'BASE DE CÁLCULO'!$B$3/EXW!$I373</f>
        <v>96.5293317537624</v>
      </c>
      <c r="K373" s="41">
        <f>'BASE DE CÁLCULO'!$B$2/EXW!$I373</f>
        <v>63.1828353297354</v>
      </c>
      <c r="L373" s="69" t="s">
        <v>71</v>
      </c>
      <c r="M373" s="61" t="s">
        <v>18</v>
      </c>
      <c r="N373" s="79">
        <v>3077</v>
      </c>
      <c r="O373" s="80">
        <f>SUM(N373/'BASE DE CÁLCULO'!$B$13)</f>
        <v>637.060041407868</v>
      </c>
    </row>
    <row r="374" ht="30" customHeight="1" spans="1:15">
      <c r="A374" s="68"/>
      <c r="B374" s="39"/>
      <c r="C374" s="41"/>
      <c r="D374" s="40"/>
      <c r="E374" s="40"/>
      <c r="F374" s="78">
        <v>1.17</v>
      </c>
      <c r="G374" s="77">
        <v>1.07</v>
      </c>
      <c r="H374" s="41">
        <v>0.75</v>
      </c>
      <c r="I374" s="41">
        <f t="shared" si="15"/>
        <v>0.938925</v>
      </c>
      <c r="J374" s="41">
        <f>'BASE DE CÁLCULO'!$B$3/EXW!$I374</f>
        <v>117.155257342173</v>
      </c>
      <c r="K374" s="41">
        <f>'BASE DE CÁLCULO'!$B$2/EXW!$I374</f>
        <v>76.6834411694225</v>
      </c>
      <c r="L374" s="69"/>
      <c r="M374" s="61"/>
      <c r="N374" s="81"/>
      <c r="O374" s="80"/>
    </row>
    <row r="375" ht="30" customHeight="1" spans="1:15">
      <c r="A375" s="68"/>
      <c r="B375" s="39"/>
      <c r="C375" s="41"/>
      <c r="D375" s="40"/>
      <c r="E375" s="40"/>
      <c r="F375" s="78">
        <v>1.42</v>
      </c>
      <c r="G375" s="77">
        <v>1.07</v>
      </c>
      <c r="H375" s="41">
        <v>0.75</v>
      </c>
      <c r="I375" s="41">
        <f t="shared" si="15"/>
        <v>1.13955</v>
      </c>
      <c r="J375" s="41">
        <f>'BASE DE CÁLCULO'!$B$3/EXW!$I375</f>
        <v>96.5293317537624</v>
      </c>
      <c r="K375" s="41">
        <f>'BASE DE CÁLCULO'!$B$2/EXW!$I375</f>
        <v>63.1828353297354</v>
      </c>
      <c r="L375" s="69"/>
      <c r="M375" s="61"/>
      <c r="N375" s="82"/>
      <c r="O375" s="80"/>
    </row>
    <row r="376" ht="30" customHeight="1" spans="1:15">
      <c r="A376" s="68"/>
      <c r="B376" s="39"/>
      <c r="C376" s="41"/>
      <c r="D376" s="40"/>
      <c r="E376" s="40"/>
      <c r="F376" s="78">
        <v>1.42</v>
      </c>
      <c r="G376" s="77">
        <v>1.07</v>
      </c>
      <c r="H376" s="41">
        <v>0.75</v>
      </c>
      <c r="I376" s="41">
        <f t="shared" si="15"/>
        <v>1.13955</v>
      </c>
      <c r="J376" s="41">
        <f>'BASE DE CÁLCULO'!$B$3/EXW!$I376</f>
        <v>96.5293317537624</v>
      </c>
      <c r="K376" s="41">
        <f>'BASE DE CÁLCULO'!$B$2/EXW!$I376</f>
        <v>63.1828353297354</v>
      </c>
      <c r="L376" s="69" t="s">
        <v>71</v>
      </c>
      <c r="M376" s="61" t="s">
        <v>19</v>
      </c>
      <c r="N376" s="79">
        <v>2871</v>
      </c>
      <c r="O376" s="80">
        <f>SUM(N376/'BASE DE CÁLCULO'!$B$13)</f>
        <v>594.409937888199</v>
      </c>
    </row>
    <row r="377" ht="30" customHeight="1" spans="1:15">
      <c r="A377" s="68"/>
      <c r="B377" s="39"/>
      <c r="C377" s="41"/>
      <c r="D377" s="40"/>
      <c r="E377" s="40"/>
      <c r="F377" s="78">
        <v>1.17</v>
      </c>
      <c r="G377" s="77">
        <v>1.07</v>
      </c>
      <c r="H377" s="41">
        <v>0.75</v>
      </c>
      <c r="I377" s="41">
        <f t="shared" si="15"/>
        <v>0.938925</v>
      </c>
      <c r="J377" s="41">
        <f>'BASE DE CÁLCULO'!$B$3/EXW!$I377</f>
        <v>117.155257342173</v>
      </c>
      <c r="K377" s="41">
        <f>'BASE DE CÁLCULO'!$B$2/EXW!$I377</f>
        <v>76.6834411694225</v>
      </c>
      <c r="L377" s="69"/>
      <c r="M377" s="61"/>
      <c r="N377" s="81">
        <v>0</v>
      </c>
      <c r="O377" s="80"/>
    </row>
    <row r="378" ht="30" customHeight="1" spans="1:15">
      <c r="A378" s="68"/>
      <c r="B378" s="39"/>
      <c r="C378" s="41"/>
      <c r="D378" s="40"/>
      <c r="E378" s="40"/>
      <c r="F378" s="78">
        <v>1.42</v>
      </c>
      <c r="G378" s="77">
        <v>1.07</v>
      </c>
      <c r="H378" s="41">
        <v>0.75</v>
      </c>
      <c r="I378" s="41">
        <f t="shared" si="15"/>
        <v>1.13955</v>
      </c>
      <c r="J378" s="41">
        <f>'BASE DE CÁLCULO'!$B$3/EXW!$I378</f>
        <v>96.5293317537624</v>
      </c>
      <c r="K378" s="41">
        <f>'BASE DE CÁLCULO'!$B$2/EXW!$I378</f>
        <v>63.1828353297354</v>
      </c>
      <c r="L378" s="69"/>
      <c r="M378" s="61"/>
      <c r="N378" s="82">
        <v>0</v>
      </c>
      <c r="O378" s="80"/>
    </row>
    <row r="379" ht="30" customHeight="1" spans="1:15">
      <c r="A379" s="68"/>
      <c r="B379" s="39"/>
      <c r="C379" s="41"/>
      <c r="D379" s="40"/>
      <c r="E379" s="40"/>
      <c r="F379" s="78">
        <v>1.42</v>
      </c>
      <c r="G379" s="77">
        <v>1.07</v>
      </c>
      <c r="H379" s="41">
        <v>0.75</v>
      </c>
      <c r="I379" s="41">
        <f t="shared" si="15"/>
        <v>1.13955</v>
      </c>
      <c r="J379" s="41">
        <f>'BASE DE CÁLCULO'!$B$3/EXW!$I379</f>
        <v>96.5293317537624</v>
      </c>
      <c r="K379" s="41">
        <f>'BASE DE CÁLCULO'!$B$2/EXW!$I379</f>
        <v>63.1828353297354</v>
      </c>
      <c r="L379" s="69" t="s">
        <v>71</v>
      </c>
      <c r="M379" s="61" t="s">
        <v>20</v>
      </c>
      <c r="N379" s="79">
        <v>3196</v>
      </c>
      <c r="O379" s="80">
        <f>SUM(N379/'BASE DE CÁLCULO'!$B$13)</f>
        <v>661.697722567288</v>
      </c>
    </row>
    <row r="380" ht="30" customHeight="1" spans="1:15">
      <c r="A380" s="68"/>
      <c r="B380" s="39"/>
      <c r="C380" s="41"/>
      <c r="D380" s="40"/>
      <c r="E380" s="40"/>
      <c r="F380" s="78">
        <v>1.17</v>
      </c>
      <c r="G380" s="77">
        <v>1.07</v>
      </c>
      <c r="H380" s="41">
        <v>0.75</v>
      </c>
      <c r="I380" s="41">
        <f t="shared" si="15"/>
        <v>0.938925</v>
      </c>
      <c r="J380" s="41">
        <f>'BASE DE CÁLCULO'!$B$3/EXW!$I380</f>
        <v>117.155257342173</v>
      </c>
      <c r="K380" s="41">
        <f>'BASE DE CÁLCULO'!$B$2/EXW!$I380</f>
        <v>76.6834411694225</v>
      </c>
      <c r="L380" s="69"/>
      <c r="M380" s="61"/>
      <c r="N380" s="81">
        <v>0</v>
      </c>
      <c r="O380" s="80"/>
    </row>
    <row r="381" ht="30" customHeight="1" spans="1:15">
      <c r="A381" s="68"/>
      <c r="B381" s="39"/>
      <c r="C381" s="41"/>
      <c r="D381" s="40"/>
      <c r="E381" s="40"/>
      <c r="F381" s="78">
        <v>1.42</v>
      </c>
      <c r="G381" s="77">
        <v>1.07</v>
      </c>
      <c r="H381" s="41">
        <v>0.75</v>
      </c>
      <c r="I381" s="41">
        <f t="shared" si="15"/>
        <v>1.13955</v>
      </c>
      <c r="J381" s="41">
        <f>'BASE DE CÁLCULO'!$B$3/EXW!$I381</f>
        <v>96.5293317537624</v>
      </c>
      <c r="K381" s="41">
        <f>'BASE DE CÁLCULO'!$B$2/EXW!$I381</f>
        <v>63.1828353297354</v>
      </c>
      <c r="L381" s="69"/>
      <c r="M381" s="61"/>
      <c r="N381" s="82">
        <v>0</v>
      </c>
      <c r="O381" s="80"/>
    </row>
    <row r="382" ht="30" customHeight="1" spans="1:15">
      <c r="A382" s="68"/>
      <c r="B382" s="39"/>
      <c r="C382" s="41"/>
      <c r="D382" s="40"/>
      <c r="E382" s="40"/>
      <c r="F382" s="78">
        <v>1.42</v>
      </c>
      <c r="G382" s="77">
        <v>1.07</v>
      </c>
      <c r="H382" s="41">
        <v>0.75</v>
      </c>
      <c r="I382" s="41">
        <f t="shared" si="15"/>
        <v>1.13955</v>
      </c>
      <c r="J382" s="41">
        <f>'BASE DE CÁLCULO'!$B$3/EXW!$I382</f>
        <v>96.5293317537624</v>
      </c>
      <c r="K382" s="41">
        <f>'BASE DE CÁLCULO'!$B$2/EXW!$I382</f>
        <v>63.1828353297354</v>
      </c>
      <c r="L382" s="69" t="s">
        <v>71</v>
      </c>
      <c r="M382" s="61" t="s">
        <v>21</v>
      </c>
      <c r="N382" s="79">
        <v>3369</v>
      </c>
      <c r="O382" s="80">
        <f>SUM(N382/'BASE DE CÁLCULO'!$B$13)</f>
        <v>697.515527950311</v>
      </c>
    </row>
    <row r="383" ht="30" customHeight="1" spans="1:15">
      <c r="A383" s="68"/>
      <c r="B383" s="39"/>
      <c r="C383" s="41"/>
      <c r="D383" s="40"/>
      <c r="E383" s="40"/>
      <c r="F383" s="78">
        <v>1.17</v>
      </c>
      <c r="G383" s="77">
        <v>1.07</v>
      </c>
      <c r="H383" s="41">
        <v>0.75</v>
      </c>
      <c r="I383" s="41">
        <f t="shared" si="15"/>
        <v>0.938925</v>
      </c>
      <c r="J383" s="41">
        <f>'BASE DE CÁLCULO'!$B$3/EXW!$I383</f>
        <v>117.155257342173</v>
      </c>
      <c r="K383" s="41">
        <f>'BASE DE CÁLCULO'!$B$2/EXW!$I383</f>
        <v>76.6834411694225</v>
      </c>
      <c r="L383" s="69"/>
      <c r="M383" s="61"/>
      <c r="N383" s="81">
        <v>0</v>
      </c>
      <c r="O383" s="80"/>
    </row>
    <row r="384" ht="30" customHeight="1" spans="1:15">
      <c r="A384" s="68"/>
      <c r="B384" s="39"/>
      <c r="C384" s="41"/>
      <c r="D384" s="40"/>
      <c r="E384" s="40"/>
      <c r="F384" s="78">
        <v>1.42</v>
      </c>
      <c r="G384" s="77">
        <v>1.07</v>
      </c>
      <c r="H384" s="41">
        <v>0.75</v>
      </c>
      <c r="I384" s="41">
        <f t="shared" si="15"/>
        <v>1.13955</v>
      </c>
      <c r="J384" s="41">
        <f>'BASE DE CÁLCULO'!$B$3/EXW!$I384</f>
        <v>96.5293317537624</v>
      </c>
      <c r="K384" s="41">
        <f>'BASE DE CÁLCULO'!$B$2/EXW!$I384</f>
        <v>63.1828353297354</v>
      </c>
      <c r="L384" s="69"/>
      <c r="M384" s="61"/>
      <c r="N384" s="82">
        <v>0</v>
      </c>
      <c r="O384" s="80"/>
    </row>
    <row r="385" ht="30" customHeight="1" spans="1:45">
      <c r="A385" s="68"/>
      <c r="B385" s="39"/>
      <c r="C385" s="41"/>
      <c r="D385" s="40"/>
      <c r="E385" s="40"/>
      <c r="F385" s="78">
        <v>1.42</v>
      </c>
      <c r="G385" s="77">
        <v>1.07</v>
      </c>
      <c r="H385" s="41">
        <v>0.75</v>
      </c>
      <c r="I385" s="41">
        <f t="shared" ref="I385:I390" si="17">F385*G385*H385</f>
        <v>1.13955</v>
      </c>
      <c r="J385" s="41">
        <f>'BASE DE CÁLCULO'!$B$3/EXW!$I385</f>
        <v>96.5293317537624</v>
      </c>
      <c r="K385" s="41">
        <f>'BASE DE CÁLCULO'!$B$2/EXW!$I385</f>
        <v>63.1828353297354</v>
      </c>
      <c r="L385" s="69" t="s">
        <v>71</v>
      </c>
      <c r="M385" s="61" t="s">
        <v>22</v>
      </c>
      <c r="N385" s="79">
        <v>3580</v>
      </c>
      <c r="O385" s="80">
        <f>SUM(N385/'BASE DE CÁLCULO'!$B$13)</f>
        <v>741.20082815735</v>
      </c>
    </row>
    <row r="386" ht="30" customHeight="1" spans="1:45">
      <c r="A386" s="68"/>
      <c r="B386" s="39"/>
      <c r="C386" s="41"/>
      <c r="D386" s="40"/>
      <c r="E386" s="40"/>
      <c r="F386" s="78">
        <v>1.17</v>
      </c>
      <c r="G386" s="77">
        <v>1.07</v>
      </c>
      <c r="H386" s="41">
        <v>0.75</v>
      </c>
      <c r="I386" s="41">
        <f t="shared" si="17"/>
        <v>0.938925</v>
      </c>
      <c r="J386" s="41">
        <f>'BASE DE CÁLCULO'!$B$3/EXW!$I386</f>
        <v>117.155257342173</v>
      </c>
      <c r="K386" s="41">
        <f>'BASE DE CÁLCULO'!$B$2/EXW!$I386</f>
        <v>76.6834411694225</v>
      </c>
      <c r="L386" s="69"/>
      <c r="M386" s="61"/>
      <c r="N386" s="81">
        <v>0</v>
      </c>
      <c r="O386" s="80"/>
    </row>
    <row r="387" ht="30" customHeight="1" spans="1:45">
      <c r="A387" s="68"/>
      <c r="B387" s="39"/>
      <c r="C387" s="41"/>
      <c r="D387" s="40"/>
      <c r="E387" s="40"/>
      <c r="F387" s="78">
        <v>1.42</v>
      </c>
      <c r="G387" s="77">
        <v>1.07</v>
      </c>
      <c r="H387" s="41">
        <v>0.75</v>
      </c>
      <c r="I387" s="41">
        <f t="shared" si="17"/>
        <v>1.13955</v>
      </c>
      <c r="J387" s="41">
        <f>'BASE DE CÁLCULO'!$B$3/EXW!$I387</f>
        <v>96.5293317537624</v>
      </c>
      <c r="K387" s="41">
        <f>'BASE DE CÁLCULO'!$B$2/EXW!$I387</f>
        <v>63.1828353297354</v>
      </c>
      <c r="L387" s="69"/>
      <c r="M387" s="61"/>
      <c r="N387" s="82">
        <v>0</v>
      </c>
      <c r="O387" s="80"/>
    </row>
    <row r="388" ht="30" customHeight="1" spans="1:45">
      <c r="A388" s="68"/>
      <c r="B388" s="39"/>
      <c r="C388" s="41"/>
      <c r="D388" s="40"/>
      <c r="E388" s="40"/>
      <c r="F388" s="78">
        <v>1.42</v>
      </c>
      <c r="G388" s="77">
        <v>1.07</v>
      </c>
      <c r="H388" s="41">
        <v>0.75</v>
      </c>
      <c r="I388" s="41">
        <f t="shared" si="17"/>
        <v>1.13955</v>
      </c>
      <c r="J388" s="41">
        <f>'BASE DE CÁLCULO'!$B$3/EXW!$I388</f>
        <v>96.5293317537624</v>
      </c>
      <c r="K388" s="41">
        <f>'BASE DE CÁLCULO'!$B$2/EXW!$I388</f>
        <v>63.1828353297354</v>
      </c>
      <c r="L388" s="69" t="s">
        <v>71</v>
      </c>
      <c r="M388" s="61" t="s">
        <v>48</v>
      </c>
      <c r="N388" s="79">
        <v>4210</v>
      </c>
      <c r="O388" s="80">
        <f>SUM(N388/'BASE DE CÁLCULO'!$B$13)</f>
        <v>871.635610766045</v>
      </c>
    </row>
    <row r="389" ht="30" customHeight="1" spans="1:45">
      <c r="A389" s="68"/>
      <c r="B389" s="39"/>
      <c r="C389" s="41"/>
      <c r="D389" s="40"/>
      <c r="E389" s="40"/>
      <c r="F389" s="78">
        <v>1.17</v>
      </c>
      <c r="G389" s="77">
        <v>1.07</v>
      </c>
      <c r="H389" s="41">
        <v>0.75</v>
      </c>
      <c r="I389" s="41">
        <f t="shared" si="17"/>
        <v>0.938925</v>
      </c>
      <c r="J389" s="41">
        <f>'BASE DE CÁLCULO'!$B$3/EXW!$I389</f>
        <v>117.155257342173</v>
      </c>
      <c r="K389" s="41">
        <f>'BASE DE CÁLCULO'!$B$2/EXW!$I389</f>
        <v>76.6834411694225</v>
      </c>
      <c r="L389" s="69"/>
      <c r="M389" s="61"/>
      <c r="N389" s="81">
        <v>0</v>
      </c>
      <c r="O389" s="80"/>
    </row>
    <row r="390" ht="30" customHeight="1" spans="1:45">
      <c r="A390" s="68"/>
      <c r="B390" s="39"/>
      <c r="C390" s="41"/>
      <c r="D390" s="40"/>
      <c r="E390" s="40"/>
      <c r="F390" s="78">
        <v>1.42</v>
      </c>
      <c r="G390" s="77">
        <v>1.07</v>
      </c>
      <c r="H390" s="41">
        <v>0.75</v>
      </c>
      <c r="I390" s="41">
        <f t="shared" si="17"/>
        <v>1.13955</v>
      </c>
      <c r="J390" s="41">
        <f>'BASE DE CÁLCULO'!$B$3/EXW!$I390</f>
        <v>96.5293317537624</v>
      </c>
      <c r="K390" s="41">
        <f>'BASE DE CÁLCULO'!$B$2/EXW!$I390</f>
        <v>63.1828353297354</v>
      </c>
      <c r="L390" s="69"/>
      <c r="M390" s="61"/>
      <c r="N390" s="82">
        <v>0</v>
      </c>
      <c r="O390" s="80"/>
    </row>
    <row r="391" s="26" customFormat="1" ht="39" customHeight="1" spans="1:45">
      <c r="A391" s="52"/>
      <c r="B391" s="39" t="s">
        <v>72</v>
      </c>
      <c r="C391" s="41">
        <v>2.1</v>
      </c>
      <c r="D391" s="40" t="s">
        <v>73</v>
      </c>
      <c r="E391" s="41">
        <v>1.1</v>
      </c>
      <c r="F391" s="42">
        <v>2.12</v>
      </c>
      <c r="G391" s="41">
        <v>1.12</v>
      </c>
      <c r="H391" s="41">
        <v>0.75</v>
      </c>
      <c r="I391" s="41">
        <v>1.78</v>
      </c>
      <c r="J391" s="41">
        <v>61.77</v>
      </c>
      <c r="K391" s="41">
        <f>'BASE DE CÁLCULO'!$B$2/EXW!$I391</f>
        <v>40.4494382022472</v>
      </c>
      <c r="L391" s="44" t="s">
        <v>43</v>
      </c>
      <c r="M391" s="45" t="s">
        <v>18</v>
      </c>
      <c r="N391" s="46">
        <v>1479</v>
      </c>
      <c r="O391" s="47">
        <f>SUM(N391/'BASE DE CÁLCULO'!$B$13)</f>
        <v>306.211180124224</v>
      </c>
    </row>
    <row r="392" s="27" customFormat="1" customHeight="1" spans="1:45">
      <c r="A392" s="53"/>
      <c r="B392" s="39"/>
      <c r="C392" s="41"/>
      <c r="D392" s="40"/>
      <c r="E392" s="41"/>
      <c r="F392" s="42">
        <v>2.12</v>
      </c>
      <c r="G392" s="41">
        <v>1.12</v>
      </c>
      <c r="H392" s="41">
        <v>0.75</v>
      </c>
      <c r="I392" s="41">
        <f t="shared" ref="I392:I405" si="18">F392*G392*H392</f>
        <v>1.7808</v>
      </c>
      <c r="J392" s="41">
        <f>'BASE DE CÁLCULO'!$B$3/EXW!$I392</f>
        <v>61.769991015274</v>
      </c>
      <c r="K392" s="41">
        <f>'BASE DE CÁLCULO'!$B$2/EXW!$I392</f>
        <v>40.4312668463612</v>
      </c>
      <c r="L392" s="49"/>
      <c r="M392" s="45" t="s">
        <v>19</v>
      </c>
      <c r="N392" s="46">
        <v>1387</v>
      </c>
      <c r="O392" s="47">
        <f>SUM(N392/'BASE DE CÁLCULO'!$B$13)</f>
        <v>287.163561076605</v>
      </c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</row>
    <row r="393" s="27" customFormat="1" customHeight="1" spans="1:45">
      <c r="A393" s="53"/>
      <c r="B393" s="39"/>
      <c r="C393" s="41"/>
      <c r="D393" s="40"/>
      <c r="E393" s="41"/>
      <c r="F393" s="42">
        <v>2.12</v>
      </c>
      <c r="G393" s="41">
        <v>1.12</v>
      </c>
      <c r="H393" s="41">
        <v>0.75</v>
      </c>
      <c r="I393" s="41">
        <f t="shared" si="18"/>
        <v>1.7808</v>
      </c>
      <c r="J393" s="41">
        <f>'BASE DE CÁLCULO'!$B$3/EXW!$I393</f>
        <v>61.769991015274</v>
      </c>
      <c r="K393" s="41">
        <f>'BASE DE CÁLCULO'!$B$2/EXW!$I393</f>
        <v>40.4312668463612</v>
      </c>
      <c r="L393" s="49"/>
      <c r="M393" s="45" t="s">
        <v>20</v>
      </c>
      <c r="N393" s="46">
        <v>1536</v>
      </c>
      <c r="O393" s="47">
        <f>SUM(N393/'BASE DE CÁLCULO'!$B$13)</f>
        <v>318.012422360248</v>
      </c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</row>
    <row r="394" s="27" customFormat="1" customHeight="1" spans="1:45">
      <c r="A394" s="53"/>
      <c r="B394" s="39"/>
      <c r="C394" s="41"/>
      <c r="D394" s="40"/>
      <c r="E394" s="41"/>
      <c r="F394" s="42">
        <v>2.12</v>
      </c>
      <c r="G394" s="41">
        <v>1.12</v>
      </c>
      <c r="H394" s="41">
        <v>0.75</v>
      </c>
      <c r="I394" s="41">
        <f t="shared" si="18"/>
        <v>1.7808</v>
      </c>
      <c r="J394" s="41">
        <f>'BASE DE CÁLCULO'!$B$3/EXW!$I394</f>
        <v>61.769991015274</v>
      </c>
      <c r="K394" s="41">
        <f>'BASE DE CÁLCULO'!$B$2/EXW!$I394</f>
        <v>40.4312668463612</v>
      </c>
      <c r="L394" s="49"/>
      <c r="M394" s="45" t="s">
        <v>21</v>
      </c>
      <c r="N394" s="46">
        <v>1623</v>
      </c>
      <c r="O394" s="47">
        <f>SUM(N394/'BASE DE CÁLCULO'!$B$13)</f>
        <v>336.024844720497</v>
      </c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</row>
    <row r="395" s="27" customFormat="1" customHeight="1" spans="1:45">
      <c r="A395" s="53"/>
      <c r="B395" s="39"/>
      <c r="C395" s="41"/>
      <c r="D395" s="40"/>
      <c r="E395" s="41"/>
      <c r="F395" s="42">
        <v>2.12</v>
      </c>
      <c r="G395" s="41">
        <v>1.12</v>
      </c>
      <c r="H395" s="41">
        <v>0.75</v>
      </c>
      <c r="I395" s="41">
        <f t="shared" si="18"/>
        <v>1.7808</v>
      </c>
      <c r="J395" s="41">
        <f>'BASE DE CÁLCULO'!$B$3/EXW!$I395</f>
        <v>61.769991015274</v>
      </c>
      <c r="K395" s="41">
        <f>'BASE DE CÁLCULO'!$B$2/EXW!$I395</f>
        <v>40.4312668463612</v>
      </c>
      <c r="L395" s="50"/>
      <c r="M395" s="45" t="s">
        <v>22</v>
      </c>
      <c r="N395" s="46">
        <v>1690</v>
      </c>
      <c r="O395" s="47">
        <f>SUM(N395/'BASE DE CÁLCULO'!$B$13)</f>
        <v>349.896480331263</v>
      </c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</row>
    <row r="396" s="27" customFormat="1" customHeight="1" spans="1:45">
      <c r="A396" s="53"/>
      <c r="B396" s="39"/>
      <c r="C396" s="41">
        <v>2.3</v>
      </c>
      <c r="D396" s="40" t="s">
        <v>73</v>
      </c>
      <c r="E396" s="41">
        <v>1.1</v>
      </c>
      <c r="F396" s="42">
        <v>2.32</v>
      </c>
      <c r="G396" s="41">
        <v>1.12</v>
      </c>
      <c r="H396" s="41">
        <v>0.75</v>
      </c>
      <c r="I396" s="41">
        <f t="shared" si="18"/>
        <v>1.9488</v>
      </c>
      <c r="J396" s="41">
        <f>'BASE DE CÁLCULO'!$B$3/EXW!$I396</f>
        <v>56.4449917898194</v>
      </c>
      <c r="K396" s="41">
        <f>'BASE DE CÁLCULO'!$B$2/EXW!$I396</f>
        <v>36.9458128078818</v>
      </c>
      <c r="L396" s="44" t="s">
        <v>43</v>
      </c>
      <c r="M396" s="45" t="s">
        <v>18</v>
      </c>
      <c r="N396" s="46">
        <v>1582</v>
      </c>
      <c r="O396" s="47">
        <f>SUM(N396/'BASE DE CÁLCULO'!$B$13)</f>
        <v>327.536231884058</v>
      </c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</row>
    <row r="397" s="27" customFormat="1" customHeight="1" spans="1:45">
      <c r="A397" s="53"/>
      <c r="B397" s="39"/>
      <c r="C397" s="41"/>
      <c r="D397" s="40"/>
      <c r="E397" s="41"/>
      <c r="F397" s="42">
        <v>2.32</v>
      </c>
      <c r="G397" s="41">
        <v>1.12</v>
      </c>
      <c r="H397" s="41">
        <v>0.75</v>
      </c>
      <c r="I397" s="41">
        <f t="shared" si="18"/>
        <v>1.9488</v>
      </c>
      <c r="J397" s="41">
        <f>'BASE DE CÁLCULO'!$B$3/EXW!$I397</f>
        <v>56.4449917898194</v>
      </c>
      <c r="K397" s="41">
        <f>'BASE DE CÁLCULO'!$B$2/EXW!$I397</f>
        <v>36.9458128078818</v>
      </c>
      <c r="L397" s="49"/>
      <c r="M397" s="45" t="s">
        <v>19</v>
      </c>
      <c r="N397" s="46">
        <v>1479</v>
      </c>
      <c r="O397" s="47">
        <f>SUM(N397/'BASE DE CÁLCULO'!$B$13)</f>
        <v>306.211180124224</v>
      </c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</row>
    <row r="398" s="27" customFormat="1" customHeight="1" spans="1:45">
      <c r="A398" s="53"/>
      <c r="B398" s="39"/>
      <c r="C398" s="41"/>
      <c r="D398" s="40"/>
      <c r="E398" s="41"/>
      <c r="F398" s="42">
        <v>2.32</v>
      </c>
      <c r="G398" s="41">
        <v>1.12</v>
      </c>
      <c r="H398" s="41">
        <v>0.75</v>
      </c>
      <c r="I398" s="41">
        <f t="shared" si="18"/>
        <v>1.9488</v>
      </c>
      <c r="J398" s="41">
        <f>'BASE DE CÁLCULO'!$B$3/EXW!$I398</f>
        <v>56.4449917898194</v>
      </c>
      <c r="K398" s="41">
        <f>'BASE DE CÁLCULO'!$B$2/EXW!$I398</f>
        <v>36.9458128078818</v>
      </c>
      <c r="L398" s="49"/>
      <c r="M398" s="45" t="s">
        <v>20</v>
      </c>
      <c r="N398" s="46">
        <v>1651</v>
      </c>
      <c r="O398" s="47">
        <f>SUM(N398/'BASE DE CÁLCULO'!$B$13)</f>
        <v>341.821946169772</v>
      </c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</row>
    <row r="399" s="27" customFormat="1" customHeight="1" spans="1:45">
      <c r="A399" s="53"/>
      <c r="B399" s="39"/>
      <c r="C399" s="41"/>
      <c r="D399" s="40"/>
      <c r="E399" s="41"/>
      <c r="F399" s="42">
        <v>2.32</v>
      </c>
      <c r="G399" s="41">
        <v>1.12</v>
      </c>
      <c r="H399" s="41">
        <v>0.75</v>
      </c>
      <c r="I399" s="41">
        <f t="shared" si="18"/>
        <v>1.9488</v>
      </c>
      <c r="J399" s="41">
        <f>'BASE DE CÁLCULO'!$B$3/EXW!$I399</f>
        <v>56.4449917898194</v>
      </c>
      <c r="K399" s="41">
        <f>'BASE DE CÁLCULO'!$B$2/EXW!$I399</f>
        <v>36.9458128078818</v>
      </c>
      <c r="L399" s="49"/>
      <c r="M399" s="45" t="s">
        <v>21</v>
      </c>
      <c r="N399" s="46">
        <v>1742</v>
      </c>
      <c r="O399" s="47">
        <f>SUM(N399/'BASE DE CÁLCULO'!$B$13)</f>
        <v>360.662525879917</v>
      </c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</row>
    <row r="400" s="27" customFormat="1" customHeight="1" spans="1:45">
      <c r="A400" s="53"/>
      <c r="B400" s="39"/>
      <c r="C400" s="41"/>
      <c r="D400" s="40"/>
      <c r="E400" s="41"/>
      <c r="F400" s="42">
        <v>2.32</v>
      </c>
      <c r="G400" s="41">
        <v>1.12</v>
      </c>
      <c r="H400" s="41">
        <v>0.75</v>
      </c>
      <c r="I400" s="41">
        <f t="shared" si="18"/>
        <v>1.9488</v>
      </c>
      <c r="J400" s="41">
        <f>'BASE DE CÁLCULO'!$B$3/EXW!$I400</f>
        <v>56.4449917898194</v>
      </c>
      <c r="K400" s="41">
        <f>'BASE DE CÁLCULO'!$B$2/EXW!$I400</f>
        <v>36.9458128078818</v>
      </c>
      <c r="L400" s="50"/>
      <c r="M400" s="45" t="s">
        <v>22</v>
      </c>
      <c r="N400" s="46">
        <v>1810</v>
      </c>
      <c r="O400" s="47">
        <f>SUM(N400/'BASE DE CÁLCULO'!$B$13)</f>
        <v>374.741200828157</v>
      </c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</row>
    <row r="401" s="27" customFormat="1" customHeight="1" spans="1:45">
      <c r="A401" s="53"/>
      <c r="B401" s="39"/>
      <c r="C401" s="41">
        <v>2.5</v>
      </c>
      <c r="D401" s="40" t="s">
        <v>73</v>
      </c>
      <c r="E401" s="41">
        <v>1.1</v>
      </c>
      <c r="F401" s="42">
        <v>2.52</v>
      </c>
      <c r="G401" s="41">
        <v>1.12</v>
      </c>
      <c r="H401" s="41">
        <v>0.75</v>
      </c>
      <c r="I401" s="41">
        <f t="shared" si="18"/>
        <v>2.1168</v>
      </c>
      <c r="J401" s="41">
        <f>'BASE DE CÁLCULO'!$B$3/EXW!$I401</f>
        <v>51.9652305366591</v>
      </c>
      <c r="K401" s="41">
        <f>'BASE DE CÁLCULO'!$B$2/EXW!$I401</f>
        <v>34.0136054421769</v>
      </c>
      <c r="L401" s="44" t="s">
        <v>43</v>
      </c>
      <c r="M401" s="45" t="s">
        <v>18</v>
      </c>
      <c r="N401" s="46">
        <v>1696</v>
      </c>
      <c r="O401" s="47">
        <f>SUM(N401/'BASE DE CÁLCULO'!$B$13)</f>
        <v>351.138716356108</v>
      </c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</row>
    <row r="402" s="27" customFormat="1" customHeight="1" spans="1:45">
      <c r="A402" s="53"/>
      <c r="B402" s="39"/>
      <c r="C402" s="41"/>
      <c r="D402" s="40"/>
      <c r="E402" s="41"/>
      <c r="F402" s="42">
        <v>2.52</v>
      </c>
      <c r="G402" s="41">
        <v>1.12</v>
      </c>
      <c r="H402" s="41">
        <v>0.75</v>
      </c>
      <c r="I402" s="41">
        <f t="shared" si="18"/>
        <v>2.1168</v>
      </c>
      <c r="J402" s="41">
        <f>'BASE DE CÁLCULO'!$B$3/EXW!$I402</f>
        <v>51.9652305366591</v>
      </c>
      <c r="K402" s="41">
        <f>'BASE DE CÁLCULO'!$B$2/EXW!$I402</f>
        <v>34.0136054421769</v>
      </c>
      <c r="L402" s="49"/>
      <c r="M402" s="45" t="s">
        <v>19</v>
      </c>
      <c r="N402" s="46">
        <v>1594</v>
      </c>
      <c r="O402" s="47">
        <f>SUM(N402/'BASE DE CÁLCULO'!$B$13)</f>
        <v>330.020703933747</v>
      </c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</row>
    <row r="403" s="27" customFormat="1" customHeight="1" spans="1:45">
      <c r="A403" s="53"/>
      <c r="B403" s="39"/>
      <c r="C403" s="41"/>
      <c r="D403" s="40"/>
      <c r="E403" s="41"/>
      <c r="F403" s="42">
        <v>2.52</v>
      </c>
      <c r="G403" s="41">
        <v>1.12</v>
      </c>
      <c r="H403" s="41">
        <v>0.75</v>
      </c>
      <c r="I403" s="41">
        <f t="shared" si="18"/>
        <v>2.1168</v>
      </c>
      <c r="J403" s="41">
        <f>'BASE DE CÁLCULO'!$B$3/EXW!$I403</f>
        <v>51.9652305366591</v>
      </c>
      <c r="K403" s="41">
        <f>'BASE DE CÁLCULO'!$B$2/EXW!$I403</f>
        <v>34.0136054421769</v>
      </c>
      <c r="L403" s="49"/>
      <c r="M403" s="45" t="s">
        <v>20</v>
      </c>
      <c r="N403" s="46">
        <v>1766</v>
      </c>
      <c r="O403" s="47">
        <f>SUM(N403/'BASE DE CÁLCULO'!$B$13)</f>
        <v>365.631469979296</v>
      </c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</row>
    <row r="404" s="27" customFormat="1" customHeight="1" spans="1:45">
      <c r="A404" s="53"/>
      <c r="B404" s="39"/>
      <c r="C404" s="41"/>
      <c r="D404" s="40"/>
      <c r="E404" s="41"/>
      <c r="F404" s="42">
        <v>2.52</v>
      </c>
      <c r="G404" s="41">
        <v>1.12</v>
      </c>
      <c r="H404" s="41">
        <v>0.75</v>
      </c>
      <c r="I404" s="41">
        <f t="shared" si="18"/>
        <v>2.1168</v>
      </c>
      <c r="J404" s="41">
        <f>'BASE DE CÁLCULO'!$B$3/EXW!$I404</f>
        <v>51.9652305366591</v>
      </c>
      <c r="K404" s="41">
        <f>'BASE DE CÁLCULO'!$B$2/EXW!$I404</f>
        <v>34.0136054421769</v>
      </c>
      <c r="L404" s="49"/>
      <c r="M404" s="45" t="s">
        <v>21</v>
      </c>
      <c r="N404" s="46">
        <v>1856</v>
      </c>
      <c r="O404" s="47">
        <f>SUM(N404/'BASE DE CÁLCULO'!$B$13)</f>
        <v>384.265010351967</v>
      </c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</row>
    <row r="405" s="27" customFormat="1" customHeight="1" spans="1:45">
      <c r="A405" s="57"/>
      <c r="B405" s="39"/>
      <c r="C405" s="41"/>
      <c r="D405" s="40"/>
      <c r="E405" s="41"/>
      <c r="F405" s="42">
        <v>2.52</v>
      </c>
      <c r="G405" s="41">
        <v>1.12</v>
      </c>
      <c r="H405" s="41">
        <v>0.75</v>
      </c>
      <c r="I405" s="41">
        <f t="shared" si="18"/>
        <v>2.1168</v>
      </c>
      <c r="J405" s="41">
        <f>'BASE DE CÁLCULO'!$B$3/EXW!$I405</f>
        <v>51.9652305366591</v>
      </c>
      <c r="K405" s="41">
        <f>'BASE DE CÁLCULO'!$B$2/EXW!$I405</f>
        <v>34.0136054421769</v>
      </c>
      <c r="L405" s="50"/>
      <c r="M405" s="45" t="s">
        <v>22</v>
      </c>
      <c r="N405" s="46">
        <v>1930</v>
      </c>
      <c r="O405" s="47">
        <f>SUM(N405/'BASE DE CÁLCULO'!$B$13)</f>
        <v>399.585921325052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</row>
    <row r="406" s="27" customFormat="1" customHeight="1" spans="1:45">
      <c r="A406" s="68"/>
      <c r="B406" s="39" t="s">
        <v>74</v>
      </c>
      <c r="C406" s="41">
        <v>2.1</v>
      </c>
      <c r="D406" s="40" t="s">
        <v>75</v>
      </c>
      <c r="E406" s="40">
        <v>1.1</v>
      </c>
      <c r="F406" s="42">
        <v>2.12</v>
      </c>
      <c r="G406" s="41">
        <v>1.02</v>
      </c>
      <c r="H406" s="41">
        <v>0.75</v>
      </c>
      <c r="I406" s="41">
        <f t="shared" ref="I406:I413" si="19">F406*G406*H406</f>
        <v>1.6218</v>
      </c>
      <c r="J406" s="41">
        <f>'BASE DE CÁLCULO'!$B$3/EXW!$I406</f>
        <v>67.8258724873597</v>
      </c>
      <c r="K406" s="41">
        <f>'BASE DE CÁLCULO'!$B$2/EXW!$I406</f>
        <v>44.3951165371809</v>
      </c>
      <c r="L406" s="83" t="s">
        <v>43</v>
      </c>
      <c r="M406" s="45" t="s">
        <v>18</v>
      </c>
      <c r="N406" s="46">
        <v>1450</v>
      </c>
      <c r="O406" s="47">
        <f>SUM(N406/'BASE DE CÁLCULO'!$B$13)</f>
        <v>300.207039337474</v>
      </c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</row>
    <row r="407" s="27" customFormat="1" customHeight="1" spans="1:45">
      <c r="A407" s="68"/>
      <c r="B407" s="39"/>
      <c r="C407" s="41"/>
      <c r="D407" s="41"/>
      <c r="E407" s="41"/>
      <c r="F407" s="42">
        <v>2.12</v>
      </c>
      <c r="G407" s="41">
        <v>1.02</v>
      </c>
      <c r="H407" s="41">
        <v>0.75</v>
      </c>
      <c r="I407" s="41">
        <f t="shared" si="19"/>
        <v>1.6218</v>
      </c>
      <c r="J407" s="41">
        <f>'BASE DE CÁLCULO'!$B$3/EXW!$I407</f>
        <v>67.8258724873597</v>
      </c>
      <c r="K407" s="41">
        <f>'BASE DE CÁLCULO'!$B$2/EXW!$I407</f>
        <v>44.3951165371809</v>
      </c>
      <c r="L407" s="83"/>
      <c r="M407" s="45" t="s">
        <v>19</v>
      </c>
      <c r="N407" s="46">
        <v>1355</v>
      </c>
      <c r="O407" s="47">
        <f>SUM(N407/'BASE DE CÁLCULO'!$B$13)</f>
        <v>280.538302277433</v>
      </c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</row>
    <row r="408" s="27" customFormat="1" customHeight="1" spans="1:45">
      <c r="A408" s="68"/>
      <c r="B408" s="39"/>
      <c r="C408" s="41"/>
      <c r="D408" s="41"/>
      <c r="E408" s="41"/>
      <c r="F408" s="42">
        <v>2.12</v>
      </c>
      <c r="G408" s="41">
        <v>1.02</v>
      </c>
      <c r="H408" s="41">
        <v>0.75</v>
      </c>
      <c r="I408" s="41">
        <f t="shared" si="19"/>
        <v>1.6218</v>
      </c>
      <c r="J408" s="41">
        <f>'BASE DE CÁLCULO'!$B$3/EXW!$I408</f>
        <v>67.8258724873597</v>
      </c>
      <c r="K408" s="41">
        <f>'BASE DE CÁLCULO'!$B$2/EXW!$I408</f>
        <v>44.3951165371809</v>
      </c>
      <c r="L408" s="83"/>
      <c r="M408" s="45" t="s">
        <v>20</v>
      </c>
      <c r="N408" s="46">
        <v>1505</v>
      </c>
      <c r="O408" s="47">
        <f>SUM(N408/'BASE DE CÁLCULO'!$B$13)</f>
        <v>311.594202898551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</row>
    <row r="409" s="27" customFormat="1" customHeight="1" spans="1:45">
      <c r="A409" s="68"/>
      <c r="B409" s="39"/>
      <c r="C409" s="41"/>
      <c r="D409" s="41"/>
      <c r="E409" s="41"/>
      <c r="F409" s="42">
        <v>2.12</v>
      </c>
      <c r="G409" s="41">
        <v>1.02</v>
      </c>
      <c r="H409" s="41">
        <v>0.75</v>
      </c>
      <c r="I409" s="41">
        <f t="shared" si="19"/>
        <v>1.6218</v>
      </c>
      <c r="J409" s="41">
        <f>'BASE DE CÁLCULO'!$B$3/EXW!$I409</f>
        <v>67.8258724873597</v>
      </c>
      <c r="K409" s="41">
        <f>'BASE DE CÁLCULO'!$B$2/EXW!$I409</f>
        <v>44.3951165371809</v>
      </c>
      <c r="L409" s="83"/>
      <c r="M409" s="45" t="s">
        <v>47</v>
      </c>
      <c r="N409" s="46">
        <v>1580</v>
      </c>
      <c r="O409" s="47">
        <f>SUM(N409/'BASE DE CÁLCULO'!$B$13)</f>
        <v>327.12215320911</v>
      </c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</row>
    <row r="410" s="27" customFormat="1" customHeight="1" spans="1:45">
      <c r="A410" s="68"/>
      <c r="B410" s="39"/>
      <c r="C410" s="41"/>
      <c r="D410" s="41"/>
      <c r="E410" s="41"/>
      <c r="F410" s="42">
        <v>2.12</v>
      </c>
      <c r="G410" s="41">
        <v>1.02</v>
      </c>
      <c r="H410" s="41">
        <v>0.75</v>
      </c>
      <c r="I410" s="41">
        <f t="shared" si="19"/>
        <v>1.6218</v>
      </c>
      <c r="J410" s="41">
        <f>'BASE DE CÁLCULO'!$B$3/EXW!$I410</f>
        <v>67.8258724873597</v>
      </c>
      <c r="K410" s="41">
        <f>'BASE DE CÁLCULO'!$B$2/EXW!$I410</f>
        <v>44.3951165371809</v>
      </c>
      <c r="L410" s="83"/>
      <c r="M410" s="45" t="s">
        <v>22</v>
      </c>
      <c r="N410" s="46">
        <v>1710</v>
      </c>
      <c r="O410" s="47">
        <f>SUM(N410/'BASE DE CÁLCULO'!$B$13)</f>
        <v>354.037267080745</v>
      </c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</row>
    <row r="411" s="27" customFormat="1" customHeight="1" spans="1:45">
      <c r="A411" s="68"/>
      <c r="B411" s="39"/>
      <c r="C411" s="41">
        <v>2.3</v>
      </c>
      <c r="D411" s="40" t="s">
        <v>75</v>
      </c>
      <c r="E411" s="40">
        <v>1.1</v>
      </c>
      <c r="F411" s="42">
        <v>2.32</v>
      </c>
      <c r="G411" s="41">
        <v>1.02</v>
      </c>
      <c r="H411" s="41">
        <v>0.75</v>
      </c>
      <c r="I411" s="41">
        <f t="shared" si="19"/>
        <v>1.7748</v>
      </c>
      <c r="J411" s="41">
        <f>'BASE DE CÁLCULO'!$B$3/EXW!$I411</f>
        <v>61.9788145143115</v>
      </c>
      <c r="K411" s="41">
        <f>'BASE DE CÁLCULO'!$B$2/EXW!$I411</f>
        <v>40.5679513184584</v>
      </c>
      <c r="L411" s="83" t="s">
        <v>43</v>
      </c>
      <c r="M411" s="45" t="s">
        <v>18</v>
      </c>
      <c r="N411" s="46">
        <v>1999</v>
      </c>
      <c r="O411" s="47">
        <f>SUM(N411/'BASE DE CÁLCULO'!$B$13)</f>
        <v>413.871635610766</v>
      </c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</row>
    <row r="412" s="27" customFormat="1" customHeight="1" spans="1:45">
      <c r="A412" s="68"/>
      <c r="B412" s="39"/>
      <c r="C412" s="41"/>
      <c r="D412" s="41"/>
      <c r="E412" s="41"/>
      <c r="F412" s="42">
        <v>2.32</v>
      </c>
      <c r="G412" s="41">
        <v>1.02</v>
      </c>
      <c r="H412" s="41">
        <v>0.75</v>
      </c>
      <c r="I412" s="41">
        <f t="shared" si="19"/>
        <v>1.7748</v>
      </c>
      <c r="J412" s="41">
        <f>'BASE DE CÁLCULO'!$B$3/EXW!$I412</f>
        <v>61.9788145143115</v>
      </c>
      <c r="K412" s="41">
        <f>'BASE DE CÁLCULO'!$B$2/EXW!$I412</f>
        <v>40.5679513184584</v>
      </c>
      <c r="L412" s="83"/>
      <c r="M412" s="45" t="s">
        <v>19</v>
      </c>
      <c r="N412" s="46">
        <v>1550</v>
      </c>
      <c r="O412" s="47">
        <f>SUM(N412/'BASE DE CÁLCULO'!$B$13)</f>
        <v>320.910973084886</v>
      </c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</row>
    <row r="413" s="27" customFormat="1" customHeight="1" spans="1:45">
      <c r="A413" s="68"/>
      <c r="B413" s="39"/>
      <c r="C413" s="41"/>
      <c r="D413" s="41"/>
      <c r="E413" s="41"/>
      <c r="F413" s="42">
        <v>2.32</v>
      </c>
      <c r="G413" s="41">
        <v>1.02</v>
      </c>
      <c r="H413" s="41">
        <v>0.75</v>
      </c>
      <c r="I413" s="41">
        <f t="shared" si="19"/>
        <v>1.7748</v>
      </c>
      <c r="J413" s="41">
        <f>'BASE DE CÁLCULO'!$B$3/EXW!$I413</f>
        <v>61.9788145143115</v>
      </c>
      <c r="K413" s="41">
        <f>'BASE DE CÁLCULO'!$B$2/EXW!$I413</f>
        <v>40.5679513184584</v>
      </c>
      <c r="L413" s="83"/>
      <c r="M413" s="45" t="s">
        <v>20</v>
      </c>
      <c r="N413" s="46">
        <v>1615</v>
      </c>
      <c r="O413" s="47">
        <f>SUM(N413/'BASE DE CÁLCULO'!$B$13)</f>
        <v>334.368530020704</v>
      </c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</row>
    <row r="414" s="27" customFormat="1" customHeight="1" spans="1:45">
      <c r="A414" s="68"/>
      <c r="B414" s="39"/>
      <c r="C414" s="41"/>
      <c r="D414" s="41"/>
      <c r="E414" s="41"/>
      <c r="F414" s="42">
        <v>2.32</v>
      </c>
      <c r="G414" s="41">
        <v>1.02</v>
      </c>
      <c r="H414" s="41">
        <v>0.75</v>
      </c>
      <c r="I414" s="41">
        <f t="shared" ref="I414:I434" si="20">F414*G414*H414</f>
        <v>1.7748</v>
      </c>
      <c r="J414" s="41">
        <f>'BASE DE CÁLCULO'!$B$3/EXW!$I414</f>
        <v>61.9788145143115</v>
      </c>
      <c r="K414" s="41">
        <f>'BASE DE CÁLCULO'!$B$2/EXW!$I414</f>
        <v>40.5679513184584</v>
      </c>
      <c r="L414" s="83"/>
      <c r="M414" s="45" t="s">
        <v>47</v>
      </c>
      <c r="N414" s="46">
        <v>1695</v>
      </c>
      <c r="O414" s="47">
        <f>SUM(N414/'BASE DE CÁLCULO'!$B$13)</f>
        <v>350.931677018634</v>
      </c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</row>
    <row r="415" s="27" customFormat="1" customHeight="1" spans="1:45">
      <c r="A415" s="68"/>
      <c r="B415" s="39"/>
      <c r="C415" s="41"/>
      <c r="D415" s="41"/>
      <c r="E415" s="41"/>
      <c r="F415" s="42">
        <v>2.32</v>
      </c>
      <c r="G415" s="41">
        <v>1.02</v>
      </c>
      <c r="H415" s="41">
        <v>0.75</v>
      </c>
      <c r="I415" s="41">
        <f t="shared" si="20"/>
        <v>1.7748</v>
      </c>
      <c r="J415" s="41">
        <f>'BASE DE CÁLCULO'!$B$3/EXW!$I415</f>
        <v>61.9788145143115</v>
      </c>
      <c r="K415" s="41">
        <f>'BASE DE CÁLCULO'!$B$2/EXW!$I415</f>
        <v>40.5679513184584</v>
      </c>
      <c r="L415" s="83"/>
      <c r="M415" s="45" t="s">
        <v>22</v>
      </c>
      <c r="N415" s="46">
        <v>1835</v>
      </c>
      <c r="O415" s="47">
        <f>SUM(N415/'BASE DE CÁLCULO'!$B$13)</f>
        <v>379.91718426501</v>
      </c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</row>
    <row r="416" s="27" customFormat="1" customHeight="1" spans="1:45">
      <c r="A416" s="68"/>
      <c r="B416" s="39"/>
      <c r="C416" s="41">
        <v>2.3</v>
      </c>
      <c r="D416" s="40" t="s">
        <v>75</v>
      </c>
      <c r="E416" s="40">
        <v>1.1</v>
      </c>
      <c r="F416" s="42">
        <v>1.17</v>
      </c>
      <c r="G416" s="41">
        <v>1.02</v>
      </c>
      <c r="H416" s="41">
        <v>0.75</v>
      </c>
      <c r="I416" s="41">
        <f t="shared" si="20"/>
        <v>0.89505</v>
      </c>
      <c r="J416" s="41">
        <f>'BASE DE CÁLCULO'!$B$3/EXW!$I416</f>
        <v>122.898162113848</v>
      </c>
      <c r="K416" s="41">
        <f>'BASE DE CÁLCULO'!$B$2/EXW!$I416</f>
        <v>80.4424333836099</v>
      </c>
      <c r="L416" s="69" t="s">
        <v>44</v>
      </c>
      <c r="M416" s="45" t="s">
        <v>18</v>
      </c>
      <c r="N416" s="46">
        <v>1830</v>
      </c>
      <c r="O416" s="47">
        <f>SUM(N416/'BASE DE CÁLCULO'!$B$13)</f>
        <v>378.88198757764</v>
      </c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</row>
    <row r="417" s="27" customFormat="1" customHeight="1" spans="1:45">
      <c r="A417" s="68"/>
      <c r="B417" s="39"/>
      <c r="C417" s="41"/>
      <c r="D417" s="41"/>
      <c r="E417" s="41"/>
      <c r="F417" s="42">
        <v>1.17</v>
      </c>
      <c r="G417" s="41">
        <v>1.02</v>
      </c>
      <c r="H417" s="41">
        <v>0.75</v>
      </c>
      <c r="I417" s="41">
        <f t="shared" si="20"/>
        <v>0.89505</v>
      </c>
      <c r="J417" s="41">
        <f>'BASE DE CÁLCULO'!$B$3/EXW!$I417</f>
        <v>122.898162113848</v>
      </c>
      <c r="K417" s="41">
        <f>'BASE DE CÁLCULO'!$B$2/EXW!$I417</f>
        <v>80.4424333836099</v>
      </c>
      <c r="L417" s="69"/>
      <c r="M417" s="45" t="s">
        <v>19</v>
      </c>
      <c r="N417" s="46">
        <v>1730</v>
      </c>
      <c r="O417" s="47">
        <f>SUM(N417/'BASE DE CÁLCULO'!$B$13)</f>
        <v>358.178053830228</v>
      </c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</row>
    <row r="418" s="27" customFormat="1" customHeight="1" spans="1:45">
      <c r="A418" s="68"/>
      <c r="B418" s="39"/>
      <c r="C418" s="41"/>
      <c r="D418" s="41"/>
      <c r="E418" s="41"/>
      <c r="F418" s="42">
        <v>1.17</v>
      </c>
      <c r="G418" s="41">
        <v>1.02</v>
      </c>
      <c r="H418" s="41">
        <v>0.75</v>
      </c>
      <c r="I418" s="41">
        <f t="shared" si="20"/>
        <v>0.89505</v>
      </c>
      <c r="J418" s="41">
        <f>'BASE DE CÁLCULO'!$B$3/EXW!$I418</f>
        <v>122.898162113848</v>
      </c>
      <c r="K418" s="41">
        <f>'BASE DE CÁLCULO'!$B$2/EXW!$I418</f>
        <v>80.4424333836099</v>
      </c>
      <c r="L418" s="69"/>
      <c r="M418" s="45" t="s">
        <v>20</v>
      </c>
      <c r="N418" s="46">
        <v>1900</v>
      </c>
      <c r="O418" s="47">
        <f>SUM(N418/'BASE DE CÁLCULO'!$B$13)</f>
        <v>393.374741200828</v>
      </c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</row>
    <row r="419" s="27" customFormat="1" customHeight="1" spans="1:45">
      <c r="A419" s="68"/>
      <c r="B419" s="39"/>
      <c r="C419" s="41"/>
      <c r="D419" s="41"/>
      <c r="E419" s="41"/>
      <c r="F419" s="42">
        <v>1.17</v>
      </c>
      <c r="G419" s="41">
        <v>1.02</v>
      </c>
      <c r="H419" s="41">
        <v>0.75</v>
      </c>
      <c r="I419" s="41">
        <f t="shared" si="20"/>
        <v>0.89505</v>
      </c>
      <c r="J419" s="41">
        <f>'BASE DE CÁLCULO'!$B$3/EXW!$I419</f>
        <v>122.898162113848</v>
      </c>
      <c r="K419" s="41">
        <f>'BASE DE CÁLCULO'!$B$2/EXW!$I419</f>
        <v>80.4424333836099</v>
      </c>
      <c r="L419" s="69"/>
      <c r="M419" s="45" t="s">
        <v>47</v>
      </c>
      <c r="N419" s="46">
        <v>1970</v>
      </c>
      <c r="O419" s="47">
        <f>SUM(N419/'BASE DE CÁLCULO'!$B$13)</f>
        <v>407.867494824017</v>
      </c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</row>
    <row r="420" s="27" customFormat="1" customHeight="1" spans="1:45">
      <c r="A420" s="68"/>
      <c r="B420" s="39"/>
      <c r="C420" s="41"/>
      <c r="D420" s="41"/>
      <c r="E420" s="41"/>
      <c r="F420" s="42">
        <v>1.17</v>
      </c>
      <c r="G420" s="41">
        <v>1.02</v>
      </c>
      <c r="H420" s="41">
        <v>0.75</v>
      </c>
      <c r="I420" s="41">
        <f t="shared" si="20"/>
        <v>0.89505</v>
      </c>
      <c r="J420" s="41">
        <f>'BASE DE CÁLCULO'!$B$3/EXW!$I420</f>
        <v>122.898162113848</v>
      </c>
      <c r="K420" s="41">
        <f>'BASE DE CÁLCULO'!$B$2/EXW!$I420</f>
        <v>80.4424333836099</v>
      </c>
      <c r="L420" s="69"/>
      <c r="M420" s="45" t="s">
        <v>22</v>
      </c>
      <c r="N420" s="46">
        <v>2120</v>
      </c>
      <c r="O420" s="47">
        <f>SUM(N420/'BASE DE CÁLCULO'!$B$13)</f>
        <v>438.923395445135</v>
      </c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</row>
    <row r="421" s="27" customFormat="1" customHeight="1" spans="1:45">
      <c r="A421" s="68"/>
      <c r="B421" s="39"/>
      <c r="C421" s="41">
        <v>2.5</v>
      </c>
      <c r="D421" s="40" t="s">
        <v>75</v>
      </c>
      <c r="E421" s="40">
        <v>1.1</v>
      </c>
      <c r="F421" s="42">
        <v>2.52</v>
      </c>
      <c r="G421" s="41">
        <v>1.02</v>
      </c>
      <c r="H421" s="41">
        <v>0.75</v>
      </c>
      <c r="I421" s="41">
        <f t="shared" si="20"/>
        <v>1.9278</v>
      </c>
      <c r="J421" s="41">
        <f>'BASE DE CÁLCULO'!$B$3/EXW!$I421</f>
        <v>57.0598609814296</v>
      </c>
      <c r="K421" s="41">
        <f>'BASE DE CÁLCULO'!$B$2/EXW!$I421</f>
        <v>37.3482726423903</v>
      </c>
      <c r="L421" s="83" t="s">
        <v>43</v>
      </c>
      <c r="M421" s="45" t="s">
        <v>18</v>
      </c>
      <c r="N421" s="46">
        <v>1665</v>
      </c>
      <c r="O421" s="47">
        <f>SUM(N421/'BASE DE CÁLCULO'!$B$13)</f>
        <v>344.72049689441</v>
      </c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</row>
    <row r="422" s="27" customFormat="1" customHeight="1" spans="1:45">
      <c r="A422" s="68"/>
      <c r="B422" s="39"/>
      <c r="C422" s="41"/>
      <c r="D422" s="41"/>
      <c r="E422" s="41"/>
      <c r="F422" s="42">
        <v>2.52</v>
      </c>
      <c r="G422" s="41">
        <v>1.02</v>
      </c>
      <c r="H422" s="41">
        <v>0.75</v>
      </c>
      <c r="I422" s="41">
        <f t="shared" si="20"/>
        <v>1.9278</v>
      </c>
      <c r="J422" s="41">
        <f>'BASE DE CÁLCULO'!$B$3/EXW!$I422</f>
        <v>57.0598609814296</v>
      </c>
      <c r="K422" s="41">
        <f>'BASE DE CÁLCULO'!$B$2/EXW!$I422</f>
        <v>37.3482726423903</v>
      </c>
      <c r="L422" s="83"/>
      <c r="M422" s="45" t="s">
        <v>19</v>
      </c>
      <c r="N422" s="46">
        <v>1555</v>
      </c>
      <c r="O422" s="47">
        <f>SUM(N422/'BASE DE CÁLCULO'!$B$13)</f>
        <v>321.946169772257</v>
      </c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</row>
    <row r="423" s="27" customFormat="1" customHeight="1" spans="1:45">
      <c r="A423" s="68"/>
      <c r="B423" s="39"/>
      <c r="C423" s="41"/>
      <c r="D423" s="41"/>
      <c r="E423" s="41"/>
      <c r="F423" s="42">
        <v>2.52</v>
      </c>
      <c r="G423" s="41">
        <v>1.02</v>
      </c>
      <c r="H423" s="41">
        <v>0.75</v>
      </c>
      <c r="I423" s="41">
        <f t="shared" si="20"/>
        <v>1.9278</v>
      </c>
      <c r="J423" s="41">
        <f>'BASE DE CÁLCULO'!$B$3/EXW!$I423</f>
        <v>57.0598609814296</v>
      </c>
      <c r="K423" s="41">
        <f>'BASE DE CÁLCULO'!$B$2/EXW!$I423</f>
        <v>37.3482726423903</v>
      </c>
      <c r="L423" s="83"/>
      <c r="M423" s="45" t="s">
        <v>20</v>
      </c>
      <c r="N423" s="46">
        <v>1730</v>
      </c>
      <c r="O423" s="47">
        <f>SUM(N423/'BASE DE CÁLCULO'!$B$13)</f>
        <v>358.178053830228</v>
      </c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</row>
    <row r="424" s="27" customFormat="1" customHeight="1" spans="1:45">
      <c r="A424" s="68"/>
      <c r="B424" s="39"/>
      <c r="C424" s="41"/>
      <c r="D424" s="41"/>
      <c r="E424" s="41"/>
      <c r="F424" s="42">
        <v>2.52</v>
      </c>
      <c r="G424" s="41">
        <v>1.02</v>
      </c>
      <c r="H424" s="41">
        <v>0.75</v>
      </c>
      <c r="I424" s="41">
        <f t="shared" si="20"/>
        <v>1.9278</v>
      </c>
      <c r="J424" s="41">
        <f>'BASE DE CÁLCULO'!$B$3/EXW!$I424</f>
        <v>57.0598609814296</v>
      </c>
      <c r="K424" s="41">
        <f>'BASE DE CÁLCULO'!$B$2/EXW!$I424</f>
        <v>37.3482726423903</v>
      </c>
      <c r="L424" s="83"/>
      <c r="M424" s="45" t="s">
        <v>47</v>
      </c>
      <c r="N424" s="46">
        <v>1815</v>
      </c>
      <c r="O424" s="47">
        <f>SUM(N424/'BASE DE CÁLCULO'!$B$13)</f>
        <v>375.776397515528</v>
      </c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</row>
    <row r="425" s="27" customFormat="1" customHeight="1" spans="1:45">
      <c r="A425" s="68"/>
      <c r="B425" s="39"/>
      <c r="C425" s="41"/>
      <c r="D425" s="41"/>
      <c r="E425" s="41"/>
      <c r="F425" s="42">
        <v>2.52</v>
      </c>
      <c r="G425" s="41">
        <v>1.02</v>
      </c>
      <c r="H425" s="41">
        <v>0.75</v>
      </c>
      <c r="I425" s="41">
        <f t="shared" si="20"/>
        <v>1.9278</v>
      </c>
      <c r="J425" s="41">
        <f>'BASE DE CÁLCULO'!$B$3/EXW!$I425</f>
        <v>57.0598609814296</v>
      </c>
      <c r="K425" s="41">
        <f>'BASE DE CÁLCULO'!$B$2/EXW!$I425</f>
        <v>37.3482726423903</v>
      </c>
      <c r="L425" s="83"/>
      <c r="M425" s="45" t="s">
        <v>22</v>
      </c>
      <c r="N425" s="46">
        <v>1965</v>
      </c>
      <c r="O425" s="47">
        <f>SUM(N425/'BASE DE CÁLCULO'!$B$13)</f>
        <v>406.832298136646</v>
      </c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</row>
    <row r="426" s="27" customFormat="1" customHeight="1" spans="1:45">
      <c r="A426" s="68"/>
      <c r="B426" s="39"/>
      <c r="C426" s="41">
        <v>2.5</v>
      </c>
      <c r="D426" s="40" t="s">
        <v>75</v>
      </c>
      <c r="E426" s="40">
        <v>1.1</v>
      </c>
      <c r="F426" s="42">
        <v>1.27</v>
      </c>
      <c r="G426" s="41">
        <v>1.02</v>
      </c>
      <c r="H426" s="41">
        <v>0.75</v>
      </c>
      <c r="I426" s="41">
        <f t="shared" si="20"/>
        <v>0.97155</v>
      </c>
      <c r="J426" s="41">
        <f>'BASE DE CÁLCULO'!$B$3/EXW!$I426</f>
        <v>113.221141474963</v>
      </c>
      <c r="K426" s="41">
        <f>'BASE DE CÁLCULO'!$B$2/EXW!$I426</f>
        <v>74.1083835108847</v>
      </c>
      <c r="L426" s="69" t="s">
        <v>44</v>
      </c>
      <c r="M426" s="45" t="s">
        <v>18</v>
      </c>
      <c r="N426" s="46">
        <v>1940</v>
      </c>
      <c r="O426" s="47">
        <f>SUM(N426/'BASE DE CÁLCULO'!$B$13)</f>
        <v>401.656314699793</v>
      </c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</row>
    <row r="427" s="27" customFormat="1" customHeight="1" spans="1:45">
      <c r="A427" s="68"/>
      <c r="B427" s="39"/>
      <c r="C427" s="41"/>
      <c r="D427" s="41"/>
      <c r="E427" s="41"/>
      <c r="F427" s="42">
        <v>1.27</v>
      </c>
      <c r="G427" s="41">
        <v>1.02</v>
      </c>
      <c r="H427" s="41">
        <v>0.75</v>
      </c>
      <c r="I427" s="41">
        <f t="shared" si="20"/>
        <v>0.97155</v>
      </c>
      <c r="J427" s="41">
        <f>'BASE DE CÁLCULO'!$B$3/EXW!$I427</f>
        <v>113.221141474963</v>
      </c>
      <c r="K427" s="41">
        <f>'BASE DE CÁLCULO'!$B$2/EXW!$I427</f>
        <v>74.1083835108847</v>
      </c>
      <c r="L427" s="69"/>
      <c r="M427" s="45" t="s">
        <v>19</v>
      </c>
      <c r="N427" s="46">
        <v>1830</v>
      </c>
      <c r="O427" s="47">
        <f>SUM(N427/'BASE DE CÁLCULO'!$B$13)</f>
        <v>378.88198757764</v>
      </c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</row>
    <row r="428" s="27" customFormat="1" customHeight="1" spans="1:45">
      <c r="A428" s="68"/>
      <c r="B428" s="39"/>
      <c r="C428" s="41"/>
      <c r="D428" s="41"/>
      <c r="E428" s="41"/>
      <c r="F428" s="42">
        <v>1.27</v>
      </c>
      <c r="G428" s="41">
        <v>1.02</v>
      </c>
      <c r="H428" s="41">
        <v>0.75</v>
      </c>
      <c r="I428" s="41">
        <f t="shared" si="20"/>
        <v>0.97155</v>
      </c>
      <c r="J428" s="41">
        <f>'BASE DE CÁLCULO'!$B$3/EXW!$I428</f>
        <v>113.221141474963</v>
      </c>
      <c r="K428" s="41">
        <f>'BASE DE CÁLCULO'!$B$2/EXW!$I428</f>
        <v>74.1083835108847</v>
      </c>
      <c r="L428" s="69"/>
      <c r="M428" s="45" t="s">
        <v>20</v>
      </c>
      <c r="N428" s="46">
        <v>2040</v>
      </c>
      <c r="O428" s="47">
        <f>SUM(N428/'BASE DE CÁLCULO'!$B$13)</f>
        <v>422.360248447205</v>
      </c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</row>
    <row r="429" s="27" customFormat="1" customHeight="1" spans="1:45">
      <c r="A429" s="68"/>
      <c r="B429" s="39"/>
      <c r="C429" s="41"/>
      <c r="D429" s="41"/>
      <c r="E429" s="41"/>
      <c r="F429" s="42">
        <v>1.27</v>
      </c>
      <c r="G429" s="41">
        <v>1.02</v>
      </c>
      <c r="H429" s="41">
        <v>0.75</v>
      </c>
      <c r="I429" s="41">
        <f t="shared" si="20"/>
        <v>0.97155</v>
      </c>
      <c r="J429" s="41">
        <f>'BASE DE CÁLCULO'!$B$3/EXW!$I429</f>
        <v>113.221141474963</v>
      </c>
      <c r="K429" s="41">
        <f>'BASE DE CÁLCULO'!$B$2/EXW!$I429</f>
        <v>74.1083835108847</v>
      </c>
      <c r="L429" s="69"/>
      <c r="M429" s="45" t="s">
        <v>47</v>
      </c>
      <c r="N429" s="46">
        <v>2090</v>
      </c>
      <c r="O429" s="47">
        <f>SUM(N429/'BASE DE CÁLCULO'!$B$13)</f>
        <v>432.712215320911</v>
      </c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</row>
    <row r="430" s="27" customFormat="1" customHeight="1" spans="1:45">
      <c r="A430" s="68"/>
      <c r="B430" s="39"/>
      <c r="C430" s="41"/>
      <c r="D430" s="41"/>
      <c r="E430" s="41"/>
      <c r="F430" s="42">
        <v>1.27</v>
      </c>
      <c r="G430" s="41">
        <v>1.02</v>
      </c>
      <c r="H430" s="41">
        <v>0.75</v>
      </c>
      <c r="I430" s="41">
        <f t="shared" si="20"/>
        <v>0.97155</v>
      </c>
      <c r="J430" s="41">
        <f>'BASE DE CÁLCULO'!$B$3/EXW!$I430</f>
        <v>113.221141474963</v>
      </c>
      <c r="K430" s="41">
        <f>'BASE DE CÁLCULO'!$B$2/EXW!$I430</f>
        <v>74.1083835108847</v>
      </c>
      <c r="L430" s="69"/>
      <c r="M430" s="45" t="s">
        <v>22</v>
      </c>
      <c r="N430" s="46">
        <v>2240</v>
      </c>
      <c r="O430" s="47">
        <f>SUM(N430/'BASE DE CÁLCULO'!$B$13)</f>
        <v>463.768115942029</v>
      </c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</row>
    <row r="431" s="24" customFormat="1" customHeight="1" spans="1:45">
      <c r="A431" s="60"/>
      <c r="B431" s="74" t="s">
        <v>76</v>
      </c>
      <c r="C431" s="60">
        <v>2.1</v>
      </c>
      <c r="D431" s="84" t="s">
        <v>77</v>
      </c>
      <c r="E431" s="60" t="s">
        <v>78</v>
      </c>
      <c r="F431" s="76">
        <v>2.12</v>
      </c>
      <c r="G431" s="60">
        <v>1</v>
      </c>
      <c r="H431" s="41">
        <v>0.75</v>
      </c>
      <c r="I431" s="41">
        <f t="shared" si="20"/>
        <v>1.59</v>
      </c>
      <c r="J431" s="41">
        <f>'BASE DE CÁLCULO'!$B$3/EXW!$I431</f>
        <v>69.1823899371069</v>
      </c>
      <c r="K431" s="41">
        <f>'BASE DE CÁLCULO'!$B$2/EXW!$I431</f>
        <v>45.2830188679245</v>
      </c>
      <c r="L431" s="85" t="s">
        <v>43</v>
      </c>
      <c r="M431" s="61" t="s">
        <v>18</v>
      </c>
      <c r="N431" s="46">
        <v>1479</v>
      </c>
      <c r="O431" s="47">
        <f>SUM(N431/'BASE DE CÁLCULO'!$B$13)</f>
        <v>306.211180124224</v>
      </c>
    </row>
    <row r="432" s="24" customFormat="1" customHeight="1" spans="1:45">
      <c r="A432" s="60"/>
      <c r="B432" s="74"/>
      <c r="C432" s="60"/>
      <c r="D432" s="60"/>
      <c r="E432" s="60"/>
      <c r="F432" s="76">
        <v>2.12</v>
      </c>
      <c r="G432" s="60">
        <v>1</v>
      </c>
      <c r="H432" s="60">
        <v>0.75</v>
      </c>
      <c r="I432" s="41">
        <f t="shared" si="20"/>
        <v>1.59</v>
      </c>
      <c r="J432" s="41">
        <f>'BASE DE CÁLCULO'!$B$3/EXW!$I432</f>
        <v>69.1823899371069</v>
      </c>
      <c r="K432" s="41">
        <f>'BASE DE CÁLCULO'!$B$2/EXW!$I432</f>
        <v>45.2830188679245</v>
      </c>
      <c r="L432" s="85"/>
      <c r="M432" s="61" t="s">
        <v>19</v>
      </c>
      <c r="N432" s="46">
        <v>1387</v>
      </c>
      <c r="O432" s="47">
        <f>SUM(N432/'BASE DE CÁLCULO'!$B$13)</f>
        <v>287.163561076605</v>
      </c>
    </row>
    <row r="433" s="24" customFormat="1" customHeight="1" spans="1:15">
      <c r="A433" s="60"/>
      <c r="B433" s="74"/>
      <c r="C433" s="60"/>
      <c r="D433" s="60"/>
      <c r="E433" s="60"/>
      <c r="F433" s="76">
        <v>2.12</v>
      </c>
      <c r="G433" s="60">
        <v>1</v>
      </c>
      <c r="H433" s="60">
        <v>0.75</v>
      </c>
      <c r="I433" s="41">
        <f t="shared" si="20"/>
        <v>1.59</v>
      </c>
      <c r="J433" s="41">
        <f>'BASE DE CÁLCULO'!$B$3/EXW!$I433</f>
        <v>69.1823899371069</v>
      </c>
      <c r="K433" s="41">
        <f>'BASE DE CÁLCULO'!$B$2/EXW!$I433</f>
        <v>45.2830188679245</v>
      </c>
      <c r="L433" s="85"/>
      <c r="M433" s="61" t="s">
        <v>20</v>
      </c>
      <c r="N433" s="46">
        <v>1536</v>
      </c>
      <c r="O433" s="47">
        <f>SUM(N433/'BASE DE CÁLCULO'!$B$13)</f>
        <v>318.012422360248</v>
      </c>
    </row>
    <row r="434" s="24" customFormat="1" customHeight="1" spans="1:15">
      <c r="A434" s="60"/>
      <c r="B434" s="74"/>
      <c r="C434" s="60"/>
      <c r="D434" s="60"/>
      <c r="E434" s="60"/>
      <c r="F434" s="76">
        <v>2.12</v>
      </c>
      <c r="G434" s="60">
        <v>1</v>
      </c>
      <c r="H434" s="60">
        <v>0.75</v>
      </c>
      <c r="I434" s="41">
        <f t="shared" si="20"/>
        <v>1.59</v>
      </c>
      <c r="J434" s="41">
        <f>'BASE DE CÁLCULO'!$B$3/EXW!$I434</f>
        <v>69.1823899371069</v>
      </c>
      <c r="K434" s="41">
        <f>'BASE DE CÁLCULO'!$B$2/EXW!$I434</f>
        <v>45.2830188679245</v>
      </c>
      <c r="L434" s="85"/>
      <c r="M434" s="61" t="s">
        <v>21</v>
      </c>
      <c r="N434" s="46">
        <v>1617</v>
      </c>
      <c r="O434" s="47">
        <f>SUM(N434/'BASE DE CÁLCULO'!$B$13)</f>
        <v>334.782608695652</v>
      </c>
    </row>
    <row r="435" s="24" customFormat="1" customHeight="1" spans="1:15">
      <c r="A435" s="60"/>
      <c r="B435" s="74"/>
      <c r="C435" s="60">
        <v>2.3</v>
      </c>
      <c r="D435" s="84" t="s">
        <v>77</v>
      </c>
      <c r="E435" s="60" t="s">
        <v>78</v>
      </c>
      <c r="F435" s="76">
        <v>2.32</v>
      </c>
      <c r="G435" s="60">
        <v>1</v>
      </c>
      <c r="H435" s="60">
        <v>0.75</v>
      </c>
      <c r="I435" s="41">
        <f t="shared" ref="I435:I446" si="21">F435*G435*H435</f>
        <v>1.74</v>
      </c>
      <c r="J435" s="41">
        <f>'BASE DE CÁLCULO'!$B$3/EXW!$I435</f>
        <v>63.2183908045977</v>
      </c>
      <c r="K435" s="41">
        <f>'BASE DE CÁLCULO'!$B$2/EXW!$I435</f>
        <v>41.3793103448276</v>
      </c>
      <c r="L435" s="85" t="s">
        <v>43</v>
      </c>
      <c r="M435" s="61" t="s">
        <v>18</v>
      </c>
      <c r="N435" s="46">
        <v>1582</v>
      </c>
      <c r="O435" s="47">
        <f>SUM(N435/'BASE DE CÁLCULO'!$B$13)</f>
        <v>327.536231884058</v>
      </c>
    </row>
    <row r="436" s="24" customFormat="1" customHeight="1" spans="1:15">
      <c r="A436" s="60"/>
      <c r="B436" s="74"/>
      <c r="C436" s="60"/>
      <c r="D436" s="60"/>
      <c r="E436" s="60"/>
      <c r="F436" s="76">
        <v>2.32</v>
      </c>
      <c r="G436" s="60">
        <v>1</v>
      </c>
      <c r="H436" s="60">
        <v>0.75</v>
      </c>
      <c r="I436" s="41">
        <f t="shared" si="21"/>
        <v>1.74</v>
      </c>
      <c r="J436" s="41">
        <f>'BASE DE CÁLCULO'!$B$3/EXW!$I436</f>
        <v>63.2183908045977</v>
      </c>
      <c r="K436" s="41">
        <f>'BASE DE CÁLCULO'!$B$2/EXW!$I436</f>
        <v>41.3793103448276</v>
      </c>
      <c r="L436" s="85"/>
      <c r="M436" s="61" t="s">
        <v>19</v>
      </c>
      <c r="N436" s="46">
        <v>1490</v>
      </c>
      <c r="O436" s="47">
        <f>SUM(N436/'BASE DE CÁLCULO'!$B$13)</f>
        <v>308.488612836439</v>
      </c>
    </row>
    <row r="437" s="24" customFormat="1" customHeight="1" spans="1:15">
      <c r="A437" s="60"/>
      <c r="B437" s="74"/>
      <c r="C437" s="60"/>
      <c r="D437" s="60"/>
      <c r="E437" s="60"/>
      <c r="F437" s="76">
        <v>2.32</v>
      </c>
      <c r="G437" s="60">
        <v>1</v>
      </c>
      <c r="H437" s="60">
        <v>0.75</v>
      </c>
      <c r="I437" s="41">
        <f t="shared" si="21"/>
        <v>1.74</v>
      </c>
      <c r="J437" s="41">
        <f>'BASE DE CÁLCULO'!$B$3/EXW!$I437</f>
        <v>63.2183908045977</v>
      </c>
      <c r="K437" s="41">
        <f>'BASE DE CÁLCULO'!$B$2/EXW!$I437</f>
        <v>41.3793103448276</v>
      </c>
      <c r="L437" s="85"/>
      <c r="M437" s="61" t="s">
        <v>20</v>
      </c>
      <c r="N437" s="46">
        <v>1651</v>
      </c>
      <c r="O437" s="47">
        <f>SUM(N437/'BASE DE CÁLCULO'!$B$13)</f>
        <v>341.821946169772</v>
      </c>
    </row>
    <row r="438" s="24" customFormat="1" customHeight="1" spans="1:15">
      <c r="A438" s="60"/>
      <c r="B438" s="74"/>
      <c r="C438" s="60"/>
      <c r="D438" s="60"/>
      <c r="E438" s="60"/>
      <c r="F438" s="76">
        <v>2.32</v>
      </c>
      <c r="G438" s="60">
        <v>1</v>
      </c>
      <c r="H438" s="60">
        <v>0.75</v>
      </c>
      <c r="I438" s="41">
        <f t="shared" si="21"/>
        <v>1.74</v>
      </c>
      <c r="J438" s="41">
        <f>'BASE DE CÁLCULO'!$B$3/EXW!$I438</f>
        <v>63.2183908045977</v>
      </c>
      <c r="K438" s="41">
        <f>'BASE DE CÁLCULO'!$B$2/EXW!$I438</f>
        <v>41.3793103448276</v>
      </c>
      <c r="L438" s="85"/>
      <c r="M438" s="61" t="s">
        <v>21</v>
      </c>
      <c r="N438" s="46">
        <v>1731</v>
      </c>
      <c r="O438" s="47">
        <f>SUM(N438/'BASE DE CÁLCULO'!$B$13)</f>
        <v>358.385093167702</v>
      </c>
    </row>
    <row r="439" s="24" customFormat="1" customHeight="1" spans="1:15">
      <c r="A439" s="60"/>
      <c r="B439" s="74"/>
      <c r="C439" s="60">
        <v>2.5</v>
      </c>
      <c r="D439" s="84" t="s">
        <v>77</v>
      </c>
      <c r="E439" s="60" t="s">
        <v>78</v>
      </c>
      <c r="F439" s="76">
        <v>2.52</v>
      </c>
      <c r="G439" s="60">
        <v>1</v>
      </c>
      <c r="H439" s="60">
        <v>0.75</v>
      </c>
      <c r="I439" s="41">
        <f t="shared" si="21"/>
        <v>1.89</v>
      </c>
      <c r="J439" s="41">
        <f>'BASE DE CÁLCULO'!$B$3/EXW!$I439</f>
        <v>58.2010582010582</v>
      </c>
      <c r="K439" s="41">
        <f>'BASE DE CÁLCULO'!$B$2/EXW!$I439</f>
        <v>38.0952380952381</v>
      </c>
      <c r="L439" s="85" t="s">
        <v>43</v>
      </c>
      <c r="M439" s="61" t="s">
        <v>18</v>
      </c>
      <c r="N439" s="46">
        <v>1708</v>
      </c>
      <c r="O439" s="47">
        <f>SUM(N439/'BASE DE CÁLCULO'!$B$13)</f>
        <v>353.623188405797</v>
      </c>
    </row>
    <row r="440" s="24" customFormat="1" customHeight="1" spans="1:15">
      <c r="A440" s="60"/>
      <c r="B440" s="74"/>
      <c r="C440" s="60"/>
      <c r="D440" s="60"/>
      <c r="E440" s="60"/>
      <c r="F440" s="76">
        <v>2.52</v>
      </c>
      <c r="G440" s="60">
        <v>1</v>
      </c>
      <c r="H440" s="60">
        <v>0.75</v>
      </c>
      <c r="I440" s="41">
        <f t="shared" si="21"/>
        <v>1.89</v>
      </c>
      <c r="J440" s="41">
        <f>'BASE DE CÁLCULO'!$B$3/EXW!$I440</f>
        <v>58.2010582010582</v>
      </c>
      <c r="K440" s="41">
        <f>'BASE DE CÁLCULO'!$B$2/EXW!$I440</f>
        <v>38.0952380952381</v>
      </c>
      <c r="L440" s="85"/>
      <c r="M440" s="61" t="s">
        <v>19</v>
      </c>
      <c r="N440" s="46">
        <v>1604</v>
      </c>
      <c r="O440" s="47">
        <f>SUM(N440/'BASE DE CÁLCULO'!$B$13)</f>
        <v>332.091097308489</v>
      </c>
    </row>
    <row r="441" s="24" customFormat="1" customHeight="1" spans="1:15">
      <c r="A441" s="60"/>
      <c r="B441" s="74"/>
      <c r="C441" s="60"/>
      <c r="D441" s="60"/>
      <c r="E441" s="60"/>
      <c r="F441" s="76">
        <v>2.52</v>
      </c>
      <c r="G441" s="60">
        <v>1</v>
      </c>
      <c r="H441" s="60">
        <v>0.75</v>
      </c>
      <c r="I441" s="41">
        <f t="shared" si="21"/>
        <v>1.89</v>
      </c>
      <c r="J441" s="41">
        <f>'BASE DE CÁLCULO'!$B$3/EXW!$I441</f>
        <v>58.2010582010582</v>
      </c>
      <c r="K441" s="41">
        <f>'BASE DE CÁLCULO'!$B$2/EXW!$I441</f>
        <v>38.0952380952381</v>
      </c>
      <c r="L441" s="85"/>
      <c r="M441" s="61" t="s">
        <v>20</v>
      </c>
      <c r="N441" s="46">
        <v>1777</v>
      </c>
      <c r="O441" s="47">
        <f>SUM(N441/'BASE DE CÁLCULO'!$B$13)</f>
        <v>367.908902691511</v>
      </c>
    </row>
    <row r="442" s="24" customFormat="1" customHeight="1" spans="1:15">
      <c r="A442" s="60"/>
      <c r="B442" s="74"/>
      <c r="C442" s="60"/>
      <c r="D442" s="60"/>
      <c r="E442" s="60"/>
      <c r="F442" s="76">
        <v>2.52</v>
      </c>
      <c r="G442" s="60">
        <v>1</v>
      </c>
      <c r="H442" s="60">
        <v>0.75</v>
      </c>
      <c r="I442" s="41">
        <f t="shared" si="21"/>
        <v>1.89</v>
      </c>
      <c r="J442" s="41">
        <f>'BASE DE CÁLCULO'!$B$3/EXW!$I442</f>
        <v>58.2010582010582</v>
      </c>
      <c r="K442" s="41">
        <f>'BASE DE CÁLCULO'!$B$2/EXW!$I442</f>
        <v>38.0952380952381</v>
      </c>
      <c r="L442" s="85"/>
      <c r="M442" s="61" t="s">
        <v>21</v>
      </c>
      <c r="N442" s="46">
        <v>1869</v>
      </c>
      <c r="O442" s="47">
        <f>SUM(N442/'BASE DE CÁLCULO'!$B$13)</f>
        <v>386.95652173913</v>
      </c>
    </row>
    <row r="443" s="24" customFormat="1" customHeight="1" spans="1:15">
      <c r="A443" s="60"/>
      <c r="B443" s="74"/>
      <c r="C443" s="60">
        <v>2.5</v>
      </c>
      <c r="D443" s="84" t="s">
        <v>77</v>
      </c>
      <c r="E443" s="60" t="s">
        <v>78</v>
      </c>
      <c r="F443" s="76">
        <v>1.27</v>
      </c>
      <c r="G443" s="60">
        <v>1</v>
      </c>
      <c r="H443" s="60">
        <v>0.75</v>
      </c>
      <c r="I443" s="41">
        <f t="shared" si="21"/>
        <v>0.9525</v>
      </c>
      <c r="J443" s="41">
        <f>'BASE DE CÁLCULO'!$B$3/EXW!$I443</f>
        <v>115.485564304462</v>
      </c>
      <c r="K443" s="41">
        <f>'BASE DE CÁLCULO'!$B$2/EXW!$I443</f>
        <v>75.5905511811024</v>
      </c>
      <c r="L443" s="69" t="s">
        <v>44</v>
      </c>
      <c r="M443" s="61" t="s">
        <v>18</v>
      </c>
      <c r="N443" s="46">
        <v>1788</v>
      </c>
      <c r="O443" s="47">
        <f>SUM(N443/'BASE DE CÁLCULO'!$B$13)</f>
        <v>370.186335403727</v>
      </c>
    </row>
    <row r="444" s="24" customFormat="1" customHeight="1" spans="1:15">
      <c r="A444" s="60"/>
      <c r="B444" s="74"/>
      <c r="C444" s="60"/>
      <c r="D444" s="60"/>
      <c r="E444" s="60"/>
      <c r="F444" s="76">
        <v>1.27</v>
      </c>
      <c r="G444" s="60">
        <v>1</v>
      </c>
      <c r="H444" s="60">
        <v>0.75</v>
      </c>
      <c r="I444" s="41">
        <f t="shared" si="21"/>
        <v>0.9525</v>
      </c>
      <c r="J444" s="41">
        <f>'BASE DE CÁLCULO'!$B$3/EXW!$I444</f>
        <v>115.485564304462</v>
      </c>
      <c r="K444" s="41">
        <f>'BASE DE CÁLCULO'!$B$2/EXW!$I444</f>
        <v>75.5905511811024</v>
      </c>
      <c r="L444" s="69"/>
      <c r="M444" s="61" t="s">
        <v>19</v>
      </c>
      <c r="N444" s="46">
        <v>1674</v>
      </c>
      <c r="O444" s="47">
        <f>SUM(N444/'BASE DE CÁLCULO'!$B$13)</f>
        <v>346.583850931677</v>
      </c>
    </row>
    <row r="445" s="24" customFormat="1" customHeight="1" spans="1:15">
      <c r="A445" s="60"/>
      <c r="B445" s="74"/>
      <c r="C445" s="60"/>
      <c r="D445" s="60"/>
      <c r="E445" s="60"/>
      <c r="F445" s="76">
        <v>1.27</v>
      </c>
      <c r="G445" s="60">
        <v>1</v>
      </c>
      <c r="H445" s="60">
        <v>0.75</v>
      </c>
      <c r="I445" s="41">
        <f t="shared" si="21"/>
        <v>0.9525</v>
      </c>
      <c r="J445" s="41">
        <f>'BASE DE CÁLCULO'!$B$3/EXW!$I445</f>
        <v>115.485564304462</v>
      </c>
      <c r="K445" s="41">
        <f>'BASE DE CÁLCULO'!$B$2/EXW!$I445</f>
        <v>75.5905511811024</v>
      </c>
      <c r="L445" s="69"/>
      <c r="M445" s="61" t="s">
        <v>20</v>
      </c>
      <c r="N445" s="46">
        <v>1856</v>
      </c>
      <c r="O445" s="47">
        <f>SUM(N445/'BASE DE CÁLCULO'!$B$13)</f>
        <v>384.265010351967</v>
      </c>
    </row>
    <row r="446" s="24" customFormat="1" customHeight="1" spans="1:15">
      <c r="A446" s="60"/>
      <c r="B446" s="74"/>
      <c r="C446" s="60"/>
      <c r="D446" s="60"/>
      <c r="E446" s="60"/>
      <c r="F446" s="76">
        <v>1.27</v>
      </c>
      <c r="G446" s="60">
        <v>1</v>
      </c>
      <c r="H446" s="60">
        <v>0.75</v>
      </c>
      <c r="I446" s="41">
        <f t="shared" si="21"/>
        <v>0.9525</v>
      </c>
      <c r="J446" s="41">
        <f>'BASE DE CÁLCULO'!$B$3/EXW!$I446</f>
        <v>115.485564304462</v>
      </c>
      <c r="K446" s="41">
        <f>'BASE DE CÁLCULO'!$B$2/EXW!$I446</f>
        <v>75.5905511811024</v>
      </c>
      <c r="L446" s="69"/>
      <c r="M446" s="61" t="s">
        <v>21</v>
      </c>
      <c r="N446" s="46">
        <v>1948</v>
      </c>
      <c r="O446" s="47">
        <f>SUM(N446/'BASE DE CÁLCULO'!$B$13)</f>
        <v>403.312629399586</v>
      </c>
    </row>
    <row r="447" s="24" customFormat="1" customHeight="1" spans="1:15">
      <c r="A447" s="86"/>
      <c r="B447" s="74" t="s">
        <v>79</v>
      </c>
      <c r="C447" s="60">
        <v>1.1</v>
      </c>
      <c r="D447" s="60">
        <v>0.95</v>
      </c>
      <c r="E447" s="60">
        <v>0.95</v>
      </c>
      <c r="F447" s="76">
        <v>1.12</v>
      </c>
      <c r="G447" s="60">
        <v>0.97</v>
      </c>
      <c r="H447" s="60">
        <v>0.75</v>
      </c>
      <c r="I447" s="41">
        <f t="shared" ref="I447:I462" si="22">F447*G447*H447</f>
        <v>0.8148</v>
      </c>
      <c r="J447" s="41">
        <f>'BASE DE CÁLCULO'!$B$3/EXW!$I447</f>
        <v>135.002454590083</v>
      </c>
      <c r="K447" s="41">
        <f>'BASE DE CÁLCULO'!$B$2/EXW!$I447</f>
        <v>88.3652430044183</v>
      </c>
      <c r="L447" s="44" t="s">
        <v>80</v>
      </c>
      <c r="M447" s="61" t="s">
        <v>18</v>
      </c>
      <c r="N447" s="46">
        <v>1135</v>
      </c>
      <c r="O447" s="47">
        <f>SUM(N447/'BASE DE CÁLCULO'!$B$13)</f>
        <v>234.989648033126</v>
      </c>
    </row>
    <row r="448" s="24" customFormat="1" customHeight="1" spans="1:15">
      <c r="A448" s="87"/>
      <c r="B448" s="74"/>
      <c r="C448" s="60"/>
      <c r="D448" s="60"/>
      <c r="E448" s="60"/>
      <c r="F448" s="76">
        <v>1.12</v>
      </c>
      <c r="G448" s="60">
        <v>0.97</v>
      </c>
      <c r="H448" s="60">
        <v>0.76</v>
      </c>
      <c r="I448" s="41">
        <f t="shared" si="22"/>
        <v>0.825664</v>
      </c>
      <c r="J448" s="41">
        <f>'BASE DE CÁLCULO'!$B$3/EXW!$I448</f>
        <v>133.226106503372</v>
      </c>
      <c r="K448" s="41">
        <f>'BASE DE CÁLCULO'!$B$2/EXW!$I448</f>
        <v>87.2025424385706</v>
      </c>
      <c r="L448" s="49"/>
      <c r="M448" s="61" t="s">
        <v>19</v>
      </c>
      <c r="N448" s="46">
        <v>1090</v>
      </c>
      <c r="O448" s="47">
        <f>SUM(N448/'BASE DE CÁLCULO'!$B$13)</f>
        <v>225.672877846791</v>
      </c>
    </row>
    <row r="449" s="24" customFormat="1" customHeight="1" spans="1:15">
      <c r="A449" s="87"/>
      <c r="B449" s="74"/>
      <c r="C449" s="60"/>
      <c r="D449" s="60"/>
      <c r="E449" s="60"/>
      <c r="F449" s="76">
        <v>1.12</v>
      </c>
      <c r="G449" s="60">
        <v>0.97</v>
      </c>
      <c r="H449" s="60">
        <v>0.76</v>
      </c>
      <c r="I449" s="41">
        <f t="shared" si="22"/>
        <v>0.825664</v>
      </c>
      <c r="J449" s="41">
        <f>'BASE DE CÁLCULO'!$B$3/EXW!$I449</f>
        <v>133.226106503372</v>
      </c>
      <c r="K449" s="41">
        <f>'BASE DE CÁLCULO'!$B$2/EXW!$I449</f>
        <v>87.2025424385706</v>
      </c>
      <c r="L449" s="49"/>
      <c r="M449" s="61" t="s">
        <v>20</v>
      </c>
      <c r="N449" s="46">
        <v>1170</v>
      </c>
      <c r="O449" s="47">
        <f>SUM(N449/'BASE DE CÁLCULO'!$B$13)</f>
        <v>242.236024844721</v>
      </c>
    </row>
    <row r="450" s="24" customFormat="1" customHeight="1" spans="1:15">
      <c r="A450" s="87"/>
      <c r="B450" s="74"/>
      <c r="C450" s="60"/>
      <c r="D450" s="60"/>
      <c r="E450" s="60"/>
      <c r="F450" s="76">
        <v>1.12</v>
      </c>
      <c r="G450" s="60">
        <v>0.97</v>
      </c>
      <c r="H450" s="60">
        <v>0.76</v>
      </c>
      <c r="I450" s="41">
        <f t="shared" si="22"/>
        <v>0.825664</v>
      </c>
      <c r="J450" s="41">
        <f>'BASE DE CÁLCULO'!$B$3/EXW!$I450</f>
        <v>133.226106503372</v>
      </c>
      <c r="K450" s="41">
        <f>'BASE DE CÁLCULO'!$B$2/EXW!$I450</f>
        <v>87.2025424385706</v>
      </c>
      <c r="L450" s="49"/>
      <c r="M450" s="45" t="s">
        <v>47</v>
      </c>
      <c r="N450" s="46">
        <v>1204</v>
      </c>
      <c r="O450" s="47">
        <f>SUM(N450/'BASE DE CÁLCULO'!$B$13)</f>
        <v>249.275362318841</v>
      </c>
    </row>
    <row r="451" s="24" customFormat="1" customHeight="1" spans="1:15">
      <c r="A451" s="87"/>
      <c r="B451" s="74"/>
      <c r="C451" s="60"/>
      <c r="D451" s="60"/>
      <c r="E451" s="60"/>
      <c r="F451" s="76">
        <v>1.12</v>
      </c>
      <c r="G451" s="60">
        <v>0.97</v>
      </c>
      <c r="H451" s="60">
        <v>0.76</v>
      </c>
      <c r="I451" s="41">
        <f t="shared" si="22"/>
        <v>0.825664</v>
      </c>
      <c r="J451" s="41">
        <f>'BASE DE CÁLCULO'!$B$3/EXW!$I451</f>
        <v>133.226106503372</v>
      </c>
      <c r="K451" s="41">
        <f>'BASE DE CÁLCULO'!$B$2/EXW!$I451</f>
        <v>87.2025424385706</v>
      </c>
      <c r="L451" s="49"/>
      <c r="M451" s="45" t="s">
        <v>22</v>
      </c>
      <c r="N451" s="46">
        <v>1235</v>
      </c>
      <c r="O451" s="47">
        <f>SUM(N451/'BASE DE CÁLCULO'!$B$13)</f>
        <v>255.693581780538</v>
      </c>
    </row>
    <row r="452" s="24" customFormat="1" customHeight="1" spans="1:15">
      <c r="A452" s="87"/>
      <c r="B452" s="74"/>
      <c r="C452" s="60"/>
      <c r="D452" s="60"/>
      <c r="E452" s="60"/>
      <c r="F452" s="76">
        <v>1.12</v>
      </c>
      <c r="G452" s="60">
        <v>0.97</v>
      </c>
      <c r="H452" s="60">
        <v>0.76</v>
      </c>
      <c r="I452" s="41">
        <f t="shared" si="22"/>
        <v>0.825664</v>
      </c>
      <c r="J452" s="41">
        <f>'BASE DE CÁLCULO'!$B$3/EXW!$I452</f>
        <v>133.226106503372</v>
      </c>
      <c r="K452" s="41">
        <f>'BASE DE CÁLCULO'!$B$2/EXW!$I452</f>
        <v>87.2025424385706</v>
      </c>
      <c r="L452" s="50"/>
      <c r="M452" s="45" t="s">
        <v>48</v>
      </c>
      <c r="N452" s="46">
        <v>1370</v>
      </c>
      <c r="O452" s="47">
        <f>SUM(N452/'BASE DE CÁLCULO'!$B$13)</f>
        <v>283.643892339544</v>
      </c>
    </row>
    <row r="453" s="24" customFormat="1" customHeight="1" spans="1:15">
      <c r="A453" s="87"/>
      <c r="B453" s="74"/>
      <c r="C453" s="60">
        <v>1.7</v>
      </c>
      <c r="D453" s="60">
        <v>0.95</v>
      </c>
      <c r="E453" s="60">
        <v>0.95</v>
      </c>
      <c r="F453" s="76">
        <v>1.72</v>
      </c>
      <c r="G453" s="60">
        <v>0.97</v>
      </c>
      <c r="H453" s="60">
        <v>0.76</v>
      </c>
      <c r="I453" s="41">
        <f t="shared" si="22"/>
        <v>1.267984</v>
      </c>
      <c r="J453" s="41">
        <f>'BASE DE CÁLCULO'!$B$3/EXW!$I453</f>
        <v>86.7518833045212</v>
      </c>
      <c r="K453" s="41">
        <f>'BASE DE CÁLCULO'!$B$2/EXW!$I453</f>
        <v>56.7830508902321</v>
      </c>
      <c r="L453" s="54" t="s">
        <v>81</v>
      </c>
      <c r="M453" s="61" t="s">
        <v>18</v>
      </c>
      <c r="N453" s="46">
        <v>1433</v>
      </c>
      <c r="O453" s="47">
        <f>SUM(N453/'BASE DE CÁLCULO'!$B$13)</f>
        <v>296.687370600414</v>
      </c>
    </row>
    <row r="454" s="24" customFormat="1" customHeight="1" spans="1:15">
      <c r="A454" s="87"/>
      <c r="B454" s="74"/>
      <c r="C454" s="60"/>
      <c r="D454" s="60"/>
      <c r="E454" s="60"/>
      <c r="F454" s="76">
        <v>1.72</v>
      </c>
      <c r="G454" s="60">
        <v>0.97</v>
      </c>
      <c r="H454" s="60">
        <v>0.76</v>
      </c>
      <c r="I454" s="41">
        <f t="shared" si="22"/>
        <v>1.267984</v>
      </c>
      <c r="J454" s="41">
        <f>'BASE DE CÁLCULO'!$B$3/EXW!$I454</f>
        <v>86.7518833045212</v>
      </c>
      <c r="K454" s="41">
        <f>'BASE DE CÁLCULO'!$B$2/EXW!$I454</f>
        <v>56.7830508902321</v>
      </c>
      <c r="L454" s="55"/>
      <c r="M454" s="61" t="s">
        <v>19</v>
      </c>
      <c r="N454" s="46">
        <v>1376</v>
      </c>
      <c r="O454" s="47">
        <f>SUM(N454/'BASE DE CÁLCULO'!$B$13)</f>
        <v>284.886128364389</v>
      </c>
    </row>
    <row r="455" s="24" customFormat="1" customHeight="1" spans="1:15">
      <c r="A455" s="87"/>
      <c r="B455" s="74"/>
      <c r="C455" s="60"/>
      <c r="D455" s="60"/>
      <c r="E455" s="60"/>
      <c r="F455" s="76">
        <v>1.72</v>
      </c>
      <c r="G455" s="60">
        <v>0.97</v>
      </c>
      <c r="H455" s="60">
        <v>0.76</v>
      </c>
      <c r="I455" s="41">
        <f t="shared" si="22"/>
        <v>1.267984</v>
      </c>
      <c r="J455" s="41">
        <f>'BASE DE CÁLCULO'!$B$3/EXW!$I455</f>
        <v>86.7518833045212</v>
      </c>
      <c r="K455" s="41">
        <f>'BASE DE CÁLCULO'!$B$2/EXW!$I455</f>
        <v>56.7830508902321</v>
      </c>
      <c r="L455" s="55"/>
      <c r="M455" s="61" t="s">
        <v>20</v>
      </c>
      <c r="N455" s="46">
        <v>1479</v>
      </c>
      <c r="O455" s="47">
        <f>SUM(N455/'BASE DE CÁLCULO'!$B$13)</f>
        <v>306.211180124224</v>
      </c>
    </row>
    <row r="456" s="24" customFormat="1" ht="37.5" customHeight="1" spans="1:15">
      <c r="A456" s="87"/>
      <c r="B456" s="74"/>
      <c r="C456" s="60"/>
      <c r="D456" s="60"/>
      <c r="E456" s="60"/>
      <c r="F456" s="76">
        <v>1.72</v>
      </c>
      <c r="G456" s="60">
        <v>0.97</v>
      </c>
      <c r="H456" s="60">
        <v>0.76</v>
      </c>
      <c r="I456" s="41">
        <f t="shared" si="22"/>
        <v>1.267984</v>
      </c>
      <c r="J456" s="41">
        <f>'BASE DE CÁLCULO'!$B$3/EXW!$I456</f>
        <v>86.7518833045212</v>
      </c>
      <c r="K456" s="41">
        <f>'BASE DE CÁLCULO'!$B$2/EXW!$I456</f>
        <v>56.7830508902321</v>
      </c>
      <c r="L456" s="55"/>
      <c r="M456" s="45" t="s">
        <v>47</v>
      </c>
      <c r="N456" s="46">
        <v>1525</v>
      </c>
      <c r="O456" s="47">
        <f>SUM(N456/'BASE DE CÁLCULO'!$B$13)</f>
        <v>315.734989648033</v>
      </c>
    </row>
    <row r="457" s="24" customFormat="1" ht="37.5" customHeight="1" spans="1:15">
      <c r="A457" s="87"/>
      <c r="B457" s="74"/>
      <c r="C457" s="60"/>
      <c r="D457" s="60"/>
      <c r="E457" s="60"/>
      <c r="F457" s="76">
        <v>1.72</v>
      </c>
      <c r="G457" s="60">
        <v>0.97</v>
      </c>
      <c r="H457" s="60">
        <v>0.76</v>
      </c>
      <c r="I457" s="41">
        <f t="shared" si="22"/>
        <v>1.267984</v>
      </c>
      <c r="J457" s="41">
        <f>'BASE DE CÁLCULO'!$B$3/EXW!$I457</f>
        <v>86.7518833045212</v>
      </c>
      <c r="K457" s="41">
        <f>'BASE DE CÁLCULO'!$B$2/EXW!$I457</f>
        <v>56.7830508902321</v>
      </c>
      <c r="L457" s="55"/>
      <c r="M457" s="45" t="s">
        <v>22</v>
      </c>
      <c r="N457" s="46">
        <v>1565</v>
      </c>
      <c r="O457" s="47">
        <f>SUM(N457/'BASE DE CÁLCULO'!$B$13)</f>
        <v>324.016563146998</v>
      </c>
    </row>
    <row r="458" s="24" customFormat="1" ht="37.5" customHeight="1" spans="1:15">
      <c r="A458" s="87"/>
      <c r="B458" s="74"/>
      <c r="C458" s="60"/>
      <c r="D458" s="60"/>
      <c r="E458" s="60"/>
      <c r="F458" s="76">
        <v>1.72</v>
      </c>
      <c r="G458" s="60">
        <v>0.97</v>
      </c>
      <c r="H458" s="60">
        <v>0.76</v>
      </c>
      <c r="I458" s="41">
        <f t="shared" si="22"/>
        <v>1.267984</v>
      </c>
      <c r="J458" s="41">
        <f>'BASE DE CÁLCULO'!$B$3/EXW!$I458</f>
        <v>86.7518833045212</v>
      </c>
      <c r="K458" s="41">
        <f>'BASE DE CÁLCULO'!$B$2/EXW!$I458</f>
        <v>56.7830508902321</v>
      </c>
      <c r="L458" s="56"/>
      <c r="M458" s="45" t="s">
        <v>48</v>
      </c>
      <c r="N458" s="46">
        <v>1730</v>
      </c>
      <c r="O458" s="47">
        <f>SUM(N458/'BASE DE CÁLCULO'!$B$13)</f>
        <v>358.178053830228</v>
      </c>
    </row>
    <row r="459" s="24" customFormat="1" customHeight="1" spans="1:15">
      <c r="A459" s="87"/>
      <c r="B459" s="74"/>
      <c r="C459" s="60">
        <v>2.3</v>
      </c>
      <c r="D459" s="60">
        <v>0.95</v>
      </c>
      <c r="E459" s="60">
        <v>0.95</v>
      </c>
      <c r="F459" s="76">
        <v>2.32</v>
      </c>
      <c r="G459" s="60">
        <v>0.97</v>
      </c>
      <c r="H459" s="60">
        <v>0.76</v>
      </c>
      <c r="I459" s="41">
        <f t="shared" si="22"/>
        <v>1.710304</v>
      </c>
      <c r="J459" s="41">
        <f>'BASE DE CÁLCULO'!$B$3/EXW!$I459</f>
        <v>64.3160514154209</v>
      </c>
      <c r="K459" s="41">
        <f>'BASE DE CÁLCULO'!$B$2/EXW!$I459</f>
        <v>42.0977791082755</v>
      </c>
      <c r="L459" s="54" t="s">
        <v>81</v>
      </c>
      <c r="M459" s="61" t="s">
        <v>18</v>
      </c>
      <c r="N459" s="46">
        <v>1822</v>
      </c>
      <c r="O459" s="47">
        <f>SUM(N459/'BASE DE CÁLCULO'!$B$13)</f>
        <v>377.225672877847</v>
      </c>
    </row>
    <row r="460" s="24" customFormat="1" customHeight="1" spans="1:15">
      <c r="A460" s="87"/>
      <c r="B460" s="74"/>
      <c r="C460" s="60"/>
      <c r="D460" s="60"/>
      <c r="E460" s="60"/>
      <c r="F460" s="76">
        <v>2.32</v>
      </c>
      <c r="G460" s="60">
        <v>0.97</v>
      </c>
      <c r="H460" s="60">
        <v>0.76</v>
      </c>
      <c r="I460" s="41">
        <f t="shared" si="22"/>
        <v>1.710304</v>
      </c>
      <c r="J460" s="41">
        <f>'BASE DE CÁLCULO'!$B$3/EXW!$I460</f>
        <v>64.3160514154209</v>
      </c>
      <c r="K460" s="41">
        <f>'BASE DE CÁLCULO'!$B$2/EXW!$I460</f>
        <v>42.0977791082755</v>
      </c>
      <c r="L460" s="55"/>
      <c r="M460" s="61" t="s">
        <v>19</v>
      </c>
      <c r="N460" s="46">
        <v>1742</v>
      </c>
      <c r="O460" s="47">
        <f>SUM(N460/'BASE DE CÁLCULO'!$B$13)</f>
        <v>360.662525879917</v>
      </c>
    </row>
    <row r="461" s="24" customFormat="1" customHeight="1" spans="1:15">
      <c r="A461" s="87"/>
      <c r="B461" s="74"/>
      <c r="C461" s="60"/>
      <c r="D461" s="60"/>
      <c r="E461" s="60"/>
      <c r="F461" s="76">
        <v>2.32</v>
      </c>
      <c r="G461" s="60">
        <v>0.97</v>
      </c>
      <c r="H461" s="60">
        <v>0.76</v>
      </c>
      <c r="I461" s="41">
        <f t="shared" si="22"/>
        <v>1.710304</v>
      </c>
      <c r="J461" s="41">
        <f>'BASE DE CÁLCULO'!$B$3/EXW!$I461</f>
        <v>64.3160514154209</v>
      </c>
      <c r="K461" s="41">
        <f>'BASE DE CÁLCULO'!$B$2/EXW!$I461</f>
        <v>42.0977791082755</v>
      </c>
      <c r="L461" s="55"/>
      <c r="M461" s="61" t="s">
        <v>20</v>
      </c>
      <c r="N461" s="46">
        <v>1869</v>
      </c>
      <c r="O461" s="47">
        <f>SUM(N461/'BASE DE CÁLCULO'!$B$13)</f>
        <v>386.95652173913</v>
      </c>
    </row>
    <row r="462" s="24" customFormat="1" customHeight="1" spans="1:15">
      <c r="A462" s="87"/>
      <c r="B462" s="74"/>
      <c r="C462" s="60"/>
      <c r="D462" s="60"/>
      <c r="E462" s="60"/>
      <c r="F462" s="76">
        <v>2.32</v>
      </c>
      <c r="G462" s="60">
        <v>0.97</v>
      </c>
      <c r="H462" s="60">
        <v>0.76</v>
      </c>
      <c r="I462" s="41">
        <f t="shared" si="22"/>
        <v>1.710304</v>
      </c>
      <c r="J462" s="41">
        <f>'BASE DE CÁLCULO'!$B$3/EXW!$I462</f>
        <v>64.3160514154209</v>
      </c>
      <c r="K462" s="41">
        <f>'BASE DE CÁLCULO'!$B$2/EXW!$I462</f>
        <v>42.0977791082755</v>
      </c>
      <c r="L462" s="55"/>
      <c r="M462" s="45" t="s">
        <v>47</v>
      </c>
      <c r="N462" s="46">
        <v>1937</v>
      </c>
      <c r="O462" s="47">
        <f>SUM(N462/'BASE DE CÁLCULO'!$B$13)</f>
        <v>401.035196687371</v>
      </c>
    </row>
    <row r="463" s="24" customFormat="1" customHeight="1" spans="1:15">
      <c r="A463" s="87"/>
      <c r="B463" s="74"/>
      <c r="C463" s="60"/>
      <c r="D463" s="60"/>
      <c r="E463" s="60"/>
      <c r="F463" s="76">
        <v>2.32</v>
      </c>
      <c r="G463" s="60">
        <v>0.97</v>
      </c>
      <c r="H463" s="60">
        <v>0.76</v>
      </c>
      <c r="I463" s="41">
        <f t="shared" ref="I463:I494" si="23">F463*G463*H463</f>
        <v>1.710304</v>
      </c>
      <c r="J463" s="41">
        <f>'BASE DE CÁLCULO'!$B$3/EXW!$I463</f>
        <v>64.3160514154209</v>
      </c>
      <c r="K463" s="41">
        <f>'BASE DE CÁLCULO'!$B$2/EXW!$I463</f>
        <v>42.0977791082755</v>
      </c>
      <c r="L463" s="55"/>
      <c r="M463" s="45" t="s">
        <v>22</v>
      </c>
      <c r="N463" s="46">
        <v>1990</v>
      </c>
      <c r="O463" s="47">
        <f>SUM(N463/'BASE DE CÁLCULO'!$B$13)</f>
        <v>412.008281573499</v>
      </c>
    </row>
    <row r="464" s="24" customFormat="1" customHeight="1" spans="1:15">
      <c r="A464" s="88"/>
      <c r="B464" s="74"/>
      <c r="C464" s="60"/>
      <c r="D464" s="60"/>
      <c r="E464" s="60"/>
      <c r="F464" s="76">
        <v>2.32</v>
      </c>
      <c r="G464" s="60">
        <v>0.97</v>
      </c>
      <c r="H464" s="60">
        <v>0.76</v>
      </c>
      <c r="I464" s="41">
        <f t="shared" si="23"/>
        <v>1.710304</v>
      </c>
      <c r="J464" s="41">
        <f>'BASE DE CÁLCULO'!$B$3/EXW!$I464</f>
        <v>64.3160514154209</v>
      </c>
      <c r="K464" s="41">
        <f>'BASE DE CÁLCULO'!$B$2/EXW!$I464</f>
        <v>42.0977791082755</v>
      </c>
      <c r="L464" s="56"/>
      <c r="M464" s="45" t="s">
        <v>48</v>
      </c>
      <c r="N464" s="46">
        <v>2200</v>
      </c>
      <c r="O464" s="47">
        <f>SUM(N464/'BASE DE CÁLCULO'!$B$13)</f>
        <v>455.486542443064</v>
      </c>
    </row>
    <row r="465" s="27" customFormat="1" customHeight="1" spans="1:45">
      <c r="A465" s="89"/>
      <c r="B465" s="90" t="s">
        <v>82</v>
      </c>
      <c r="C465" s="91">
        <v>0.75</v>
      </c>
      <c r="D465" s="91">
        <v>0.72</v>
      </c>
      <c r="E465" s="91">
        <v>0.75</v>
      </c>
      <c r="F465" s="76">
        <v>0.77</v>
      </c>
      <c r="G465" s="60">
        <v>0.74</v>
      </c>
      <c r="H465" s="60">
        <v>0.74</v>
      </c>
      <c r="I465" s="41">
        <f t="shared" si="23"/>
        <v>0.421652</v>
      </c>
      <c r="J465" s="41">
        <f>'BASE DE CÁLCULO'!$B$3/I465</f>
        <v>260.878639257018</v>
      </c>
      <c r="K465" s="41">
        <f>'BASE DE CÁLCULO'!$B$2/EXW!$I465</f>
        <v>170.756927513684</v>
      </c>
      <c r="L465" s="92" t="s">
        <v>80</v>
      </c>
      <c r="M465" s="61" t="s">
        <v>18</v>
      </c>
      <c r="N465" s="46">
        <v>791</v>
      </c>
      <c r="O465" s="47">
        <f>SUM(N465/'BASE DE CÁLCULO'!$B$13)</f>
        <v>163.768115942029</v>
      </c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</row>
    <row r="466" s="27" customFormat="1" customHeight="1" spans="1:45">
      <c r="A466" s="93"/>
      <c r="B466" s="90"/>
      <c r="C466" s="91"/>
      <c r="D466" s="91"/>
      <c r="E466" s="91"/>
      <c r="F466" s="76">
        <f t="shared" ref="F466:H470" si="24">F465</f>
        <v>0.77</v>
      </c>
      <c r="G466" s="60">
        <v>0.74</v>
      </c>
      <c r="H466" s="60">
        <v>0.74</v>
      </c>
      <c r="I466" s="41">
        <f t="shared" si="23"/>
        <v>0.421652</v>
      </c>
      <c r="J466" s="41">
        <f>'BASE DE CÁLCULO'!$B$3/I466</f>
        <v>260.878639257018</v>
      </c>
      <c r="K466" s="41">
        <f>'BASE DE CÁLCULO'!$B$2/EXW!$I466</f>
        <v>170.756927513684</v>
      </c>
      <c r="L466" s="94"/>
      <c r="M466" s="61" t="s">
        <v>19</v>
      </c>
      <c r="N466" s="46">
        <v>769</v>
      </c>
      <c r="O466" s="47">
        <f>SUM(N466/'BASE DE CÁLCULO'!$B$13)</f>
        <v>159.213250517598</v>
      </c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</row>
    <row r="467" s="27" customFormat="1" customHeight="1" spans="1:45">
      <c r="A467" s="93"/>
      <c r="B467" s="90"/>
      <c r="C467" s="91"/>
      <c r="D467" s="91"/>
      <c r="E467" s="91"/>
      <c r="F467" s="76">
        <f t="shared" si="24"/>
        <v>0.77</v>
      </c>
      <c r="G467" s="60">
        <v>0.74</v>
      </c>
      <c r="H467" s="60">
        <v>0.74</v>
      </c>
      <c r="I467" s="41">
        <f t="shared" si="23"/>
        <v>0.421652</v>
      </c>
      <c r="J467" s="41">
        <f>'BASE DE CÁLCULO'!$B$3/I467</f>
        <v>260.878639257018</v>
      </c>
      <c r="K467" s="41">
        <f>'BASE DE CÁLCULO'!$B$2/EXW!$I467</f>
        <v>170.756927513684</v>
      </c>
      <c r="L467" s="94"/>
      <c r="M467" s="61" t="s">
        <v>20</v>
      </c>
      <c r="N467" s="46">
        <v>815</v>
      </c>
      <c r="O467" s="47">
        <f>SUM(N467/'BASE DE CÁLCULO'!$B$13)</f>
        <v>168.737060041408</v>
      </c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</row>
    <row r="468" s="27" customFormat="1" customHeight="1" spans="1:45">
      <c r="A468" s="93"/>
      <c r="B468" s="90"/>
      <c r="C468" s="91"/>
      <c r="D468" s="91"/>
      <c r="E468" s="91"/>
      <c r="F468" s="76">
        <f t="shared" si="24"/>
        <v>0.77</v>
      </c>
      <c r="G468" s="60">
        <f>G465</f>
        <v>0.74</v>
      </c>
      <c r="H468" s="60">
        <f t="shared" si="24"/>
        <v>0.74</v>
      </c>
      <c r="I468" s="41">
        <f t="shared" si="23"/>
        <v>0.421652</v>
      </c>
      <c r="J468" s="41">
        <f>'BASE DE CÁLCULO'!$B$3/I468</f>
        <v>260.878639257018</v>
      </c>
      <c r="K468" s="41">
        <f>'BASE DE CÁLCULO'!$B$2/EXW!$I468</f>
        <v>170.756927513684</v>
      </c>
      <c r="L468" s="94"/>
      <c r="M468" s="61" t="s">
        <v>47</v>
      </c>
      <c r="N468" s="46">
        <v>838</v>
      </c>
      <c r="O468" s="47">
        <f>SUM(N468/'BASE DE CÁLCULO'!$B$13)</f>
        <v>173.498964803313</v>
      </c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</row>
    <row r="469" s="27" customFormat="1" customHeight="1" spans="1:45">
      <c r="A469" s="93"/>
      <c r="B469" s="90"/>
      <c r="C469" s="91"/>
      <c r="D469" s="91"/>
      <c r="E469" s="91"/>
      <c r="F469" s="76">
        <f t="shared" si="24"/>
        <v>0.77</v>
      </c>
      <c r="G469" s="60">
        <f>G466</f>
        <v>0.74</v>
      </c>
      <c r="H469" s="60">
        <f t="shared" si="24"/>
        <v>0.74</v>
      </c>
      <c r="I469" s="41">
        <f t="shared" si="23"/>
        <v>0.421652</v>
      </c>
      <c r="J469" s="41">
        <f>'BASE DE CÁLCULO'!$B$3/I469</f>
        <v>260.878639257018</v>
      </c>
      <c r="K469" s="41">
        <f>'BASE DE CÁLCULO'!$B$2/EXW!$I469</f>
        <v>170.756927513684</v>
      </c>
      <c r="L469" s="94"/>
      <c r="M469" s="45" t="s">
        <v>22</v>
      </c>
      <c r="N469" s="46">
        <v>855</v>
      </c>
      <c r="O469" s="47">
        <f>SUM(N469/'BASE DE CÁLCULO'!$B$13)</f>
        <v>177.018633540373</v>
      </c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</row>
    <row r="470" s="27" customFormat="1" customHeight="1" spans="1:45">
      <c r="A470" s="95"/>
      <c r="B470" s="90"/>
      <c r="C470" s="91"/>
      <c r="D470" s="91"/>
      <c r="E470" s="91"/>
      <c r="F470" s="76">
        <f t="shared" si="24"/>
        <v>0.77</v>
      </c>
      <c r="G470" s="60">
        <f>G467</f>
        <v>0.74</v>
      </c>
      <c r="H470" s="60">
        <f t="shared" si="24"/>
        <v>0.74</v>
      </c>
      <c r="I470" s="41">
        <f t="shared" si="23"/>
        <v>0.421652</v>
      </c>
      <c r="J470" s="41">
        <f>'BASE DE CÁLCULO'!$B$3/I470</f>
        <v>260.878639257018</v>
      </c>
      <c r="K470" s="41">
        <f>'BASE DE CÁLCULO'!$B$2/EXW!$I470</f>
        <v>170.756927513684</v>
      </c>
      <c r="L470" s="96"/>
      <c r="M470" s="45" t="s">
        <v>48</v>
      </c>
      <c r="N470" s="46">
        <v>915</v>
      </c>
      <c r="O470" s="47">
        <f>SUM(N470/'BASE DE CÁLCULO'!$B$13)</f>
        <v>189.44099378882</v>
      </c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</row>
    <row r="471" s="27" customFormat="1" customHeight="1" spans="1:45">
      <c r="A471" s="89"/>
      <c r="B471" s="90" t="s">
        <v>83</v>
      </c>
      <c r="C471" s="91">
        <v>0.75</v>
      </c>
      <c r="D471" s="60">
        <v>0.8</v>
      </c>
      <c r="E471" s="60">
        <v>0.84</v>
      </c>
      <c r="F471" s="76">
        <v>0.77</v>
      </c>
      <c r="G471" s="60">
        <v>0.82</v>
      </c>
      <c r="H471" s="60">
        <v>0.8</v>
      </c>
      <c r="I471" s="41">
        <f t="shared" si="23"/>
        <v>0.50512</v>
      </c>
      <c r="J471" s="41">
        <f>'BASE DE CÁLCULO'!$B$3/I471</f>
        <v>217.770034843206</v>
      </c>
      <c r="K471" s="41">
        <f>'BASE DE CÁLCULO'!$B$2/EXW!$I471</f>
        <v>142.540386442825</v>
      </c>
      <c r="L471" s="92" t="s">
        <v>80</v>
      </c>
      <c r="M471" s="61" t="s">
        <v>18</v>
      </c>
      <c r="N471" s="46">
        <v>835</v>
      </c>
      <c r="O471" s="47">
        <f>SUM(N471/'BASE DE CÁLCULO'!$B$13)</f>
        <v>172.87784679089</v>
      </c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</row>
    <row r="472" s="27" customFormat="1" customHeight="1" spans="1:45">
      <c r="A472" s="93"/>
      <c r="B472" s="90"/>
      <c r="C472" s="91"/>
      <c r="D472" s="60"/>
      <c r="E472" s="60"/>
      <c r="F472" s="76">
        <v>0.77</v>
      </c>
      <c r="G472" s="60">
        <v>0.82</v>
      </c>
      <c r="H472" s="60">
        <v>0.8</v>
      </c>
      <c r="I472" s="41">
        <f t="shared" si="23"/>
        <v>0.50512</v>
      </c>
      <c r="J472" s="41">
        <f>'BASE DE CÁLCULO'!$B$3/I472</f>
        <v>217.770034843206</v>
      </c>
      <c r="K472" s="41">
        <f>'BASE DE CÁLCULO'!$B$2/EXW!$I472</f>
        <v>142.540386442825</v>
      </c>
      <c r="L472" s="94"/>
      <c r="M472" s="61" t="s">
        <v>19</v>
      </c>
      <c r="N472" s="46">
        <v>805</v>
      </c>
      <c r="O472" s="47">
        <f>SUM(N472/'BASE DE CÁLCULO'!$B$13)</f>
        <v>166.666666666667</v>
      </c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</row>
    <row r="473" s="27" customFormat="1" customHeight="1" spans="1:45">
      <c r="A473" s="93"/>
      <c r="B473" s="90"/>
      <c r="C473" s="91"/>
      <c r="D473" s="60"/>
      <c r="E473" s="60"/>
      <c r="F473" s="76">
        <v>0.77</v>
      </c>
      <c r="G473" s="60">
        <v>0.82</v>
      </c>
      <c r="H473" s="60">
        <v>0.8</v>
      </c>
      <c r="I473" s="41">
        <f t="shared" si="23"/>
        <v>0.50512</v>
      </c>
      <c r="J473" s="41">
        <f>'BASE DE CÁLCULO'!$B$3/I473</f>
        <v>217.770034843206</v>
      </c>
      <c r="K473" s="41">
        <f>'BASE DE CÁLCULO'!$B$2/EXW!$I473</f>
        <v>142.540386442825</v>
      </c>
      <c r="L473" s="94"/>
      <c r="M473" s="61" t="s">
        <v>20</v>
      </c>
      <c r="N473" s="46">
        <v>855</v>
      </c>
      <c r="O473" s="47">
        <f>SUM(N473/'BASE DE CÁLCULO'!$B$13)</f>
        <v>177.018633540373</v>
      </c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</row>
    <row r="474" s="27" customFormat="1" customHeight="1" spans="1:45">
      <c r="A474" s="93"/>
      <c r="B474" s="90"/>
      <c r="C474" s="91"/>
      <c r="D474" s="60"/>
      <c r="E474" s="60"/>
      <c r="F474" s="76">
        <v>0.77</v>
      </c>
      <c r="G474" s="60">
        <v>0.82</v>
      </c>
      <c r="H474" s="60">
        <v>0.8</v>
      </c>
      <c r="I474" s="41">
        <f t="shared" si="23"/>
        <v>0.50512</v>
      </c>
      <c r="J474" s="41">
        <f>'BASE DE CÁLCULO'!$B$3/I474</f>
        <v>217.770034843206</v>
      </c>
      <c r="K474" s="41">
        <f>'BASE DE CÁLCULO'!$B$2/EXW!$I474</f>
        <v>142.540386442825</v>
      </c>
      <c r="L474" s="94"/>
      <c r="M474" s="61" t="s">
        <v>47</v>
      </c>
      <c r="N474" s="46">
        <v>875</v>
      </c>
      <c r="O474" s="47">
        <f>SUM(N474/'BASE DE CÁLCULO'!$B$13)</f>
        <v>181.159420289855</v>
      </c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</row>
    <row r="475" s="27" customFormat="1" customHeight="1" spans="1:45">
      <c r="A475" s="93"/>
      <c r="B475" s="90"/>
      <c r="C475" s="91"/>
      <c r="D475" s="60"/>
      <c r="E475" s="60"/>
      <c r="F475" s="76">
        <v>0.77</v>
      </c>
      <c r="G475" s="60">
        <v>0.82</v>
      </c>
      <c r="H475" s="60">
        <v>0.8</v>
      </c>
      <c r="I475" s="41">
        <f t="shared" si="23"/>
        <v>0.50512</v>
      </c>
      <c r="J475" s="41">
        <f>'BASE DE CÁLCULO'!$B$3/I475</f>
        <v>217.770034843206</v>
      </c>
      <c r="K475" s="41">
        <f>'BASE DE CÁLCULO'!$B$2/EXW!$I475</f>
        <v>142.540386442825</v>
      </c>
      <c r="L475" s="94"/>
      <c r="M475" s="45" t="s">
        <v>22</v>
      </c>
      <c r="N475" s="46">
        <v>915</v>
      </c>
      <c r="O475" s="47">
        <f>SUM(N475/'BASE DE CÁLCULO'!$B$13)</f>
        <v>189.44099378882</v>
      </c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</row>
    <row r="476" s="27" customFormat="1" customHeight="1" spans="1:45">
      <c r="A476" s="95"/>
      <c r="B476" s="90"/>
      <c r="C476" s="91"/>
      <c r="D476" s="60"/>
      <c r="E476" s="60"/>
      <c r="F476" s="76">
        <v>0.77</v>
      </c>
      <c r="G476" s="60">
        <v>0.82</v>
      </c>
      <c r="H476" s="60">
        <v>0.8</v>
      </c>
      <c r="I476" s="41">
        <f t="shared" si="23"/>
        <v>0.50512</v>
      </c>
      <c r="J476" s="41">
        <f>'BASE DE CÁLCULO'!$B$3/I476</f>
        <v>217.770034843206</v>
      </c>
      <c r="K476" s="41">
        <f>'BASE DE CÁLCULO'!$B$2/EXW!$I476</f>
        <v>142.540386442825</v>
      </c>
      <c r="L476" s="96"/>
      <c r="M476" s="45" t="s">
        <v>48</v>
      </c>
      <c r="N476" s="46">
        <v>1010</v>
      </c>
      <c r="O476" s="47">
        <f>SUM(N476/'BASE DE CÁLCULO'!$B$13)</f>
        <v>209.109730848861</v>
      </c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</row>
    <row r="477" s="27" customFormat="1" customHeight="1" spans="1:45">
      <c r="A477" s="89"/>
      <c r="B477" s="90" t="s">
        <v>84</v>
      </c>
      <c r="C477" s="91">
        <v>0.74</v>
      </c>
      <c r="D477" s="60">
        <v>0.75</v>
      </c>
      <c r="E477" s="60">
        <v>0.75</v>
      </c>
      <c r="F477" s="76">
        <v>0.76</v>
      </c>
      <c r="G477" s="60">
        <v>0.77</v>
      </c>
      <c r="H477" s="60">
        <v>0.77</v>
      </c>
      <c r="I477" s="41">
        <f t="shared" si="23"/>
        <v>0.450604</v>
      </c>
      <c r="J477" s="41">
        <f>'BASE DE CÁLCULO'!$B$3/I477</f>
        <v>244.116785470169</v>
      </c>
      <c r="K477" s="41">
        <f>'BASE DE CÁLCULO'!$B$2/EXW!$I477</f>
        <v>159.785532307747</v>
      </c>
      <c r="L477" s="92" t="s">
        <v>80</v>
      </c>
      <c r="M477" s="61" t="s">
        <v>18</v>
      </c>
      <c r="N477" s="46">
        <v>1060</v>
      </c>
      <c r="O477" s="47">
        <f>SUM(N477/'BASE DE CÁLCULO'!$B$13)</f>
        <v>219.461697722567</v>
      </c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</row>
    <row r="478" s="27" customFormat="1" customHeight="1" spans="1:45">
      <c r="A478" s="93"/>
      <c r="B478" s="90"/>
      <c r="C478" s="91"/>
      <c r="D478" s="60"/>
      <c r="E478" s="60"/>
      <c r="F478" s="76">
        <v>0.76</v>
      </c>
      <c r="G478" s="60">
        <v>0.77</v>
      </c>
      <c r="H478" s="60">
        <v>0.77</v>
      </c>
      <c r="I478" s="41">
        <f t="shared" si="23"/>
        <v>0.450604</v>
      </c>
      <c r="J478" s="41">
        <f>'BASE DE CÁLCULO'!$B$3/I478</f>
        <v>244.116785470169</v>
      </c>
      <c r="K478" s="41">
        <f>'BASE DE CÁLCULO'!$B$2/EXW!$I478</f>
        <v>159.785532307747</v>
      </c>
      <c r="L478" s="94"/>
      <c r="M478" s="61" t="s">
        <v>19</v>
      </c>
      <c r="N478" s="46">
        <v>1040</v>
      </c>
      <c r="O478" s="47">
        <f>SUM(N478/'BASE DE CÁLCULO'!$B$13)</f>
        <v>215.320910973085</v>
      </c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</row>
    <row r="479" s="27" customFormat="1" customHeight="1" spans="1:45">
      <c r="A479" s="93"/>
      <c r="B479" s="90"/>
      <c r="C479" s="91"/>
      <c r="D479" s="60"/>
      <c r="E479" s="60"/>
      <c r="F479" s="76">
        <v>0.76</v>
      </c>
      <c r="G479" s="60">
        <v>0.77</v>
      </c>
      <c r="H479" s="60">
        <v>0.77</v>
      </c>
      <c r="I479" s="41">
        <f t="shared" si="23"/>
        <v>0.450604</v>
      </c>
      <c r="J479" s="41">
        <f>'BASE DE CÁLCULO'!$B$3/I479</f>
        <v>244.116785470169</v>
      </c>
      <c r="K479" s="41">
        <f>'BASE DE CÁLCULO'!$B$2/EXW!$I479</f>
        <v>159.785532307747</v>
      </c>
      <c r="L479" s="94"/>
      <c r="M479" s="61" t="s">
        <v>20</v>
      </c>
      <c r="N479" s="46">
        <v>1075</v>
      </c>
      <c r="O479" s="47">
        <f>SUM(N479/'BASE DE CÁLCULO'!$B$13)</f>
        <v>222.567287784679</v>
      </c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</row>
    <row r="480" s="27" customFormat="1" customHeight="1" spans="1:45">
      <c r="A480" s="93"/>
      <c r="B480" s="90"/>
      <c r="C480" s="91"/>
      <c r="D480" s="60"/>
      <c r="E480" s="60"/>
      <c r="F480" s="76">
        <v>0.76</v>
      </c>
      <c r="G480" s="60">
        <v>0.77</v>
      </c>
      <c r="H480" s="60">
        <v>0.77</v>
      </c>
      <c r="I480" s="41">
        <f t="shared" si="23"/>
        <v>0.450604</v>
      </c>
      <c r="J480" s="41">
        <f>'BASE DE CÁLCULO'!$B$3/I480</f>
        <v>244.116785470169</v>
      </c>
      <c r="K480" s="41">
        <f>'BASE DE CÁLCULO'!$B$2/EXW!$I480</f>
        <v>159.785532307747</v>
      </c>
      <c r="L480" s="94"/>
      <c r="M480" s="61" t="s">
        <v>47</v>
      </c>
      <c r="N480" s="46">
        <v>1095</v>
      </c>
      <c r="O480" s="47">
        <f>SUM(N480/'BASE DE CÁLCULO'!$B$13)</f>
        <v>226.708074534161</v>
      </c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</row>
    <row r="481" s="27" customFormat="1" customHeight="1" spans="1:45">
      <c r="A481" s="93"/>
      <c r="B481" s="90"/>
      <c r="C481" s="91"/>
      <c r="D481" s="60"/>
      <c r="E481" s="60"/>
      <c r="F481" s="76">
        <v>0.76</v>
      </c>
      <c r="G481" s="60">
        <v>0.77</v>
      </c>
      <c r="H481" s="60">
        <v>0.77</v>
      </c>
      <c r="I481" s="41">
        <f t="shared" si="23"/>
        <v>0.450604</v>
      </c>
      <c r="J481" s="41">
        <f>'BASE DE CÁLCULO'!$B$3/I481</f>
        <v>244.116785470169</v>
      </c>
      <c r="K481" s="41">
        <f>'BASE DE CÁLCULO'!$B$2/EXW!$I481</f>
        <v>159.785532307747</v>
      </c>
      <c r="L481" s="94"/>
      <c r="M481" s="45" t="s">
        <v>22</v>
      </c>
      <c r="N481" s="46">
        <v>1130</v>
      </c>
      <c r="O481" s="47">
        <f>SUM(N481/'BASE DE CÁLCULO'!$B$13)</f>
        <v>233.954451345756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</row>
    <row r="482" s="27" customFormat="1" customHeight="1" spans="1:45">
      <c r="A482" s="95"/>
      <c r="B482" s="90"/>
      <c r="C482" s="91"/>
      <c r="D482" s="60"/>
      <c r="E482" s="60"/>
      <c r="F482" s="76">
        <v>0.76</v>
      </c>
      <c r="G482" s="60">
        <v>0.77</v>
      </c>
      <c r="H482" s="60">
        <v>0.77</v>
      </c>
      <c r="I482" s="41">
        <f t="shared" si="23"/>
        <v>0.450604</v>
      </c>
      <c r="J482" s="41">
        <f>'BASE DE CÁLCULO'!$B$3/I482</f>
        <v>244.116785470169</v>
      </c>
      <c r="K482" s="41">
        <f>'BASE DE CÁLCULO'!$B$2/EXW!$I482</f>
        <v>159.785532307747</v>
      </c>
      <c r="L482" s="96"/>
      <c r="M482" s="45" t="s">
        <v>48</v>
      </c>
      <c r="N482" s="46">
        <v>1195</v>
      </c>
      <c r="O482" s="47">
        <f>SUM(N482/'BASE DE CÁLCULO'!$B$13)</f>
        <v>247.412008281573</v>
      </c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</row>
    <row r="483" s="27" customFormat="1" customHeight="1" spans="1:45">
      <c r="A483" s="89"/>
      <c r="B483" s="90" t="s">
        <v>85</v>
      </c>
      <c r="C483" s="91">
        <v>0.74</v>
      </c>
      <c r="D483" s="60">
        <v>0.75</v>
      </c>
      <c r="E483" s="60">
        <v>0.75</v>
      </c>
      <c r="F483" s="76">
        <v>0.76</v>
      </c>
      <c r="G483" s="60">
        <v>0.77</v>
      </c>
      <c r="H483" s="60">
        <v>0.77</v>
      </c>
      <c r="I483" s="41">
        <f t="shared" si="23"/>
        <v>0.450604</v>
      </c>
      <c r="J483" s="41">
        <f>'BASE DE CÁLCULO'!$B$3/I483</f>
        <v>244.116785470169</v>
      </c>
      <c r="K483" s="41">
        <f>'BASE DE CÁLCULO'!$B$2/EXW!$I483</f>
        <v>159.785532307747</v>
      </c>
      <c r="L483" s="92" t="s">
        <v>80</v>
      </c>
      <c r="M483" s="61" t="s">
        <v>18</v>
      </c>
      <c r="N483" s="46">
        <v>785</v>
      </c>
      <c r="O483" s="47">
        <f>SUM(N483/'BASE DE CÁLCULO'!$B$13)</f>
        <v>162.525879917184</v>
      </c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</row>
    <row r="484" s="27" customFormat="1" customHeight="1" spans="1:45">
      <c r="A484" s="93"/>
      <c r="B484" s="90"/>
      <c r="C484" s="91"/>
      <c r="D484" s="60"/>
      <c r="E484" s="60"/>
      <c r="F484" s="76">
        <v>0.76</v>
      </c>
      <c r="G484" s="60">
        <v>0.77</v>
      </c>
      <c r="H484" s="60">
        <v>0.77</v>
      </c>
      <c r="I484" s="41">
        <f t="shared" si="23"/>
        <v>0.450604</v>
      </c>
      <c r="J484" s="41">
        <f>'BASE DE CÁLCULO'!$B$3/I484</f>
        <v>244.116785470169</v>
      </c>
      <c r="K484" s="41">
        <f>'BASE DE CÁLCULO'!$B$2/EXW!$I484</f>
        <v>159.785532307747</v>
      </c>
      <c r="L484" s="94"/>
      <c r="M484" s="61" t="s">
        <v>19</v>
      </c>
      <c r="N484" s="46">
        <v>765</v>
      </c>
      <c r="O484" s="47">
        <f>SUM(N484/'BASE DE CÁLCULO'!$B$13)</f>
        <v>158.385093167702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</row>
    <row r="485" s="27" customFormat="1" customHeight="1" spans="1:45">
      <c r="A485" s="93"/>
      <c r="B485" s="90"/>
      <c r="C485" s="91"/>
      <c r="D485" s="60"/>
      <c r="E485" s="60"/>
      <c r="F485" s="76">
        <v>0.76</v>
      </c>
      <c r="G485" s="60">
        <v>0.77</v>
      </c>
      <c r="H485" s="60">
        <v>0.77</v>
      </c>
      <c r="I485" s="41">
        <f t="shared" si="23"/>
        <v>0.450604</v>
      </c>
      <c r="J485" s="41">
        <f>'BASE DE CÁLCULO'!$B$3/I485</f>
        <v>244.116785470169</v>
      </c>
      <c r="K485" s="41">
        <f>'BASE DE CÁLCULO'!$B$2/EXW!$I485</f>
        <v>159.785532307747</v>
      </c>
      <c r="L485" s="94"/>
      <c r="M485" s="61" t="s">
        <v>20</v>
      </c>
      <c r="N485" s="46">
        <v>799</v>
      </c>
      <c r="O485" s="47">
        <f>SUM(N485/'BASE DE CÁLCULO'!$B$13)</f>
        <v>165.424430641822</v>
      </c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</row>
    <row r="486" s="27" customFormat="1" customHeight="1" spans="1:45">
      <c r="A486" s="93"/>
      <c r="B486" s="90"/>
      <c r="C486" s="91"/>
      <c r="D486" s="60"/>
      <c r="E486" s="60"/>
      <c r="F486" s="76">
        <v>0.76</v>
      </c>
      <c r="G486" s="60">
        <v>0.77</v>
      </c>
      <c r="H486" s="60">
        <v>0.77</v>
      </c>
      <c r="I486" s="41">
        <f t="shared" si="23"/>
        <v>0.450604</v>
      </c>
      <c r="J486" s="41">
        <f>'BASE DE CÁLCULO'!$B$3/I486</f>
        <v>244.116785470169</v>
      </c>
      <c r="K486" s="41">
        <f>'BASE DE CÁLCULO'!$B$2/EXW!$I486</f>
        <v>159.785532307747</v>
      </c>
      <c r="L486" s="94"/>
      <c r="M486" s="61" t="s">
        <v>47</v>
      </c>
      <c r="N486" s="46">
        <v>815</v>
      </c>
      <c r="O486" s="47">
        <f>SUM(N486/'BASE DE CÁLCULO'!$B$13)</f>
        <v>168.737060041408</v>
      </c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</row>
    <row r="487" s="27" customFormat="1" customHeight="1" spans="1:45">
      <c r="A487" s="93"/>
      <c r="B487" s="90"/>
      <c r="C487" s="91"/>
      <c r="D487" s="60"/>
      <c r="E487" s="60"/>
      <c r="F487" s="76">
        <v>0.76</v>
      </c>
      <c r="G487" s="60">
        <v>0.77</v>
      </c>
      <c r="H487" s="60">
        <v>0.77</v>
      </c>
      <c r="I487" s="41">
        <f t="shared" si="23"/>
        <v>0.450604</v>
      </c>
      <c r="J487" s="41">
        <f>'BASE DE CÁLCULO'!$B$3/I487</f>
        <v>244.116785470169</v>
      </c>
      <c r="K487" s="41">
        <f>'BASE DE CÁLCULO'!$B$2/EXW!$I487</f>
        <v>159.785532307747</v>
      </c>
      <c r="L487" s="94"/>
      <c r="M487" s="45" t="s">
        <v>22</v>
      </c>
      <c r="N487" s="46">
        <v>850</v>
      </c>
      <c r="O487" s="47">
        <f>SUM(N487/'BASE DE CÁLCULO'!$B$13)</f>
        <v>175.983436853002</v>
      </c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</row>
    <row r="488" s="27" customFormat="1" customHeight="1" spans="1:45">
      <c r="A488" s="95"/>
      <c r="B488" s="90"/>
      <c r="C488" s="91"/>
      <c r="D488" s="60"/>
      <c r="E488" s="60"/>
      <c r="F488" s="76">
        <v>0.76</v>
      </c>
      <c r="G488" s="60">
        <v>0.77</v>
      </c>
      <c r="H488" s="60">
        <v>0.77</v>
      </c>
      <c r="I488" s="41">
        <f t="shared" si="23"/>
        <v>0.450604</v>
      </c>
      <c r="J488" s="41">
        <f>'BASE DE CÁLCULO'!$B$3/I488</f>
        <v>244.116785470169</v>
      </c>
      <c r="K488" s="41">
        <f>'BASE DE CÁLCULO'!$B$2/EXW!$I488</f>
        <v>159.785532307747</v>
      </c>
      <c r="L488" s="96"/>
      <c r="M488" s="45" t="s">
        <v>48</v>
      </c>
      <c r="N488" s="46">
        <v>915</v>
      </c>
      <c r="O488" s="47">
        <f>SUM(N488/'BASE DE CÁLCULO'!$B$13)</f>
        <v>189.44099378882</v>
      </c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</row>
    <row r="489" s="27" customFormat="1" customHeight="1" spans="1:45">
      <c r="A489" s="89"/>
      <c r="B489" s="90" t="s">
        <v>86</v>
      </c>
      <c r="C489" s="91">
        <v>0.75</v>
      </c>
      <c r="D489" s="60">
        <v>0.8</v>
      </c>
      <c r="E489" s="60">
        <v>0.77</v>
      </c>
      <c r="F489" s="76">
        <v>0.77</v>
      </c>
      <c r="G489" s="60">
        <v>0.82</v>
      </c>
      <c r="H489" s="60">
        <v>0.79</v>
      </c>
      <c r="I489" s="41">
        <f t="shared" si="23"/>
        <v>0.498806</v>
      </c>
      <c r="J489" s="41">
        <f>'BASE DE CÁLCULO'!$B$3/I489</f>
        <v>220.52661756274</v>
      </c>
      <c r="K489" s="41">
        <f>'BASE DE CÁLCULO'!$B$2/EXW!$I489</f>
        <v>144.344695131975</v>
      </c>
      <c r="L489" s="92" t="s">
        <v>80</v>
      </c>
      <c r="M489" s="61" t="s">
        <v>18</v>
      </c>
      <c r="N489" s="46">
        <v>799</v>
      </c>
      <c r="O489" s="47">
        <f>SUM(N489/'BASE DE CÁLCULO'!$B$13)</f>
        <v>165.424430641822</v>
      </c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</row>
    <row r="490" s="27" customFormat="1" customHeight="1" spans="1:45">
      <c r="A490" s="93"/>
      <c r="B490" s="90"/>
      <c r="C490" s="91"/>
      <c r="D490" s="60"/>
      <c r="E490" s="60"/>
      <c r="F490" s="76">
        <v>0.77</v>
      </c>
      <c r="G490" s="60">
        <v>0.82</v>
      </c>
      <c r="H490" s="60">
        <v>0.79</v>
      </c>
      <c r="I490" s="41">
        <f t="shared" si="23"/>
        <v>0.498806</v>
      </c>
      <c r="J490" s="41">
        <f>'BASE DE CÁLCULO'!$B$3/I490</f>
        <v>220.52661756274</v>
      </c>
      <c r="K490" s="41">
        <f>'BASE DE CÁLCULO'!$B$2/EXW!$I490</f>
        <v>144.344695131975</v>
      </c>
      <c r="L490" s="94"/>
      <c r="M490" s="61" t="s">
        <v>19</v>
      </c>
      <c r="N490" s="46">
        <v>770</v>
      </c>
      <c r="O490" s="47">
        <f>SUM(N490/'BASE DE CÁLCULO'!$B$13)</f>
        <v>159.420289855072</v>
      </c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</row>
    <row r="491" s="27" customFormat="1" customHeight="1" spans="1:45">
      <c r="A491" s="93"/>
      <c r="B491" s="90"/>
      <c r="C491" s="91"/>
      <c r="D491" s="60"/>
      <c r="E491" s="60"/>
      <c r="F491" s="76">
        <v>0.77</v>
      </c>
      <c r="G491" s="60">
        <v>0.82</v>
      </c>
      <c r="H491" s="60">
        <v>0.79</v>
      </c>
      <c r="I491" s="41">
        <f t="shared" si="23"/>
        <v>0.498806</v>
      </c>
      <c r="J491" s="41">
        <f>'BASE DE CÁLCULO'!$B$3/I491</f>
        <v>220.52661756274</v>
      </c>
      <c r="K491" s="41">
        <f>'BASE DE CÁLCULO'!$B$2/EXW!$I491</f>
        <v>144.344695131975</v>
      </c>
      <c r="L491" s="94"/>
      <c r="M491" s="61" t="s">
        <v>20</v>
      </c>
      <c r="N491" s="46">
        <v>820</v>
      </c>
      <c r="O491" s="47">
        <f>SUM(N491/'BASE DE CÁLCULO'!$B$13)</f>
        <v>169.772256728778</v>
      </c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</row>
    <row r="492" s="27" customFormat="1" customHeight="1" spans="1:45">
      <c r="A492" s="93"/>
      <c r="B492" s="90"/>
      <c r="C492" s="91"/>
      <c r="D492" s="60"/>
      <c r="E492" s="60"/>
      <c r="F492" s="76">
        <v>0.77</v>
      </c>
      <c r="G492" s="60">
        <v>0.82</v>
      </c>
      <c r="H492" s="60">
        <v>0.79</v>
      </c>
      <c r="I492" s="41">
        <f t="shared" si="23"/>
        <v>0.498806</v>
      </c>
      <c r="J492" s="41">
        <f>'BASE DE CÁLCULO'!$B$3/I492</f>
        <v>220.52661756274</v>
      </c>
      <c r="K492" s="41">
        <f>'BASE DE CÁLCULO'!$B$2/EXW!$I492</f>
        <v>144.344695131975</v>
      </c>
      <c r="L492" s="94"/>
      <c r="M492" s="61" t="s">
        <v>47</v>
      </c>
      <c r="N492" s="46">
        <v>845</v>
      </c>
      <c r="O492" s="47">
        <f>SUM(N492/'BASE DE CÁLCULO'!$B$13)</f>
        <v>174.948240165631</v>
      </c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</row>
    <row r="493" s="27" customFormat="1" customHeight="1" spans="1:45">
      <c r="A493" s="93"/>
      <c r="B493" s="90"/>
      <c r="C493" s="91"/>
      <c r="D493" s="60"/>
      <c r="E493" s="60"/>
      <c r="F493" s="76">
        <v>0.77</v>
      </c>
      <c r="G493" s="60">
        <v>0.82</v>
      </c>
      <c r="H493" s="60">
        <v>0.79</v>
      </c>
      <c r="I493" s="41">
        <f t="shared" si="23"/>
        <v>0.498806</v>
      </c>
      <c r="J493" s="41">
        <f>'BASE DE CÁLCULO'!$B$3/I493</f>
        <v>220.52661756274</v>
      </c>
      <c r="K493" s="41">
        <f>'BASE DE CÁLCULO'!$B$2/EXW!$I493</f>
        <v>144.344695131975</v>
      </c>
      <c r="L493" s="94"/>
      <c r="M493" s="45" t="s">
        <v>22</v>
      </c>
      <c r="N493" s="46">
        <v>899</v>
      </c>
      <c r="O493" s="47">
        <f>SUM(N493/'BASE DE CÁLCULO'!$B$13)</f>
        <v>186.128364389234</v>
      </c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</row>
    <row r="494" s="27" customFormat="1" customHeight="1" spans="1:45">
      <c r="A494" s="95"/>
      <c r="B494" s="90"/>
      <c r="C494" s="91"/>
      <c r="D494" s="60"/>
      <c r="E494" s="60"/>
      <c r="F494" s="76">
        <v>0.77</v>
      </c>
      <c r="G494" s="60">
        <v>0.82</v>
      </c>
      <c r="H494" s="60">
        <v>0.79</v>
      </c>
      <c r="I494" s="41">
        <f t="shared" si="23"/>
        <v>0.498806</v>
      </c>
      <c r="J494" s="41">
        <f>'BASE DE CÁLCULO'!$B$3/I494</f>
        <v>220.52661756274</v>
      </c>
      <c r="K494" s="41">
        <f>'BASE DE CÁLCULO'!$B$2/EXW!$I494</f>
        <v>144.344695131975</v>
      </c>
      <c r="L494" s="96"/>
      <c r="M494" s="45" t="s">
        <v>48</v>
      </c>
      <c r="N494" s="46">
        <v>980</v>
      </c>
      <c r="O494" s="47">
        <f>SUM(N494/'BASE DE CÁLCULO'!$B$13)</f>
        <v>202.898550724638</v>
      </c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</row>
    <row r="495" customHeight="1" spans="1:45">
      <c r="B495" s="97"/>
    </row>
    <row r="496" customHeight="1" spans="1:45">
      <c r="B496" s="97"/>
    </row>
    <row r="497" customHeight="1" spans="2:2">
      <c r="B497" s="97"/>
    </row>
  </sheetData>
  <autoFilter xmlns:etc="http://www.wps.cn/officeDocument/2017/etCustomData" ref="A1:O494" etc:filterBottomFollowUsedRange="0">
    <extLst/>
  </autoFilter>
  <mergeCells count="449">
    <mergeCell ref="A1:O1"/>
    <mergeCell ref="A2:B2"/>
    <mergeCell ref="A3:A52"/>
    <mergeCell ref="A53:A77"/>
    <mergeCell ref="A78:A107"/>
    <mergeCell ref="A108:A132"/>
    <mergeCell ref="A133:A156"/>
    <mergeCell ref="A157:A174"/>
    <mergeCell ref="A175:A204"/>
    <mergeCell ref="A205:A228"/>
    <mergeCell ref="A229:A246"/>
    <mergeCell ref="A247:A276"/>
    <mergeCell ref="A277:A306"/>
    <mergeCell ref="A307:A390"/>
    <mergeCell ref="A391:A405"/>
    <mergeCell ref="A406:A430"/>
    <mergeCell ref="A431:A446"/>
    <mergeCell ref="A447:A464"/>
    <mergeCell ref="A465:A470"/>
    <mergeCell ref="A471:A476"/>
    <mergeCell ref="A477:A482"/>
    <mergeCell ref="A483:A488"/>
    <mergeCell ref="A489:A494"/>
    <mergeCell ref="B3:B52"/>
    <mergeCell ref="B53:B77"/>
    <mergeCell ref="B78:B107"/>
    <mergeCell ref="B108:B132"/>
    <mergeCell ref="B133:B156"/>
    <mergeCell ref="B157:B174"/>
    <mergeCell ref="B175:B204"/>
    <mergeCell ref="B205:B228"/>
    <mergeCell ref="B229:B246"/>
    <mergeCell ref="B247:B276"/>
    <mergeCell ref="B277:B306"/>
    <mergeCell ref="B307:B390"/>
    <mergeCell ref="B391:B405"/>
    <mergeCell ref="B406:B430"/>
    <mergeCell ref="B431:B446"/>
    <mergeCell ref="B447:B464"/>
    <mergeCell ref="B465:B470"/>
    <mergeCell ref="B471:B476"/>
    <mergeCell ref="B477:B482"/>
    <mergeCell ref="B483:B488"/>
    <mergeCell ref="B489:B494"/>
    <mergeCell ref="C3:C7"/>
    <mergeCell ref="C8:C12"/>
    <mergeCell ref="C13:C17"/>
    <mergeCell ref="C18:C22"/>
    <mergeCell ref="C23:C27"/>
    <mergeCell ref="C28:C32"/>
    <mergeCell ref="C33:C37"/>
    <mergeCell ref="C38:C42"/>
    <mergeCell ref="C43:C47"/>
    <mergeCell ref="C48:C52"/>
    <mergeCell ref="C53:C57"/>
    <mergeCell ref="C58:C62"/>
    <mergeCell ref="C63:C67"/>
    <mergeCell ref="C68:C72"/>
    <mergeCell ref="C73:C77"/>
    <mergeCell ref="C78:C83"/>
    <mergeCell ref="C84:C89"/>
    <mergeCell ref="C90:C95"/>
    <mergeCell ref="C96:C101"/>
    <mergeCell ref="C102:C107"/>
    <mergeCell ref="C108:C112"/>
    <mergeCell ref="C113:C117"/>
    <mergeCell ref="C118:C122"/>
    <mergeCell ref="C123:C127"/>
    <mergeCell ref="C128:C132"/>
    <mergeCell ref="C133:C138"/>
    <mergeCell ref="C139:C144"/>
    <mergeCell ref="C145:C150"/>
    <mergeCell ref="C151:C156"/>
    <mergeCell ref="C157:C162"/>
    <mergeCell ref="C163:C168"/>
    <mergeCell ref="C169:C174"/>
    <mergeCell ref="C175:C180"/>
    <mergeCell ref="C181:C186"/>
    <mergeCell ref="C187:C192"/>
    <mergeCell ref="C193:C198"/>
    <mergeCell ref="C199:C204"/>
    <mergeCell ref="C205:C210"/>
    <mergeCell ref="C211:C216"/>
    <mergeCell ref="C217:C222"/>
    <mergeCell ref="C223:C228"/>
    <mergeCell ref="C229:C234"/>
    <mergeCell ref="C235:C240"/>
    <mergeCell ref="C241:C246"/>
    <mergeCell ref="C247:C251"/>
    <mergeCell ref="C252:C256"/>
    <mergeCell ref="C257:C261"/>
    <mergeCell ref="C262:C266"/>
    <mergeCell ref="C267:C271"/>
    <mergeCell ref="C272:C276"/>
    <mergeCell ref="C277:C281"/>
    <mergeCell ref="C282:C286"/>
    <mergeCell ref="C287:C291"/>
    <mergeCell ref="C292:C296"/>
    <mergeCell ref="C297:C301"/>
    <mergeCell ref="C302:C306"/>
    <mergeCell ref="C307:C312"/>
    <mergeCell ref="C313:C318"/>
    <mergeCell ref="C319:C324"/>
    <mergeCell ref="C325:C330"/>
    <mergeCell ref="C331:C336"/>
    <mergeCell ref="C337:C354"/>
    <mergeCell ref="C355:C372"/>
    <mergeCell ref="C373:C390"/>
    <mergeCell ref="C391:C395"/>
    <mergeCell ref="C396:C400"/>
    <mergeCell ref="C401:C405"/>
    <mergeCell ref="C406:C410"/>
    <mergeCell ref="C411:C415"/>
    <mergeCell ref="C416:C420"/>
    <mergeCell ref="C421:C425"/>
    <mergeCell ref="C426:C430"/>
    <mergeCell ref="C431:C434"/>
    <mergeCell ref="C435:C438"/>
    <mergeCell ref="C439:C442"/>
    <mergeCell ref="C443:C446"/>
    <mergeCell ref="C447:C452"/>
    <mergeCell ref="C453:C458"/>
    <mergeCell ref="C459:C464"/>
    <mergeCell ref="C465:C470"/>
    <mergeCell ref="C471:C476"/>
    <mergeCell ref="C477:C482"/>
    <mergeCell ref="C483:C488"/>
    <mergeCell ref="C489:C494"/>
    <mergeCell ref="D3:D7"/>
    <mergeCell ref="D8:D12"/>
    <mergeCell ref="D13:D17"/>
    <mergeCell ref="D18:D22"/>
    <mergeCell ref="D23:D27"/>
    <mergeCell ref="D28:D32"/>
    <mergeCell ref="D33:D37"/>
    <mergeCell ref="D38:D42"/>
    <mergeCell ref="D43:D47"/>
    <mergeCell ref="D48:D52"/>
    <mergeCell ref="D53:D57"/>
    <mergeCell ref="D58:D62"/>
    <mergeCell ref="D63:D67"/>
    <mergeCell ref="D68:D72"/>
    <mergeCell ref="D73:D77"/>
    <mergeCell ref="D78:D83"/>
    <mergeCell ref="D84:D89"/>
    <mergeCell ref="D90:D95"/>
    <mergeCell ref="D96:D101"/>
    <mergeCell ref="D102:D107"/>
    <mergeCell ref="D108:D112"/>
    <mergeCell ref="D113:D117"/>
    <mergeCell ref="D118:D122"/>
    <mergeCell ref="D123:D127"/>
    <mergeCell ref="D128:D132"/>
    <mergeCell ref="D133:D138"/>
    <mergeCell ref="D139:D144"/>
    <mergeCell ref="D145:D150"/>
    <mergeCell ref="D151:D156"/>
    <mergeCell ref="D157:D162"/>
    <mergeCell ref="D163:D168"/>
    <mergeCell ref="D169:D174"/>
    <mergeCell ref="D175:D180"/>
    <mergeCell ref="D181:D186"/>
    <mergeCell ref="D187:D192"/>
    <mergeCell ref="D193:D198"/>
    <mergeCell ref="D199:D204"/>
    <mergeCell ref="D205:D210"/>
    <mergeCell ref="D211:D216"/>
    <mergeCell ref="D217:D222"/>
    <mergeCell ref="D223:D228"/>
    <mergeCell ref="D229:D234"/>
    <mergeCell ref="D235:D240"/>
    <mergeCell ref="D241:D246"/>
    <mergeCell ref="D247:D251"/>
    <mergeCell ref="D252:D256"/>
    <mergeCell ref="D257:D261"/>
    <mergeCell ref="D262:D266"/>
    <mergeCell ref="D267:D271"/>
    <mergeCell ref="D272:D276"/>
    <mergeCell ref="D277:D281"/>
    <mergeCell ref="D282:D286"/>
    <mergeCell ref="D287:D291"/>
    <mergeCell ref="D292:D296"/>
    <mergeCell ref="D297:D301"/>
    <mergeCell ref="D302:D306"/>
    <mergeCell ref="D307:D312"/>
    <mergeCell ref="D313:D318"/>
    <mergeCell ref="D319:D324"/>
    <mergeCell ref="D325:D330"/>
    <mergeCell ref="D331:D336"/>
    <mergeCell ref="D337:D354"/>
    <mergeCell ref="D355:D372"/>
    <mergeCell ref="D373:D390"/>
    <mergeCell ref="D391:D395"/>
    <mergeCell ref="D396:D400"/>
    <mergeCell ref="D401:D405"/>
    <mergeCell ref="D406:D410"/>
    <mergeCell ref="D411:D415"/>
    <mergeCell ref="D416:D420"/>
    <mergeCell ref="D421:D425"/>
    <mergeCell ref="D426:D430"/>
    <mergeCell ref="D431:D434"/>
    <mergeCell ref="D435:D438"/>
    <mergeCell ref="D439:D442"/>
    <mergeCell ref="D443:D446"/>
    <mergeCell ref="D447:D452"/>
    <mergeCell ref="D453:D458"/>
    <mergeCell ref="D459:D464"/>
    <mergeCell ref="D465:D470"/>
    <mergeCell ref="D471:D476"/>
    <mergeCell ref="D477:D482"/>
    <mergeCell ref="D483:D488"/>
    <mergeCell ref="D489:D494"/>
    <mergeCell ref="E3:E7"/>
    <mergeCell ref="E8:E12"/>
    <mergeCell ref="E13:E17"/>
    <mergeCell ref="E18:E22"/>
    <mergeCell ref="E23:E27"/>
    <mergeCell ref="E28:E32"/>
    <mergeCell ref="E33:E37"/>
    <mergeCell ref="E38:E42"/>
    <mergeCell ref="E43:E47"/>
    <mergeCell ref="E48:E52"/>
    <mergeCell ref="E53:E57"/>
    <mergeCell ref="E58:E62"/>
    <mergeCell ref="E63:E67"/>
    <mergeCell ref="E68:E72"/>
    <mergeCell ref="E73:E77"/>
    <mergeCell ref="E78:E83"/>
    <mergeCell ref="E84:E89"/>
    <mergeCell ref="E90:E95"/>
    <mergeCell ref="E96:E101"/>
    <mergeCell ref="E102:E107"/>
    <mergeCell ref="E108:E112"/>
    <mergeCell ref="E113:E117"/>
    <mergeCell ref="E118:E122"/>
    <mergeCell ref="E123:E127"/>
    <mergeCell ref="E128:E132"/>
    <mergeCell ref="E133:E138"/>
    <mergeCell ref="E139:E144"/>
    <mergeCell ref="E145:E150"/>
    <mergeCell ref="E151:E156"/>
    <mergeCell ref="E157:E162"/>
    <mergeCell ref="E163:E168"/>
    <mergeCell ref="E169:E174"/>
    <mergeCell ref="E175:E180"/>
    <mergeCell ref="E181:E186"/>
    <mergeCell ref="E187:E192"/>
    <mergeCell ref="E193:E198"/>
    <mergeCell ref="E199:E204"/>
    <mergeCell ref="E205:E210"/>
    <mergeCell ref="E211:E216"/>
    <mergeCell ref="E217:E222"/>
    <mergeCell ref="E223:E228"/>
    <mergeCell ref="E229:E234"/>
    <mergeCell ref="E235:E240"/>
    <mergeCell ref="E241:E246"/>
    <mergeCell ref="E247:E251"/>
    <mergeCell ref="E252:E256"/>
    <mergeCell ref="E257:E261"/>
    <mergeCell ref="E262:E266"/>
    <mergeCell ref="E267:E271"/>
    <mergeCell ref="E272:E276"/>
    <mergeCell ref="E277:E281"/>
    <mergeCell ref="E282:E286"/>
    <mergeCell ref="E287:E291"/>
    <mergeCell ref="E292:E296"/>
    <mergeCell ref="E297:E301"/>
    <mergeCell ref="E302:E306"/>
    <mergeCell ref="E307:E312"/>
    <mergeCell ref="E313:E318"/>
    <mergeCell ref="E319:E324"/>
    <mergeCell ref="E325:E330"/>
    <mergeCell ref="E331:E336"/>
    <mergeCell ref="E337:E354"/>
    <mergeCell ref="E355:E372"/>
    <mergeCell ref="E373:E390"/>
    <mergeCell ref="E391:E395"/>
    <mergeCell ref="E396:E400"/>
    <mergeCell ref="E401:E405"/>
    <mergeCell ref="E406:E410"/>
    <mergeCell ref="E411:E415"/>
    <mergeCell ref="E416:E420"/>
    <mergeCell ref="E421:E425"/>
    <mergeCell ref="E426:E430"/>
    <mergeCell ref="E431:E434"/>
    <mergeCell ref="E435:E438"/>
    <mergeCell ref="E439:E442"/>
    <mergeCell ref="E443:E446"/>
    <mergeCell ref="E447:E452"/>
    <mergeCell ref="E453:E458"/>
    <mergeCell ref="E459:E464"/>
    <mergeCell ref="E465:E470"/>
    <mergeCell ref="E471:E476"/>
    <mergeCell ref="E477:E482"/>
    <mergeCell ref="E483:E488"/>
    <mergeCell ref="E489:E494"/>
    <mergeCell ref="L3:L7"/>
    <mergeCell ref="L8:L12"/>
    <mergeCell ref="L13:L17"/>
    <mergeCell ref="L18:L22"/>
    <mergeCell ref="L23:L27"/>
    <mergeCell ref="L28:L32"/>
    <mergeCell ref="L33:L37"/>
    <mergeCell ref="L38:L42"/>
    <mergeCell ref="L43:L47"/>
    <mergeCell ref="L48:L52"/>
    <mergeCell ref="L53:L57"/>
    <mergeCell ref="L58:L62"/>
    <mergeCell ref="L63:L67"/>
    <mergeCell ref="L68:L72"/>
    <mergeCell ref="L73:L77"/>
    <mergeCell ref="L78:L83"/>
    <mergeCell ref="L84:L89"/>
    <mergeCell ref="L90:L95"/>
    <mergeCell ref="L96:L101"/>
    <mergeCell ref="L102:L107"/>
    <mergeCell ref="L108:L112"/>
    <mergeCell ref="L113:L117"/>
    <mergeCell ref="L118:L122"/>
    <mergeCell ref="L123:L127"/>
    <mergeCell ref="L128:L132"/>
    <mergeCell ref="L133:L138"/>
    <mergeCell ref="L139:L144"/>
    <mergeCell ref="L145:L150"/>
    <mergeCell ref="L151:L156"/>
    <mergeCell ref="L157:L162"/>
    <mergeCell ref="L163:L168"/>
    <mergeCell ref="L169:L174"/>
    <mergeCell ref="L175:L180"/>
    <mergeCell ref="L181:L186"/>
    <mergeCell ref="L187:L192"/>
    <mergeCell ref="L193:L198"/>
    <mergeCell ref="L199:L204"/>
    <mergeCell ref="L205:L210"/>
    <mergeCell ref="L211:L216"/>
    <mergeCell ref="L217:L222"/>
    <mergeCell ref="L223:L228"/>
    <mergeCell ref="L229:L234"/>
    <mergeCell ref="L235:L240"/>
    <mergeCell ref="L241:L246"/>
    <mergeCell ref="L247:L251"/>
    <mergeCell ref="L252:L256"/>
    <mergeCell ref="L257:L261"/>
    <mergeCell ref="L262:L266"/>
    <mergeCell ref="L267:L271"/>
    <mergeCell ref="L272:L276"/>
    <mergeCell ref="L277:L281"/>
    <mergeCell ref="L282:L286"/>
    <mergeCell ref="L287:L291"/>
    <mergeCell ref="L292:L296"/>
    <mergeCell ref="L297:L301"/>
    <mergeCell ref="L302:L306"/>
    <mergeCell ref="L307:L312"/>
    <mergeCell ref="L313:L318"/>
    <mergeCell ref="L319:L324"/>
    <mergeCell ref="L325:L330"/>
    <mergeCell ref="L331:L336"/>
    <mergeCell ref="L337:L339"/>
    <mergeCell ref="L340:L342"/>
    <mergeCell ref="L343:L345"/>
    <mergeCell ref="L346:L348"/>
    <mergeCell ref="L349:L351"/>
    <mergeCell ref="L352:L354"/>
    <mergeCell ref="L355:L357"/>
    <mergeCell ref="L358:L360"/>
    <mergeCell ref="L361:L363"/>
    <mergeCell ref="L364:L366"/>
    <mergeCell ref="L367:L369"/>
    <mergeCell ref="L370:L372"/>
    <mergeCell ref="L373:L375"/>
    <mergeCell ref="L376:L378"/>
    <mergeCell ref="L379:L381"/>
    <mergeCell ref="L382:L384"/>
    <mergeCell ref="L385:L387"/>
    <mergeCell ref="L388:L390"/>
    <mergeCell ref="L391:L395"/>
    <mergeCell ref="L396:L400"/>
    <mergeCell ref="L401:L405"/>
    <mergeCell ref="L406:L410"/>
    <mergeCell ref="L411:L415"/>
    <mergeCell ref="L416:L420"/>
    <mergeCell ref="L421:L425"/>
    <mergeCell ref="L426:L430"/>
    <mergeCell ref="L431:L434"/>
    <mergeCell ref="L435:L438"/>
    <mergeCell ref="L439:L442"/>
    <mergeCell ref="L443:L446"/>
    <mergeCell ref="L447:L452"/>
    <mergeCell ref="L453:L458"/>
    <mergeCell ref="L459:L464"/>
    <mergeCell ref="L465:L470"/>
    <mergeCell ref="L471:L476"/>
    <mergeCell ref="L477:L482"/>
    <mergeCell ref="L483:L488"/>
    <mergeCell ref="L489:L494"/>
    <mergeCell ref="M337:M339"/>
    <mergeCell ref="M340:M342"/>
    <mergeCell ref="M343:M345"/>
    <mergeCell ref="M346:M348"/>
    <mergeCell ref="M349:M351"/>
    <mergeCell ref="M352:M354"/>
    <mergeCell ref="M355:M357"/>
    <mergeCell ref="M358:M360"/>
    <mergeCell ref="M361:M363"/>
    <mergeCell ref="M364:M366"/>
    <mergeCell ref="M367:M369"/>
    <mergeCell ref="M370:M372"/>
    <mergeCell ref="M373:M375"/>
    <mergeCell ref="M376:M378"/>
    <mergeCell ref="M379:M381"/>
    <mergeCell ref="M382:M384"/>
    <mergeCell ref="M385:M387"/>
    <mergeCell ref="M388:M390"/>
    <mergeCell ref="N337:N339"/>
    <mergeCell ref="N340:N342"/>
    <mergeCell ref="N343:N345"/>
    <mergeCell ref="N346:N348"/>
    <mergeCell ref="N349:N351"/>
    <mergeCell ref="N352:N354"/>
    <mergeCell ref="N355:N357"/>
    <mergeCell ref="N358:N360"/>
    <mergeCell ref="N361:N363"/>
    <mergeCell ref="N364:N366"/>
    <mergeCell ref="N367:N369"/>
    <mergeCell ref="N370:N372"/>
    <mergeCell ref="N373:N375"/>
    <mergeCell ref="N376:N378"/>
    <mergeCell ref="N379:N381"/>
    <mergeCell ref="N382:N384"/>
    <mergeCell ref="N385:N387"/>
    <mergeCell ref="N388:N390"/>
    <mergeCell ref="O337:O339"/>
    <mergeCell ref="O340:O342"/>
    <mergeCell ref="O343:O345"/>
    <mergeCell ref="O346:O348"/>
    <mergeCell ref="O349:O351"/>
    <mergeCell ref="O352:O354"/>
    <mergeCell ref="O355:O357"/>
    <mergeCell ref="O358:O360"/>
    <mergeCell ref="O361:O363"/>
    <mergeCell ref="O364:O366"/>
    <mergeCell ref="O367:O369"/>
    <mergeCell ref="O370:O372"/>
    <mergeCell ref="O373:O375"/>
    <mergeCell ref="O376:O378"/>
    <mergeCell ref="O379:O381"/>
    <mergeCell ref="O382:O384"/>
    <mergeCell ref="O385:O387"/>
    <mergeCell ref="O388:O390"/>
  </mergeCells>
  <conditionalFormatting sqref="N2">
    <cfRule type="expression" dxfId="0" priority="2" stopIfTrue="1">
      <formula>ROW()=#REF!</formula>
    </cfRule>
  </conditionalFormatting>
  <conditionalFormatting sqref="C163:E163">
    <cfRule type="expression" dxfId="0" priority="144" stopIfTrue="1">
      <formula>ROW()=#REF!</formula>
    </cfRule>
  </conditionalFormatting>
  <conditionalFormatting sqref="C169:E169">
    <cfRule type="expression" dxfId="0" priority="143" stopIfTrue="1">
      <formula>ROW()=#REF!</formula>
    </cfRule>
  </conditionalFormatting>
  <conditionalFormatting sqref="L313">
    <cfRule type="expression" dxfId="0" priority="78" stopIfTrue="1">
      <formula>ROW()=#REF!</formula>
    </cfRule>
  </conditionalFormatting>
  <conditionalFormatting sqref="L319">
    <cfRule type="expression" dxfId="0" priority="77" stopIfTrue="1">
      <formula>ROW()=#REF!</formula>
    </cfRule>
  </conditionalFormatting>
  <conditionalFormatting sqref="C355:E355">
    <cfRule type="expression" dxfId="0" priority="146" stopIfTrue="1">
      <formula>ROW()=#REF!</formula>
    </cfRule>
  </conditionalFormatting>
  <conditionalFormatting sqref="C373:E373">
    <cfRule type="expression" dxfId="0" priority="145" stopIfTrue="1">
      <formula>ROW()=#REF!</formula>
    </cfRule>
  </conditionalFormatting>
  <conditionalFormatting sqref="A134:A228">
    <cfRule type="expression" dxfId="0" priority="200" stopIfTrue="1">
      <formula>ROW()=#REF!</formula>
    </cfRule>
  </conditionalFormatting>
  <conditionalFormatting sqref="C134:C228">
    <cfRule type="expression" dxfId="0" priority="199" stopIfTrue="1">
      <formula>ROW()=#REF!</formula>
    </cfRule>
  </conditionalFormatting>
  <conditionalFormatting sqref="M230:M246">
    <cfRule type="expression" dxfId="0" priority="175" stopIfTrue="1">
      <formula>ROW()=#REF!</formula>
    </cfRule>
  </conditionalFormatting>
  <conditionalFormatting sqref="M248:M256">
    <cfRule type="expression" dxfId="0" priority="167" stopIfTrue="1">
      <formula>ROW()=#REF!</formula>
    </cfRule>
  </conditionalFormatting>
  <conditionalFormatting sqref="M258:M261">
    <cfRule type="expression" dxfId="0" priority="166" stopIfTrue="1">
      <formula>ROW()=#REF!</formula>
    </cfRule>
  </conditionalFormatting>
  <conditionalFormatting sqref="M263:M266">
    <cfRule type="expression" dxfId="0" priority="165" stopIfTrue="1">
      <formula>ROW()=#REF!</formula>
    </cfRule>
  </conditionalFormatting>
  <conditionalFormatting sqref="M268:M271">
    <cfRule type="expression" dxfId="0" priority="164" stopIfTrue="1">
      <formula>ROW()=#REF!</formula>
    </cfRule>
  </conditionalFormatting>
  <conditionalFormatting sqref="M278:M286">
    <cfRule type="expression" dxfId="0" priority="6" stopIfTrue="1">
      <formula>ROW()=#REF!</formula>
    </cfRule>
  </conditionalFormatting>
  <conditionalFormatting sqref="M288:M291">
    <cfRule type="expression" dxfId="0" priority="5" stopIfTrue="1">
      <formula>ROW()=#REF!</formula>
    </cfRule>
  </conditionalFormatting>
  <conditionalFormatting sqref="M293:M296">
    <cfRule type="expression" dxfId="0" priority="4" stopIfTrue="1">
      <formula>ROW()=#REF!</formula>
    </cfRule>
  </conditionalFormatting>
  <conditionalFormatting sqref="M298:M301">
    <cfRule type="expression" dxfId="0" priority="3" stopIfTrue="1">
      <formula>ROW()=#REF!</formula>
    </cfRule>
  </conditionalFormatting>
  <conditionalFormatting sqref="N495:N1048576">
    <cfRule type="expression" dxfId="0" priority="1" stopIfTrue="1">
      <formula>ROW()=#REF!</formula>
    </cfRule>
  </conditionalFormatting>
  <conditionalFormatting sqref="A1;P1:XFD2;F3:K3;M3;P3:XFD3;F4:K6;M4:M6;P4:XFD6;F7:K7;M7;P7:XFD7;F8:K52;M8:M52;P8:XFD52;A53;F53:K53;M53;P53:XFD53;F54:K77;M54:M77;P54:XFD77;A78:M78;P78:XFD78;F79:K132;M79:M132;P79:XFD132;A133:C133;F133:K133;M133;P133:XFD133;F134:K156;M134:M156;P134:XFD156;A157:M157;P157:XFD157;F158:K162;M158:M162;P158:XFD162;F163:M163;P163:XFD163;F164:K168;M164:M168;P164:XFD168;F169:M169;P169:XFD169;F170:K228;M170:M228;P170:XFD228;A229:M229;P229:XFD229;F230:K234;P230:XFD234;C235:L235;P235:XFD235;F236:K240;P236:XFD240;C241:L241;P241:XFD241;F242:K246;P242:XFD246;F247:G390;P247:XFD390;A391;F391:G391;M391;P391:XFD391;F392:G395;M392:M395;P392:XFD395;F396:G405;P396:XFD405;A406:A430;C406:M430;P406:XFD430;A431:M447;P431:XFD447;F448:K452;M448:M452;P448:XFD452;C453:M453;P453:XFD453;F454:K458;M454:M458;P454:XFD458;C459:M459;P459:XFD459;F460:K464;M460:M464;P460:XFD464;A465:M465;P465:XFD465;F466:K470;M466:M470;P466:XFD470;A471:M471;P471:XFD471;F472:K476;M472:M476;P472:XFD476;A477:M477;P477:XFD477;F478:K482;M478:M482;P478:XFD482;A483:M483;P483:XFD483;F484:K488;M484:M488;P484:XFD488;A489:M489;P489:XFD489;F490:K494;M490:M494;P490:XFD494;A495:M1048576;O495:XFD1048576">
    <cfRule type="expression" dxfId="0" priority="348" stopIfTrue="1">
      <formula>ROW()=#REF!</formula>
    </cfRule>
  </conditionalFormatting>
  <conditionalFormatting sqref="A2:M2;O2;A3;C3:E3;L3;C8:E8;L8;C13:E13;L13;C18:E18;L18;C23:E23;L23;C28:E28;L28;C33:E33;L33;C38:E38;L38;C43:E43;L43;C48:E48;L48;C53:M53;C58:E58;L58;C63:E63;L63;C68:M68;C73:M73;C84:E84;L84;C90:E90;L90;C96:E96;L96;C102:E102;L102;C108:E108;L108;C113:E113;L113;C118:E118;L118;C123:E123;L123;C128:E128;L128;A175:M175;C181:E181;L181;C187:E187;L187;C193:E193;L193;C199:E199;L199;A205:M205;C211:E211;L211;C217:E217;L217;C223:E223;L223;A247:E247;H247:M247;H248:K251;C252:E252;H252:L252;H253:K256;C257:E257;H257:M257;H258:K261;C262:E262;H262:M262;H263:K266;C267:E267;H267:M267;H268:K271;C272:E272;H272:M272;H273:K276;A277:E277;H277:M277;H278:K281;C282:E282;H282:L282;H283:K286;C287:E287;H287:M287;H288:K291;C292:E292;H292:M292;H293:K296;C297:E297;H297:M297;H298:K301;C302:E302;H302:M302;H303:K306;A307;H307:M307;L337:M338;L340:M341;L343:M344;L355:M356;L358:M359;L361:M362;L373:M374;L376:M377;L379:M380;C391:L391;F392:K395;C396:M396;F397:K400;M397:M400;C401:M401;F402:K405;M402:M405">
    <cfRule type="expression" dxfId="0" priority="349" stopIfTrue="1">
      <formula>ROW()=#REF!</formula>
    </cfRule>
  </conditionalFormatting>
  <conditionalFormatting sqref="D133:M228">
    <cfRule type="expression" dxfId="0" priority="198" stopIfTrue="1">
      <formula>ROW()=#REF!</formula>
    </cfRule>
  </conditionalFormatting>
  <conditionalFormatting sqref="M273:M276;M303:M306">
    <cfRule type="expression" dxfId="0" priority="163" stopIfTrue="1">
      <formula>ROW()=#REF!</formula>
    </cfRule>
  </conditionalFormatting>
  <conditionalFormatting sqref="C307:E307;C313:E313;C319:E319;C325:E325;C331:E331;C337:E337">
    <cfRule type="expression" dxfId="0" priority="295" stopIfTrue="1">
      <formula>ROW()=#REF!</formula>
    </cfRule>
  </conditionalFormatting>
  <conditionalFormatting sqref="H308:K324;M308:M324;H325:M325;H326:K330;M326:M330;H331:M331;H332:K336;M332:M336;H337:K405">
    <cfRule type="expression" dxfId="0" priority="147" stopIfTrue="1">
      <formula>ROW()=#REF!</formula>
    </cfRule>
  </conditionalFormatting>
  <conditionalFormatting sqref="L346:M347">
    <cfRule type="expression" dxfId="0" priority="214" stopIfTrue="1">
      <formula>ROW()=#REF!</formula>
    </cfRule>
  </conditionalFormatting>
  <conditionalFormatting sqref="L349:M350">
    <cfRule type="expression" dxfId="0" priority="162" stopIfTrue="1">
      <formula>ROW()=#REF!</formula>
    </cfRule>
  </conditionalFormatting>
  <conditionalFormatting sqref="L352:M353">
    <cfRule type="expression" dxfId="0" priority="161" stopIfTrue="1">
      <formula>ROW()=#REF!</formula>
    </cfRule>
  </conditionalFormatting>
  <conditionalFormatting sqref="L364:M365">
    <cfRule type="expression" dxfId="0" priority="213" stopIfTrue="1">
      <formula>ROW()=#REF!</formula>
    </cfRule>
  </conditionalFormatting>
  <conditionalFormatting sqref="L367:M368">
    <cfRule type="expression" dxfId="0" priority="160" stopIfTrue="1">
      <formula>ROW()=#REF!</formula>
    </cfRule>
  </conditionalFormatting>
  <conditionalFormatting sqref="L370:M371">
    <cfRule type="expression" dxfId="0" priority="159" stopIfTrue="1">
      <formula>ROW()=#REF!</formula>
    </cfRule>
  </conditionalFormatting>
  <conditionalFormatting sqref="L382:M383">
    <cfRule type="expression" dxfId="0" priority="212" stopIfTrue="1">
      <formula>ROW()=#REF!</formula>
    </cfRule>
  </conditionalFormatting>
  <conditionalFormatting sqref="L385:M386">
    <cfRule type="expression" dxfId="0" priority="158" stopIfTrue="1">
      <formula>ROW()=#REF!</formula>
    </cfRule>
  </conditionalFormatting>
  <conditionalFormatting sqref="L388:M389">
    <cfRule type="expression" dxfId="0" priority="157" stopIfTrue="1">
      <formula>ROW()=#REF!</formula>
    </cfRule>
  </conditionalFormatting>
  <pageMargins left="0.25" right="0.25" top="0.75" bottom="0.75" header="0.3" footer="0.3"/>
  <pageSetup paperSize="9" scale="35" fitToHeight="0" orientation="portrait"/>
  <headerFooter/>
  <rowBreaks count="8" manualBreakCount="8">
    <brk id="52" max="14" man="1"/>
    <brk id="77" max="14" man="1"/>
    <brk id="132" max="14" man="1"/>
    <brk id="204" max="14" man="1"/>
    <brk id="276" max="14" man="1"/>
    <brk id="306" max="14" man="1"/>
    <brk id="390" max="14" man="1"/>
    <brk id="446" max="1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3"/>
  <dimension ref="A1:H25"/>
  <sheetViews>
    <sheetView zoomScale="120" zoomScaleNormal="120" workbookViewId="0">
      <selection activeCell="B13" sqref="B13"/>
    </sheetView>
  </sheetViews>
  <sheetFormatPr defaultColWidth="9.33333333333333" defaultRowHeight="13.2" outlineLevelCol="7"/>
  <cols>
    <col min="1" max="1" width="61.3333333333333" style="1" customWidth="1"/>
    <col min="2" max="2" width="18.5" style="1" customWidth="1"/>
    <col min="3" max="3" width="13.5" style="1" customWidth="1"/>
    <col min="4" max="4" width="9.33333333333333" style="1"/>
    <col min="5" max="5" width="13.8333333333333" style="1" customWidth="1"/>
    <col min="6" max="6" width="11.5" style="1" customWidth="1"/>
    <col min="7" max="7" width="13.5" style="1" customWidth="1"/>
    <col min="8" max="8" width="11.8333333333333" style="1" customWidth="1"/>
    <col min="9" max="16384" width="9.33333333333333" style="1"/>
  </cols>
  <sheetData>
    <row r="1" ht="13.8" spans="1:8">
      <c r="A1" s="2" t="s">
        <v>87</v>
      </c>
      <c r="B1" s="3"/>
    </row>
    <row r="2" ht="13.8" spans="1:8">
      <c r="A2" s="4" t="s">
        <v>88</v>
      </c>
      <c r="B2" s="5">
        <v>72</v>
      </c>
    </row>
    <row r="3" spans="1:8">
      <c r="A3" s="1" t="s">
        <v>89</v>
      </c>
      <c r="B3" s="6">
        <v>110</v>
      </c>
    </row>
    <row r="11" ht="13.8" spans="1:8">
      <c r="A11" s="3" t="s">
        <v>90</v>
      </c>
      <c r="B11" s="3"/>
    </row>
    <row r="12" ht="14.4" spans="1:8">
      <c r="A12" s="7" t="s">
        <v>91</v>
      </c>
      <c r="B12" s="8">
        <v>5.18</v>
      </c>
      <c r="F12" s="9"/>
      <c r="G12" s="10"/>
    </row>
    <row r="13" ht="13.8" spans="1:8">
      <c r="A13" s="2" t="s">
        <v>92</v>
      </c>
      <c r="B13" s="11">
        <f>SUM(B12-0.35)</f>
        <v>4.83</v>
      </c>
    </row>
    <row r="14" spans="1:8">
      <c r="G14" s="10"/>
      <c r="H14" s="10"/>
    </row>
    <row r="15" ht="14.4" spans="1:8">
      <c r="A15" s="12" t="s">
        <v>93</v>
      </c>
      <c r="B15" s="13">
        <v>14750</v>
      </c>
    </row>
    <row r="16" ht="14.4" spans="1:8">
      <c r="A16" s="12" t="s">
        <v>94</v>
      </c>
      <c r="B16" s="13">
        <v>2000</v>
      </c>
    </row>
    <row r="19" ht="14.4" spans="1:8">
      <c r="A19" s="14" t="s">
        <v>95</v>
      </c>
      <c r="B19" s="14"/>
      <c r="G19" s="15"/>
      <c r="H19" s="16"/>
    </row>
    <row r="20" ht="14.4" spans="1:8">
      <c r="A20" s="17" t="s">
        <v>96</v>
      </c>
      <c r="B20" s="18">
        <v>9500</v>
      </c>
      <c r="C20" s="15"/>
      <c r="G20" s="15"/>
      <c r="H20" s="19"/>
    </row>
    <row r="21" ht="14.4" spans="1:8">
      <c r="A21" s="17" t="s">
        <v>97</v>
      </c>
      <c r="B21" s="18">
        <f>3600</f>
        <v>3600</v>
      </c>
    </row>
    <row r="22" ht="14.4" spans="1:8">
      <c r="A22" s="17" t="s">
        <v>98</v>
      </c>
      <c r="B22" s="18">
        <v>1650</v>
      </c>
      <c r="E22" s="20"/>
    </row>
    <row r="23" ht="14.4" spans="1:8">
      <c r="A23" s="17" t="s">
        <v>99</v>
      </c>
      <c r="B23" s="18">
        <v>500</v>
      </c>
    </row>
    <row r="24" ht="14.4" spans="1:8">
      <c r="A24" s="21" t="s">
        <v>100</v>
      </c>
      <c r="B24" s="22">
        <f>SUM(B20:B23)</f>
        <v>15250</v>
      </c>
    </row>
    <row r="25" spans="1:8">
      <c r="B25" s="23"/>
    </row>
  </sheetData>
  <mergeCells count="2">
    <mergeCell ref="A11:B11"/>
    <mergeCell ref="A19:B19"/>
  </mergeCells>
  <pageMargins left="0.511811024" right="0.511811024" top="0.787401575" bottom="0.787401575" header="0.31496062" footer="0.31496062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2118E4D-6119-457E-8DEB-B88C37AB5609}">
  <ds:schemaRefs/>
</ds:datastoreItem>
</file>

<file path=customXml/itemProps2.xml><?xml version="1.0" encoding="utf-8"?>
<ds:datastoreItem xmlns:ds="http://schemas.openxmlformats.org/officeDocument/2006/customXml" ds:itemID="{D96694DB-3FFF-424A-A9DF-477497877EE9}">
  <ds:schemaRefs/>
</ds:datastoreItem>
</file>

<file path=customXml/itemProps3.xml><?xml version="1.0" encoding="utf-8"?>
<ds:datastoreItem xmlns:ds="http://schemas.openxmlformats.org/officeDocument/2006/customXml" ds:itemID="{62ABFEA4-E1CC-4C08-AFF5-1BB998EDD2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EXW</vt:lpstr>
      <vt:lpstr>BASE DE CÁLCULO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takeda</cp:lastModifiedBy>
  <dcterms:created xsi:type="dcterms:W3CDTF">2022-05-19T12:18:00Z</dcterms:created>
  <cp:lastPrinted>2026-08-17T12:58:00Z</cp:lastPrinted>
  <dcterms:modified xsi:type="dcterms:W3CDTF">2026-08-18T12:53:45Z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0x0101002548DDFB46BA2446B91B1066F03ACED5</vt:lpwstr>
  </property>
  <property fmtid="{D5CDD505-2E9C-101B-9397-08002B2CF9AE}" pid="3" name="MediaServiceImageTags">
    <vt:lpwstr/>
  </property>
  <property fmtid="{D5CDD505-2E9C-101B-9397-08002B2CF9AE}" pid="4" name="ICV">
    <vt:lpwstr>7B1863907CA343B3A3CAA06D4F0A8588_12</vt:lpwstr>
  </property>
  <property fmtid="{D5CDD505-2E9C-101B-9397-08002B2CF9AE}" pid="5" name="KSOProductBuildVer">
    <vt:lpwstr>1046-12.1.0.28032</vt:lpwstr>
  </property>
  <property fmtid="{D5CDD505-2E9C-101B-9397-08002B2CF9AE}" pid="6" name="CalculationRule">
    <vt:i4>0</vt:i4>
  </property>
</Properties>
</file>