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730" windowHeight="9615"/>
  </bookViews>
  <sheets>
    <sheet name="Class &amp; Section" sheetId="2" r:id="rId1"/>
  </sheets>
  <definedNames>
    <definedName name="_xlnm.Print_Area" localSheetId="0">'Class &amp; Section'!$A$1:$AB$114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8" i="2" l="1"/>
  <c r="W88" i="2"/>
  <c r="X88" i="2"/>
  <c r="Y88" i="2"/>
  <c r="V89" i="2"/>
  <c r="W89" i="2"/>
  <c r="X89" i="2"/>
  <c r="Y89" i="2"/>
  <c r="V77" i="2"/>
  <c r="W77" i="2"/>
  <c r="X77" i="2"/>
  <c r="Y77" i="2"/>
  <c r="V78" i="2"/>
  <c r="W78" i="2"/>
  <c r="X78" i="2"/>
  <c r="Y78" i="2"/>
  <c r="V79" i="2"/>
  <c r="W79" i="2"/>
  <c r="X79" i="2"/>
  <c r="Y79" i="2"/>
  <c r="V80" i="2"/>
  <c r="W80" i="2"/>
  <c r="X80" i="2"/>
  <c r="Y80" i="2"/>
  <c r="V81" i="2"/>
  <c r="W81" i="2"/>
  <c r="X81" i="2"/>
  <c r="Y81" i="2"/>
  <c r="V82" i="2"/>
  <c r="W82" i="2"/>
  <c r="X82" i="2"/>
  <c r="Y82" i="2"/>
  <c r="AB82" i="2" s="1"/>
  <c r="V83" i="2"/>
  <c r="W83" i="2"/>
  <c r="X83" i="2"/>
  <c r="Y83" i="2"/>
  <c r="V84" i="2"/>
  <c r="W84" i="2"/>
  <c r="X84" i="2"/>
  <c r="Y84" i="2"/>
  <c r="V85" i="2"/>
  <c r="W85" i="2"/>
  <c r="X85" i="2"/>
  <c r="Y85" i="2"/>
  <c r="V86" i="2"/>
  <c r="W86" i="2"/>
  <c r="X86" i="2"/>
  <c r="Y86" i="2"/>
  <c r="V87" i="2"/>
  <c r="W87" i="2"/>
  <c r="X87" i="2"/>
  <c r="Y87" i="2"/>
  <c r="V72" i="2"/>
  <c r="W72" i="2"/>
  <c r="X72" i="2"/>
  <c r="Y72" i="2"/>
  <c r="V73" i="2"/>
  <c r="W73" i="2"/>
  <c r="X73" i="2"/>
  <c r="Y73" i="2"/>
  <c r="V74" i="2"/>
  <c r="W74" i="2"/>
  <c r="X74" i="2"/>
  <c r="Y74" i="2"/>
  <c r="V75" i="2"/>
  <c r="W75" i="2"/>
  <c r="X75" i="2"/>
  <c r="Y75" i="2"/>
  <c r="V76" i="2"/>
  <c r="W76" i="2"/>
  <c r="X76" i="2"/>
  <c r="Y76" i="2"/>
  <c r="AB78" i="2"/>
  <c r="O91" i="2"/>
  <c r="Q91" i="2"/>
  <c r="R91" i="2"/>
  <c r="S91" i="2"/>
  <c r="AB83" i="2" l="1"/>
  <c r="AB73" i="2"/>
  <c r="AB85" i="2"/>
  <c r="AB81" i="2"/>
  <c r="AB77" i="2"/>
  <c r="AB72" i="2"/>
  <c r="AB84" i="2"/>
  <c r="AB80" i="2"/>
  <c r="AB89" i="2"/>
  <c r="AB88" i="2"/>
  <c r="AB79" i="2"/>
  <c r="AB76" i="2"/>
  <c r="AB75" i="2"/>
  <c r="AB74" i="2"/>
  <c r="AB87" i="2"/>
  <c r="AB86" i="2"/>
  <c r="U113" i="2"/>
  <c r="U114" i="2" s="1"/>
  <c r="T113" i="2"/>
  <c r="T114" i="2" s="1"/>
  <c r="S113" i="2"/>
  <c r="S114" i="2" s="1"/>
  <c r="R113" i="2"/>
  <c r="R114" i="2" s="1"/>
  <c r="Q113" i="2"/>
  <c r="P113" i="2"/>
  <c r="O113" i="2"/>
  <c r="N113" i="2"/>
  <c r="M113" i="2"/>
  <c r="L113" i="2"/>
  <c r="K113" i="2"/>
  <c r="J113" i="2"/>
  <c r="I113" i="2"/>
  <c r="H113" i="2"/>
  <c r="G113" i="2"/>
  <c r="F113" i="2"/>
  <c r="E113" i="2"/>
  <c r="U105" i="2"/>
  <c r="AB96" i="2"/>
  <c r="T92" i="2"/>
  <c r="T111" i="2" s="1"/>
  <c r="S92" i="2"/>
  <c r="S106" i="2" s="1"/>
  <c r="R92" i="2"/>
  <c r="R109" i="2" s="1"/>
  <c r="Q92" i="2"/>
  <c r="Q110" i="2" s="1"/>
  <c r="P92" i="2"/>
  <c r="P107" i="2" s="1"/>
  <c r="P108" i="2" s="1"/>
  <c r="O92" i="2"/>
  <c r="N92" i="2"/>
  <c r="N107" i="2" s="1"/>
  <c r="N108" i="2" s="1"/>
  <c r="M92" i="2"/>
  <c r="M107" i="2" s="1"/>
  <c r="M108" i="2" s="1"/>
  <c r="L92" i="2"/>
  <c r="L107" i="2" s="1"/>
  <c r="L108" i="2" s="1"/>
  <c r="K92" i="2"/>
  <c r="K107" i="2" s="1"/>
  <c r="K108" i="2" s="1"/>
  <c r="J92" i="2"/>
  <c r="J107" i="2" s="1"/>
  <c r="J108" i="2" s="1"/>
  <c r="I92" i="2"/>
  <c r="H92" i="2"/>
  <c r="H107" i="2" s="1"/>
  <c r="H108" i="2" s="1"/>
  <c r="G92" i="2"/>
  <c r="G107" i="2" s="1"/>
  <c r="G108" i="2" s="1"/>
  <c r="F92" i="2"/>
  <c r="F107" i="2" s="1"/>
  <c r="F108" i="2" s="1"/>
  <c r="E92" i="2"/>
  <c r="E107" i="2" s="1"/>
  <c r="E108" i="2" s="1"/>
  <c r="D92" i="2"/>
  <c r="T91" i="2"/>
  <c r="N91" i="2"/>
  <c r="M91" i="2"/>
  <c r="L91" i="2"/>
  <c r="K91" i="2"/>
  <c r="J91" i="2"/>
  <c r="I91" i="2"/>
  <c r="H91" i="2"/>
  <c r="G91" i="2"/>
  <c r="F91" i="2"/>
  <c r="E91" i="2"/>
  <c r="D91" i="2"/>
  <c r="AG89" i="2"/>
  <c r="AF89" i="2"/>
  <c r="AG88" i="2"/>
  <c r="AF88" i="2"/>
  <c r="AG87" i="2"/>
  <c r="AF87" i="2"/>
  <c r="AE81" i="2"/>
  <c r="AG81" i="2"/>
  <c r="AF81" i="2"/>
  <c r="AE80" i="2"/>
  <c r="AG80" i="2"/>
  <c r="AF80" i="2"/>
  <c r="AG74" i="2"/>
  <c r="AF74" i="2"/>
  <c r="Y71" i="2"/>
  <c r="AG71" i="2" s="1"/>
  <c r="X71" i="2"/>
  <c r="AF71" i="2" s="1"/>
  <c r="W71" i="2"/>
  <c r="V71" i="2"/>
  <c r="Y70" i="2"/>
  <c r="AG70" i="2" s="1"/>
  <c r="X70" i="2"/>
  <c r="AF70" i="2" s="1"/>
  <c r="W70" i="2"/>
  <c r="V70" i="2"/>
  <c r="Y69" i="2"/>
  <c r="AG69" i="2" s="1"/>
  <c r="X69" i="2"/>
  <c r="AF69" i="2" s="1"/>
  <c r="W69" i="2"/>
  <c r="V69" i="2"/>
  <c r="Y68" i="2"/>
  <c r="AG68" i="2" s="1"/>
  <c r="X68" i="2"/>
  <c r="AF68" i="2" s="1"/>
  <c r="W68" i="2"/>
  <c r="V68" i="2"/>
  <c r="Y67" i="2"/>
  <c r="AG67" i="2" s="1"/>
  <c r="X67" i="2"/>
  <c r="AF67" i="2" s="1"/>
  <c r="W67" i="2"/>
  <c r="V67" i="2"/>
  <c r="Y66" i="2"/>
  <c r="AG66" i="2" s="1"/>
  <c r="X66" i="2"/>
  <c r="AF66" i="2" s="1"/>
  <c r="W66" i="2"/>
  <c r="V66" i="2"/>
  <c r="Y65" i="2"/>
  <c r="AG65" i="2" s="1"/>
  <c r="X65" i="2"/>
  <c r="AF65" i="2" s="1"/>
  <c r="W65" i="2"/>
  <c r="V65" i="2"/>
  <c r="Y64" i="2"/>
  <c r="AG64" i="2" s="1"/>
  <c r="X64" i="2"/>
  <c r="AF64" i="2" s="1"/>
  <c r="W64" i="2"/>
  <c r="V64" i="2"/>
  <c r="Y63" i="2"/>
  <c r="AG63" i="2" s="1"/>
  <c r="X63" i="2"/>
  <c r="AF63" i="2" s="1"/>
  <c r="W63" i="2"/>
  <c r="V63" i="2"/>
  <c r="Y62" i="2"/>
  <c r="AG62" i="2" s="1"/>
  <c r="X62" i="2"/>
  <c r="AF62" i="2" s="1"/>
  <c r="W62" i="2"/>
  <c r="V62" i="2"/>
  <c r="Y61" i="2"/>
  <c r="AG61" i="2" s="1"/>
  <c r="X61" i="2"/>
  <c r="AF61" i="2" s="1"/>
  <c r="W61" i="2"/>
  <c r="V61" i="2"/>
  <c r="Y60" i="2"/>
  <c r="AG60" i="2" s="1"/>
  <c r="X60" i="2"/>
  <c r="AF60" i="2" s="1"/>
  <c r="W60" i="2"/>
  <c r="V60" i="2"/>
  <c r="Y59" i="2"/>
  <c r="AG59" i="2" s="1"/>
  <c r="X59" i="2"/>
  <c r="AF59" i="2" s="1"/>
  <c r="W59" i="2"/>
  <c r="V59" i="2"/>
  <c r="Y58" i="2"/>
  <c r="AG58" i="2" s="1"/>
  <c r="X58" i="2"/>
  <c r="AF58" i="2" s="1"/>
  <c r="W58" i="2"/>
  <c r="V58" i="2"/>
  <c r="Y57" i="2"/>
  <c r="AG57" i="2" s="1"/>
  <c r="X57" i="2"/>
  <c r="AF57" i="2" s="1"/>
  <c r="W57" i="2"/>
  <c r="V57" i="2"/>
  <c r="Y56" i="2"/>
  <c r="AG56" i="2" s="1"/>
  <c r="X56" i="2"/>
  <c r="AF56" i="2" s="1"/>
  <c r="W56" i="2"/>
  <c r="V56" i="2"/>
  <c r="Y55" i="2"/>
  <c r="AG55" i="2" s="1"/>
  <c r="X55" i="2"/>
  <c r="AF55" i="2" s="1"/>
  <c r="W55" i="2"/>
  <c r="V55" i="2"/>
  <c r="Y54" i="2"/>
  <c r="AG54" i="2" s="1"/>
  <c r="X54" i="2"/>
  <c r="AF54" i="2" s="1"/>
  <c r="W54" i="2"/>
  <c r="V54" i="2"/>
  <c r="Y53" i="2"/>
  <c r="AG53" i="2" s="1"/>
  <c r="X53" i="2"/>
  <c r="AF53" i="2" s="1"/>
  <c r="W53" i="2"/>
  <c r="V53" i="2"/>
  <c r="Y52" i="2"/>
  <c r="AG52" i="2" s="1"/>
  <c r="X52" i="2"/>
  <c r="AF52" i="2" s="1"/>
  <c r="W52" i="2"/>
  <c r="V52" i="2"/>
  <c r="Y51" i="2"/>
  <c r="AG51" i="2" s="1"/>
  <c r="X51" i="2"/>
  <c r="AF51" i="2" s="1"/>
  <c r="W51" i="2"/>
  <c r="V51" i="2"/>
  <c r="Y50" i="2"/>
  <c r="AG50" i="2" s="1"/>
  <c r="X50" i="2"/>
  <c r="AF50" i="2" s="1"/>
  <c r="W50" i="2"/>
  <c r="V50" i="2"/>
  <c r="Y49" i="2"/>
  <c r="AG49" i="2" s="1"/>
  <c r="X49" i="2"/>
  <c r="AF49" i="2" s="1"/>
  <c r="W49" i="2"/>
  <c r="V49" i="2"/>
  <c r="Y48" i="2"/>
  <c r="AG48" i="2" s="1"/>
  <c r="X48" i="2"/>
  <c r="AF48" i="2" s="1"/>
  <c r="W48" i="2"/>
  <c r="V48" i="2"/>
  <c r="Y47" i="2"/>
  <c r="AG47" i="2" s="1"/>
  <c r="X47" i="2"/>
  <c r="AF47" i="2" s="1"/>
  <c r="W47" i="2"/>
  <c r="V47" i="2"/>
  <c r="Y46" i="2"/>
  <c r="AG46" i="2" s="1"/>
  <c r="X46" i="2"/>
  <c r="AF46" i="2" s="1"/>
  <c r="W46" i="2"/>
  <c r="V46" i="2"/>
  <c r="Y45" i="2"/>
  <c r="AG45" i="2" s="1"/>
  <c r="X45" i="2"/>
  <c r="AF45" i="2" s="1"/>
  <c r="W45" i="2"/>
  <c r="V45" i="2"/>
  <c r="Y44" i="2"/>
  <c r="AG44" i="2" s="1"/>
  <c r="X44" i="2"/>
  <c r="AF44" i="2" s="1"/>
  <c r="W44" i="2"/>
  <c r="V44" i="2"/>
  <c r="Y43" i="2"/>
  <c r="AG43" i="2" s="1"/>
  <c r="X43" i="2"/>
  <c r="AF43" i="2" s="1"/>
  <c r="W43" i="2"/>
  <c r="V43" i="2"/>
  <c r="Y42" i="2"/>
  <c r="AG42" i="2" s="1"/>
  <c r="X42" i="2"/>
  <c r="AF42" i="2" s="1"/>
  <c r="W42" i="2"/>
  <c r="V42" i="2"/>
  <c r="Y41" i="2"/>
  <c r="AG41" i="2" s="1"/>
  <c r="X41" i="2"/>
  <c r="AF41" i="2" s="1"/>
  <c r="W41" i="2"/>
  <c r="V41" i="2"/>
  <c r="Y40" i="2"/>
  <c r="AG40" i="2" s="1"/>
  <c r="X40" i="2"/>
  <c r="AF40" i="2" s="1"/>
  <c r="W40" i="2"/>
  <c r="V40" i="2"/>
  <c r="Y39" i="2"/>
  <c r="AG39" i="2" s="1"/>
  <c r="X39" i="2"/>
  <c r="AF39" i="2" s="1"/>
  <c r="W39" i="2"/>
  <c r="V39" i="2"/>
  <c r="Y38" i="2"/>
  <c r="AG38" i="2" s="1"/>
  <c r="X38" i="2"/>
  <c r="AF38" i="2" s="1"/>
  <c r="W38" i="2"/>
  <c r="V38" i="2"/>
  <c r="AE38" i="2" s="1"/>
  <c r="Y37" i="2"/>
  <c r="AG37" i="2" s="1"/>
  <c r="X37" i="2"/>
  <c r="AF37" i="2" s="1"/>
  <c r="W37" i="2"/>
  <c r="V37" i="2"/>
  <c r="Y36" i="2"/>
  <c r="AG36" i="2" s="1"/>
  <c r="X36" i="2"/>
  <c r="AF36" i="2" s="1"/>
  <c r="W36" i="2"/>
  <c r="V36" i="2"/>
  <c r="Y35" i="2"/>
  <c r="AG35" i="2" s="1"/>
  <c r="X35" i="2"/>
  <c r="AF35" i="2" s="1"/>
  <c r="W35" i="2"/>
  <c r="V35" i="2"/>
  <c r="Y34" i="2"/>
  <c r="AG34" i="2" s="1"/>
  <c r="X34" i="2"/>
  <c r="AF34" i="2" s="1"/>
  <c r="W34" i="2"/>
  <c r="V34" i="2"/>
  <c r="Y33" i="2"/>
  <c r="AG33" i="2" s="1"/>
  <c r="X33" i="2"/>
  <c r="AF33" i="2" s="1"/>
  <c r="W33" i="2"/>
  <c r="V33" i="2"/>
  <c r="Y32" i="2"/>
  <c r="AG32" i="2" s="1"/>
  <c r="X32" i="2"/>
  <c r="AF32" i="2" s="1"/>
  <c r="W32" i="2"/>
  <c r="V32" i="2"/>
  <c r="Y31" i="2"/>
  <c r="AG31" i="2" s="1"/>
  <c r="X31" i="2"/>
  <c r="AF31" i="2" s="1"/>
  <c r="W31" i="2"/>
  <c r="V31" i="2"/>
  <c r="Y30" i="2"/>
  <c r="AG30" i="2" s="1"/>
  <c r="X30" i="2"/>
  <c r="AF30" i="2" s="1"/>
  <c r="W30" i="2"/>
  <c r="V30" i="2"/>
  <c r="AE30" i="2" s="1"/>
  <c r="O103" i="2" l="1"/>
  <c r="O107" i="2"/>
  <c r="O108" i="2" s="1"/>
  <c r="I103" i="2"/>
  <c r="I104" i="2" s="1"/>
  <c r="I107" i="2"/>
  <c r="I108" i="2" s="1"/>
  <c r="AB31" i="2"/>
  <c r="AB35" i="2"/>
  <c r="G103" i="2"/>
  <c r="G104" i="2" s="1"/>
  <c r="K103" i="2"/>
  <c r="Q114" i="2"/>
  <c r="F109" i="2"/>
  <c r="F103" i="2"/>
  <c r="F104" i="2" s="1"/>
  <c r="J109" i="2"/>
  <c r="J103" i="2"/>
  <c r="N103" i="2"/>
  <c r="AB44" i="2"/>
  <c r="AB48" i="2"/>
  <c r="AB52" i="2"/>
  <c r="E110" i="2"/>
  <c r="E103" i="2"/>
  <c r="E104" i="2" s="1"/>
  <c r="M110" i="2"/>
  <c r="M103" i="2"/>
  <c r="AB39" i="2"/>
  <c r="AE39" i="2"/>
  <c r="D111" i="2"/>
  <c r="H111" i="2"/>
  <c r="H103" i="2"/>
  <c r="L111" i="2"/>
  <c r="L103" i="2"/>
  <c r="P111" i="2"/>
  <c r="P103" i="2"/>
  <c r="N109" i="2"/>
  <c r="I110" i="2"/>
  <c r="Q93" i="2"/>
  <c r="Q94" i="2" s="1"/>
  <c r="R101" i="2"/>
  <c r="R102" i="2" s="1"/>
  <c r="Q99" i="2"/>
  <c r="Q100" i="2" s="1"/>
  <c r="S93" i="2"/>
  <c r="S94" i="2" s="1"/>
  <c r="S105" i="2"/>
  <c r="AE44" i="2"/>
  <c r="AE52" i="2"/>
  <c r="AB51" i="2"/>
  <c r="AE51" i="2"/>
  <c r="AB55" i="2"/>
  <c r="AB56" i="2"/>
  <c r="AB57" i="2"/>
  <c r="AB58" i="2"/>
  <c r="AB59" i="2"/>
  <c r="AB60" i="2"/>
  <c r="AB61" i="2"/>
  <c r="AB62" i="2"/>
  <c r="AB63" i="2"/>
  <c r="AB64" i="2"/>
  <c r="AB65" i="2"/>
  <c r="AB66" i="2"/>
  <c r="AB67" i="2"/>
  <c r="AB68" i="2"/>
  <c r="AB69" i="2"/>
  <c r="AB70" i="2"/>
  <c r="AB71" i="2"/>
  <c r="AE31" i="2"/>
  <c r="AE35" i="2"/>
  <c r="AE48" i="2"/>
  <c r="AB34" i="2"/>
  <c r="AE34" i="2"/>
  <c r="AB43" i="2"/>
  <c r="AE43" i="2"/>
  <c r="AB47" i="2"/>
  <c r="AE47" i="2"/>
  <c r="AB33" i="2"/>
  <c r="AE33" i="2"/>
  <c r="AB37" i="2"/>
  <c r="AE37" i="2"/>
  <c r="AB41" i="2"/>
  <c r="AE41" i="2"/>
  <c r="AB46" i="2"/>
  <c r="AE46" i="2"/>
  <c r="AB50" i="2"/>
  <c r="AE50" i="2"/>
  <c r="AB54" i="2"/>
  <c r="AE54" i="2"/>
  <c r="O93" i="2"/>
  <c r="AB38" i="2"/>
  <c r="AB32" i="2"/>
  <c r="AE32" i="2"/>
  <c r="AB36" i="2"/>
  <c r="AE36" i="2"/>
  <c r="AB40" i="2"/>
  <c r="AE40" i="2"/>
  <c r="AB45" i="2"/>
  <c r="AE45" i="2"/>
  <c r="AB49" i="2"/>
  <c r="AE49" i="2"/>
  <c r="AB53" i="2"/>
  <c r="AE53" i="2"/>
  <c r="AG90" i="2"/>
  <c r="AB113" i="2"/>
  <c r="E114" i="2"/>
  <c r="I114" i="2"/>
  <c r="M114" i="2"/>
  <c r="H114" i="2"/>
  <c r="L114" i="2"/>
  <c r="P114" i="2"/>
  <c r="AB42" i="2"/>
  <c r="AE42" i="2"/>
  <c r="G114" i="2"/>
  <c r="K114" i="2"/>
  <c r="O114" i="2"/>
  <c r="F114" i="2"/>
  <c r="J114" i="2"/>
  <c r="N114" i="2"/>
  <c r="AF90" i="2"/>
  <c r="AE55" i="2"/>
  <c r="AE56" i="2"/>
  <c r="AE57" i="2"/>
  <c r="AE58" i="2"/>
  <c r="AE59" i="2"/>
  <c r="AE60" i="2"/>
  <c r="AE61" i="2"/>
  <c r="AE62" i="2"/>
  <c r="AE63" i="2"/>
  <c r="AE64" i="2"/>
  <c r="AE65" i="2"/>
  <c r="AE66" i="2"/>
  <c r="AE67" i="2"/>
  <c r="AE68" i="2"/>
  <c r="AE69" i="2"/>
  <c r="AE70" i="2"/>
  <c r="AE71" i="2"/>
  <c r="AE87" i="2"/>
  <c r="AE88" i="2"/>
  <c r="AE89" i="2"/>
  <c r="D93" i="2"/>
  <c r="H93" i="2"/>
  <c r="H94" i="2" s="1"/>
  <c r="L93" i="2"/>
  <c r="L94" i="2" s="1"/>
  <c r="P93" i="2"/>
  <c r="T93" i="2"/>
  <c r="T94" i="2" s="1"/>
  <c r="E95" i="2"/>
  <c r="E96" i="2" s="1"/>
  <c r="I95" i="2"/>
  <c r="I96" i="2" s="1"/>
  <c r="M95" i="2"/>
  <c r="M96" i="2" s="1"/>
  <c r="Q95" i="2"/>
  <c r="Q96" i="2" s="1"/>
  <c r="E97" i="2"/>
  <c r="E98" i="2" s="1"/>
  <c r="I97" i="2"/>
  <c r="I98" i="2" s="1"/>
  <c r="M97" i="2"/>
  <c r="M98" i="2" s="1"/>
  <c r="Q97" i="2"/>
  <c r="Q98" i="2" s="1"/>
  <c r="F99" i="2"/>
  <c r="F100" i="2" s="1"/>
  <c r="J99" i="2"/>
  <c r="J100" i="2" s="1"/>
  <c r="N99" i="2"/>
  <c r="N100" i="2" s="1"/>
  <c r="R99" i="2"/>
  <c r="R100" i="2" s="1"/>
  <c r="G101" i="2"/>
  <c r="G102" i="2" s="1"/>
  <c r="K101" i="2"/>
  <c r="K102" i="2" s="1"/>
  <c r="O101" i="2"/>
  <c r="O102" i="2" s="1"/>
  <c r="O104" i="2" s="1"/>
  <c r="S101" i="2"/>
  <c r="S102" i="2" s="1"/>
  <c r="K104" i="2"/>
  <c r="T105" i="2"/>
  <c r="R106" i="2"/>
  <c r="D107" i="2"/>
  <c r="T107" i="2"/>
  <c r="T108" i="2" s="1"/>
  <c r="E109" i="2"/>
  <c r="I109" i="2"/>
  <c r="M109" i="2"/>
  <c r="Q109" i="2"/>
  <c r="D110" i="2"/>
  <c r="H110" i="2"/>
  <c r="L110" i="2"/>
  <c r="P110" i="2"/>
  <c r="T110" i="2"/>
  <c r="G111" i="2"/>
  <c r="K111" i="2"/>
  <c r="O111" i="2"/>
  <c r="S111" i="2"/>
  <c r="AB30" i="2"/>
  <c r="G93" i="2"/>
  <c r="G94" i="2" s="1"/>
  <c r="K93" i="2"/>
  <c r="K94" i="2" s="1"/>
  <c r="D95" i="2"/>
  <c r="H95" i="2"/>
  <c r="H96" i="2" s="1"/>
  <c r="L95" i="2"/>
  <c r="L96" i="2" s="1"/>
  <c r="P95" i="2"/>
  <c r="P96" i="2" s="1"/>
  <c r="T95" i="2"/>
  <c r="T96" i="2" s="1"/>
  <c r="D97" i="2"/>
  <c r="H97" i="2"/>
  <c r="H98" i="2" s="1"/>
  <c r="L97" i="2"/>
  <c r="L98" i="2" s="1"/>
  <c r="P97" i="2"/>
  <c r="P98" i="2" s="1"/>
  <c r="T97" i="2"/>
  <c r="T98" i="2" s="1"/>
  <c r="E99" i="2"/>
  <c r="E100" i="2" s="1"/>
  <c r="I99" i="2"/>
  <c r="I100" i="2" s="1"/>
  <c r="M99" i="2"/>
  <c r="M100" i="2" s="1"/>
  <c r="F101" i="2"/>
  <c r="F102" i="2" s="1"/>
  <c r="J101" i="2"/>
  <c r="J102" i="2" s="1"/>
  <c r="N101" i="2"/>
  <c r="N102" i="2" s="1"/>
  <c r="J104" i="2"/>
  <c r="S107" i="2"/>
  <c r="S108" i="2" s="1"/>
  <c r="D109" i="2"/>
  <c r="H109" i="2"/>
  <c r="L109" i="2"/>
  <c r="P109" i="2"/>
  <c r="T109" i="2"/>
  <c r="G110" i="2"/>
  <c r="K110" i="2"/>
  <c r="O110" i="2"/>
  <c r="S110" i="2"/>
  <c r="F111" i="2"/>
  <c r="J111" i="2"/>
  <c r="N111" i="2"/>
  <c r="R111" i="2"/>
  <c r="AE74" i="2"/>
  <c r="F93" i="2"/>
  <c r="F94" i="2" s="1"/>
  <c r="J93" i="2"/>
  <c r="J94" i="2" s="1"/>
  <c r="N93" i="2"/>
  <c r="N94" i="2" s="1"/>
  <c r="R93" i="2"/>
  <c r="R94" i="2" s="1"/>
  <c r="G95" i="2"/>
  <c r="G96" i="2" s="1"/>
  <c r="K95" i="2"/>
  <c r="K96" i="2" s="1"/>
  <c r="O95" i="2"/>
  <c r="O96" i="2" s="1"/>
  <c r="S95" i="2"/>
  <c r="S96" i="2" s="1"/>
  <c r="G97" i="2"/>
  <c r="G98" i="2" s="1"/>
  <c r="K97" i="2"/>
  <c r="K98" i="2" s="1"/>
  <c r="O97" i="2"/>
  <c r="O98" i="2" s="1"/>
  <c r="S97" i="2"/>
  <c r="S98" i="2" s="1"/>
  <c r="D99" i="2"/>
  <c r="H99" i="2"/>
  <c r="H100" i="2" s="1"/>
  <c r="L99" i="2"/>
  <c r="L100" i="2" s="1"/>
  <c r="P99" i="2"/>
  <c r="P100" i="2" s="1"/>
  <c r="T99" i="2"/>
  <c r="T100" i="2" s="1"/>
  <c r="E101" i="2"/>
  <c r="E102" i="2" s="1"/>
  <c r="I101" i="2"/>
  <c r="I102" i="2" s="1"/>
  <c r="M101" i="2"/>
  <c r="M102" i="2" s="1"/>
  <c r="Q101" i="2"/>
  <c r="Q102" i="2" s="1"/>
  <c r="R105" i="2"/>
  <c r="T106" i="2"/>
  <c r="R107" i="2"/>
  <c r="R108" i="2" s="1"/>
  <c r="G109" i="2"/>
  <c r="K109" i="2"/>
  <c r="O109" i="2"/>
  <c r="S109" i="2"/>
  <c r="F110" i="2"/>
  <c r="J110" i="2"/>
  <c r="N110" i="2"/>
  <c r="R110" i="2"/>
  <c r="E111" i="2"/>
  <c r="I111" i="2"/>
  <c r="M111" i="2"/>
  <c r="Q111" i="2"/>
  <c r="E93" i="2"/>
  <c r="E94" i="2" s="1"/>
  <c r="I93" i="2"/>
  <c r="I94" i="2" s="1"/>
  <c r="M93" i="2"/>
  <c r="M94" i="2" s="1"/>
  <c r="F95" i="2"/>
  <c r="F96" i="2" s="1"/>
  <c r="J95" i="2"/>
  <c r="J96" i="2" s="1"/>
  <c r="N95" i="2"/>
  <c r="N96" i="2" s="1"/>
  <c r="R95" i="2"/>
  <c r="R96" i="2" s="1"/>
  <c r="F97" i="2"/>
  <c r="F98" i="2" s="1"/>
  <c r="J97" i="2"/>
  <c r="J98" i="2" s="1"/>
  <c r="N97" i="2"/>
  <c r="N98" i="2" s="1"/>
  <c r="R97" i="2"/>
  <c r="R98" i="2" s="1"/>
  <c r="G99" i="2"/>
  <c r="G100" i="2" s="1"/>
  <c r="K99" i="2"/>
  <c r="K100" i="2" s="1"/>
  <c r="O99" i="2"/>
  <c r="O100" i="2" s="1"/>
  <c r="S99" i="2"/>
  <c r="S100" i="2" s="1"/>
  <c r="D101" i="2"/>
  <c r="H101" i="2"/>
  <c r="H102" i="2" s="1"/>
  <c r="L101" i="2"/>
  <c r="L102" i="2" s="1"/>
  <c r="L104" i="2" s="1"/>
  <c r="P101" i="2"/>
  <c r="P102" i="2" s="1"/>
  <c r="T101" i="2"/>
  <c r="T102" i="2" s="1"/>
  <c r="D103" i="2"/>
  <c r="H104" i="2"/>
  <c r="Q105" i="2"/>
  <c r="Q106" i="2" s="1"/>
  <c r="Q107" i="2"/>
  <c r="Q108" i="2" s="1"/>
  <c r="M104" i="2" l="1"/>
  <c r="P104" i="2"/>
  <c r="N104" i="2"/>
  <c r="D105" i="2"/>
  <c r="E105" i="2"/>
  <c r="E106" i="2" s="1"/>
  <c r="F105" i="2"/>
  <c r="F106" i="2" s="1"/>
  <c r="G105" i="2"/>
  <c r="G106" i="2" s="1"/>
  <c r="N105" i="2"/>
  <c r="N106" i="2" s="1"/>
  <c r="L105" i="2"/>
  <c r="L106" i="2" s="1"/>
  <c r="H105" i="2"/>
  <c r="H106" i="2" s="1"/>
  <c r="M105" i="2"/>
  <c r="M106" i="2" s="1"/>
  <c r="K105" i="2"/>
  <c r="K106" i="2" s="1"/>
  <c r="J105" i="2"/>
  <c r="J106" i="2" s="1"/>
  <c r="P94" i="2"/>
  <c r="P105" i="2"/>
  <c r="P106" i="2" s="1"/>
  <c r="O94" i="2"/>
  <c r="O105" i="2"/>
  <c r="O106" i="2" s="1"/>
  <c r="I105" i="2"/>
  <c r="I106" i="2" s="1"/>
  <c r="AE90" i="2"/>
  <c r="AB101" i="2" s="1"/>
  <c r="AA106" i="2" s="1"/>
  <c r="D108" i="2"/>
  <c r="U108" i="2"/>
  <c r="D94" i="2"/>
  <c r="U94" i="2"/>
  <c r="D102" i="2"/>
  <c r="U102" i="2"/>
  <c r="U96" i="2"/>
  <c r="D96" i="2"/>
  <c r="D104" i="2"/>
  <c r="U104" i="2"/>
  <c r="D100" i="2"/>
  <c r="U100" i="2"/>
  <c r="U98" i="2"/>
  <c r="D98" i="2"/>
  <c r="D106" i="2"/>
</calcChain>
</file>

<file path=xl/sharedStrings.xml><?xml version="1.0" encoding="utf-8"?>
<sst xmlns="http://schemas.openxmlformats.org/spreadsheetml/2006/main" count="111" uniqueCount="93">
  <si>
    <t>SEMESTER EXAMINATION REPORT</t>
  </si>
  <si>
    <t>B.E. Civil Engineering</t>
  </si>
  <si>
    <t>PROGRAMME:</t>
  </si>
  <si>
    <t>ACADEMIC YEAR:</t>
  </si>
  <si>
    <t>BATCH PASSING OUT YEAR</t>
  </si>
  <si>
    <t>B.E. Mechanical Engineering</t>
  </si>
  <si>
    <t>SEMESTER NO.</t>
  </si>
  <si>
    <t>SECTION:</t>
  </si>
  <si>
    <t>MONTH &amp; YEAR OF EXAM</t>
  </si>
  <si>
    <t>B.E. Electronics and Communication Engineering</t>
  </si>
  <si>
    <t>.S.No</t>
  </si>
  <si>
    <t xml:space="preserve">COURSE CODE </t>
  </si>
  <si>
    <t>COURSE NAME</t>
  </si>
  <si>
    <t>CREDITS</t>
  </si>
  <si>
    <t>NAME(S) OF THE COURSE TEACHER</t>
  </si>
  <si>
    <t xml:space="preserve">B.E. Computer Science and Engineering </t>
  </si>
  <si>
    <t xml:space="preserve">B.Tech. Chemical Engineering </t>
  </si>
  <si>
    <t>B.E. Electrical and Electronics Engineering</t>
  </si>
  <si>
    <t>B.E. Electronics and Instrumentation Engineering</t>
  </si>
  <si>
    <t>B.Tech. Information Technology</t>
  </si>
  <si>
    <t xml:space="preserve">B.E. Mechatronics Engineering </t>
  </si>
  <si>
    <t>B.Tech. Food Technology</t>
  </si>
  <si>
    <t>M.E. Engineering Design</t>
  </si>
  <si>
    <t>M.E. Computer Science and Engineering</t>
  </si>
  <si>
    <t xml:space="preserve">M.E. Applied Electronics </t>
  </si>
  <si>
    <t>M.E. Construction Engineering &amp; Management</t>
  </si>
  <si>
    <t>M.Tech. Chemical Engineering</t>
  </si>
  <si>
    <t>M.E. VLSI Design</t>
  </si>
  <si>
    <t>CONSOLIDATED GRADE SHEET</t>
  </si>
  <si>
    <t>M.E. Mechatronics</t>
  </si>
  <si>
    <t>Sl. No.</t>
  </si>
  <si>
    <t>Reg. No.</t>
  </si>
  <si>
    <t>Grade Obtained</t>
  </si>
  <si>
    <t>GPA</t>
  </si>
  <si>
    <t>Courses Absent (AB)</t>
  </si>
  <si>
    <t>Courses to reappear (RA)</t>
  </si>
  <si>
    <t>Courses withdrawn (W)</t>
  </si>
  <si>
    <t>Courses Withheld (WH)</t>
  </si>
  <si>
    <t>Arrears</t>
  </si>
  <si>
    <t>No. of ourses to be passed in the next exam</t>
  </si>
  <si>
    <t>M.E. Computer and Communication Engg.</t>
  </si>
  <si>
    <t>Course</t>
  </si>
  <si>
    <t>M.E. Control and Instrumentation Engg.</t>
  </si>
  <si>
    <t>Previous</t>
  </si>
  <si>
    <t>Cleared now</t>
  </si>
  <si>
    <t>ALL AB</t>
  </si>
  <si>
    <t>ALL W</t>
  </si>
  <si>
    <t>ALL WH</t>
  </si>
  <si>
    <t>M.E. Communication systems</t>
  </si>
  <si>
    <t>M.E. Power Electronics</t>
  </si>
  <si>
    <t>M.E. Embedded systems</t>
  </si>
  <si>
    <t>M.E. Structural Engg.</t>
  </si>
  <si>
    <t>M.Tech. IT ( Information &amp; Cyber warfare)</t>
  </si>
  <si>
    <t>M.Tech Food Tech.</t>
  </si>
  <si>
    <t>MBA</t>
  </si>
  <si>
    <t>MCA</t>
  </si>
  <si>
    <t>B.Sc. CT</t>
  </si>
  <si>
    <t>B.Sc. IT</t>
  </si>
  <si>
    <t>B.Sc. Computer systems &amp; Design</t>
  </si>
  <si>
    <t>B.Sc. Information Systems</t>
  </si>
  <si>
    <t>B.Sc. Software Systems</t>
  </si>
  <si>
    <t>B.Sc. Software Engineering</t>
  </si>
  <si>
    <t xml:space="preserve">M.Sc. Computer Technology </t>
  </si>
  <si>
    <t xml:space="preserve">M.Sc. Information Technology </t>
  </si>
  <si>
    <t>M.Sc. Software Engineering</t>
  </si>
  <si>
    <t>M.Sc. Software Engineering (Integrated)</t>
  </si>
  <si>
    <t>M.Sc. Software Systems</t>
  </si>
  <si>
    <t>COURSEWISE PERFORMANCE</t>
  </si>
  <si>
    <t>Grade wise %</t>
  </si>
  <si>
    <t xml:space="preserve"> No. of students appeared for the exam</t>
  </si>
  <si>
    <t>No. of students</t>
  </si>
  <si>
    <t>Percentage</t>
  </si>
  <si>
    <t>NO. OF STUDENTS CLEARED ALL COURSES</t>
  </si>
  <si>
    <t>NO. OF STUDENTS APPEARED  FOR EXAMS</t>
  </si>
  <si>
    <t xml:space="preserve"> % OF STUDENTS CLEARED ALL COURSES IN THIS SEMESTER</t>
  </si>
  <si>
    <t xml:space="preserve"> Absent (AB)</t>
  </si>
  <si>
    <t xml:space="preserve"> Withheld (WH)</t>
  </si>
  <si>
    <t xml:space="preserve"> Withdrawn (W)</t>
  </si>
  <si>
    <t>ABSENTEEISM IN EXAM</t>
  </si>
  <si>
    <t>No. of courses to Reappear</t>
  </si>
  <si>
    <t>Students Absent for atleast one exam</t>
  </si>
  <si>
    <t>O Grade-10 Points</t>
  </si>
  <si>
    <t>A+ Grade- 9 Points</t>
  </si>
  <si>
    <t>A Grade - 8 Points</t>
  </si>
  <si>
    <t>B+ Grade - 7 Points</t>
  </si>
  <si>
    <t>B Grade - 6 Points</t>
  </si>
  <si>
    <t>C Grade - 5 Points</t>
  </si>
  <si>
    <t xml:space="preserve">0-49 marks Reappear (U) </t>
  </si>
  <si>
    <t>FAILURE (U)ANALYSIS FOR THIS SEMESTER EXAMS(Excluding AB , WH,W)</t>
  </si>
  <si>
    <t>KONGU ENGINEERING COLLEGE
(Autonomous)
PERUNDURAI – 638060
INTERNAL QUALITY ASSURANCE CELL</t>
  </si>
  <si>
    <t>AC-08, Rev.0, 01.09.2023</t>
  </si>
  <si>
    <t>Name  of  the Student</t>
  </si>
  <si>
    <t>PASS IN EACH COURSE 
( O to C Grade   put together)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</si>
</sst>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u/>
      <sz val="16"/>
      <color theme="1"/>
      <name val="Times New Roman"/>
      <family val="1"/>
    </font>
    <font>
      <sz val="11"/>
      <color theme="1"/>
      <name val="Times New Roman"/>
      <family val="1"/>
    </font>
    <font>
      <sz val="10"/>
      <color indexed="8"/>
      <name val="Times New Roman"/>
      <family val="1"/>
    </font>
    <font>
      <b/>
      <sz val="10"/>
      <color indexed="8"/>
      <name val="Times New Roman"/>
      <family val="1"/>
    </font>
    <font>
      <sz val="10"/>
      <name val="Times New Roman"/>
      <family val="1"/>
    </font>
    <font>
      <sz val="10"/>
      <color theme="1"/>
      <name val="Times New Roman"/>
      <family val="1"/>
    </font>
    <font>
      <b/>
      <sz val="14"/>
      <color theme="1"/>
      <name val="Times New Roman"/>
      <family val="1"/>
    </font>
    <font>
      <b/>
      <sz val="10"/>
      <color rgb="FF000000"/>
      <name val="Times New Roman"/>
      <family val="1"/>
    </font>
    <font>
      <b/>
      <sz val="10"/>
      <color theme="1"/>
      <name val="Times New Roman"/>
      <family val="1"/>
    </font>
    <font>
      <b/>
      <sz val="8"/>
      <color theme="1"/>
      <name val="Times New Roman"/>
      <family val="1"/>
    </font>
    <font>
      <b/>
      <sz val="9"/>
      <color indexed="8"/>
      <name val="Times New Roman"/>
      <family val="1"/>
    </font>
    <font>
      <sz val="14"/>
      <color theme="1"/>
      <name val="Times New Roman"/>
      <family val="1"/>
    </font>
    <font>
      <b/>
      <sz val="12"/>
      <color indexed="8"/>
      <name val="Times New Roman"/>
      <family val="1"/>
    </font>
    <font>
      <b/>
      <sz val="14"/>
      <color indexed="8"/>
      <name val="Times New Roman"/>
      <family val="1"/>
    </font>
    <font>
      <b/>
      <sz val="11"/>
      <color indexed="8"/>
      <name val="Times New Roman"/>
      <family val="1"/>
    </font>
    <font>
      <b/>
      <sz val="11"/>
      <name val="Times New Roman"/>
      <family val="1"/>
    </font>
    <font>
      <b/>
      <sz val="10"/>
      <name val="Times New Roman"/>
      <family val="1"/>
    </font>
    <font>
      <sz val="11"/>
      <name val="Times New Roman"/>
      <family val="1"/>
    </font>
    <font>
      <sz val="9"/>
      <color rgb="FF000000"/>
      <name val="Times New Roman"/>
      <family val="1"/>
    </font>
    <font>
      <sz val="11"/>
      <color indexed="8"/>
      <name val="Times New Roman"/>
      <family val="1"/>
    </font>
  </fonts>
  <fills count="2">
    <fill>
      <patternFill patternType="none"/>
    </fill>
    <fill>
      <patternFill patternType="gray125"/>
    </fill>
  </fills>
  <borders count="8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dash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dashed">
        <color indexed="64"/>
      </bottom>
      <diagonal/>
    </border>
    <border>
      <left style="thin">
        <color indexed="8"/>
      </left>
      <right style="thin">
        <color indexed="8"/>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dashed">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medium">
        <color indexed="64"/>
      </right>
      <top style="thin">
        <color indexed="64"/>
      </top>
      <bottom style="dashed">
        <color indexed="64"/>
      </bottom>
      <diagonal/>
    </border>
    <border>
      <left style="thin">
        <color indexed="64"/>
      </left>
      <right/>
      <top style="dashed">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dashed">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1" fillId="0" borderId="0" applyFont="0" applyFill="0" applyBorder="0" applyAlignment="0" applyProtection="0"/>
  </cellStyleXfs>
  <cellXfs count="213">
    <xf numFmtId="0" fontId="0" fillId="0" borderId="0" xfId="0"/>
    <xf numFmtId="0" fontId="3" fillId="0" borderId="0" xfId="0" applyFont="1"/>
    <xf numFmtId="0" fontId="5" fillId="0" borderId="8" xfId="0" applyFont="1" applyBorder="1" applyAlignment="1" applyProtection="1">
      <alignment vertical="center"/>
      <protection locked="0"/>
    </xf>
    <xf numFmtId="0" fontId="5" fillId="0" borderId="10" xfId="0" applyFont="1" applyBorder="1" applyAlignment="1" applyProtection="1">
      <alignment horizontal="left" vertical="center"/>
      <protection locked="0"/>
    </xf>
    <xf numFmtId="0" fontId="5" fillId="0" borderId="12" xfId="0" applyFont="1" applyBorder="1" applyAlignment="1" applyProtection="1">
      <alignment horizontal="center" vertical="center" readingOrder="2"/>
    </xf>
    <xf numFmtId="0" fontId="4" fillId="0" borderId="9" xfId="0" applyFont="1" applyBorder="1" applyAlignment="1" applyProtection="1">
      <alignment horizontal="center"/>
      <protection locked="0"/>
    </xf>
    <xf numFmtId="0" fontId="7" fillId="0" borderId="0" xfId="0" applyFont="1" applyProtection="1"/>
    <xf numFmtId="0" fontId="3" fillId="0" borderId="0" xfId="0" applyFont="1" applyProtection="1"/>
    <xf numFmtId="0" fontId="9" fillId="0" borderId="41" xfId="0" applyFont="1" applyBorder="1" applyAlignment="1" applyProtection="1">
      <alignment horizontal="center" textRotation="90" wrapText="1"/>
    </xf>
    <xf numFmtId="0" fontId="6" fillId="0" borderId="44" xfId="0" applyFont="1" applyBorder="1" applyAlignment="1" applyProtection="1">
      <alignment horizontal="center" vertical="center" wrapText="1"/>
      <protection locked="0"/>
    </xf>
    <xf numFmtId="0" fontId="4" fillId="0" borderId="46" xfId="0" applyFont="1" applyBorder="1" applyAlignment="1" applyProtection="1">
      <alignment horizontal="center" vertical="center" wrapText="1"/>
    </xf>
    <xf numFmtId="0" fontId="3" fillId="0" borderId="47" xfId="0" applyFont="1" applyBorder="1" applyAlignment="1" applyProtection="1">
      <alignment horizontal="center" vertical="center"/>
    </xf>
    <xf numFmtId="0" fontId="6" fillId="0" borderId="48" xfId="0" applyFont="1" applyBorder="1" applyAlignment="1" applyProtection="1">
      <alignment horizontal="center" vertical="center" wrapText="1"/>
      <protection locked="0"/>
    </xf>
    <xf numFmtId="0" fontId="4" fillId="0" borderId="49" xfId="0" applyFont="1" applyBorder="1" applyAlignment="1" applyProtection="1">
      <alignment horizontal="center" vertical="center" wrapText="1"/>
    </xf>
    <xf numFmtId="0" fontId="3" fillId="0" borderId="50" xfId="0" applyFont="1" applyBorder="1" applyAlignment="1" applyProtection="1">
      <alignment horizontal="center" vertical="center"/>
    </xf>
    <xf numFmtId="0" fontId="4" fillId="0" borderId="51" xfId="0" applyFont="1" applyBorder="1" applyAlignment="1" applyProtection="1">
      <alignment horizontal="center" vertical="center" wrapText="1"/>
    </xf>
    <xf numFmtId="0" fontId="7" fillId="0" borderId="33" xfId="0" applyFont="1" applyBorder="1" applyAlignment="1" applyProtection="1">
      <alignment horizontal="center" vertical="center"/>
      <protection locked="0"/>
    </xf>
    <xf numFmtId="0" fontId="4" fillId="0" borderId="33" xfId="0" applyFont="1" applyBorder="1" applyAlignment="1" applyProtection="1">
      <alignment horizontal="center" vertical="center" wrapText="1"/>
    </xf>
    <xf numFmtId="0" fontId="4" fillId="0" borderId="54" xfId="0" applyFont="1" applyBorder="1" applyAlignment="1" applyProtection="1">
      <alignment horizontal="center" vertical="center" wrapText="1"/>
    </xf>
    <xf numFmtId="0" fontId="3" fillId="0" borderId="54" xfId="0" applyFont="1" applyBorder="1" applyAlignment="1" applyProtection="1">
      <alignment horizontal="center" vertical="center"/>
    </xf>
    <xf numFmtId="0" fontId="3" fillId="0" borderId="55" xfId="0" applyFont="1" applyBorder="1" applyAlignment="1" applyProtection="1">
      <alignment horizontal="center" vertical="center"/>
    </xf>
    <xf numFmtId="1" fontId="11" fillId="0" borderId="40" xfId="0" applyNumberFormat="1"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3" fillId="0" borderId="0" xfId="0" applyFont="1" applyBorder="1" applyAlignment="1" applyProtection="1">
      <alignment horizontal="center" vertical="center"/>
    </xf>
    <xf numFmtId="0" fontId="3" fillId="0" borderId="20" xfId="0" applyFont="1" applyBorder="1" applyAlignment="1" applyProtection="1">
      <alignment horizontal="center" vertical="center"/>
    </xf>
    <xf numFmtId="1" fontId="6" fillId="0" borderId="59" xfId="0" applyNumberFormat="1" applyFont="1" applyFill="1" applyBorder="1" applyAlignment="1" applyProtection="1">
      <alignment horizontal="center" vertical="center"/>
    </xf>
    <xf numFmtId="0" fontId="7" fillId="0" borderId="51" xfId="0" applyFont="1" applyBorder="1" applyAlignment="1" applyProtection="1">
      <alignment horizontal="left" vertical="center" wrapText="1"/>
    </xf>
    <xf numFmtId="0" fontId="4" fillId="0" borderId="51" xfId="0" applyFont="1" applyBorder="1" applyAlignment="1" applyProtection="1">
      <alignment horizontal="center" vertical="center" shrinkToFit="1"/>
    </xf>
    <xf numFmtId="0" fontId="3" fillId="0" borderId="52" xfId="0" applyFont="1" applyBorder="1" applyAlignment="1" applyProtection="1">
      <alignment horizontal="center"/>
    </xf>
    <xf numFmtId="0" fontId="3" fillId="0" borderId="0" xfId="0" applyFont="1" applyBorder="1" applyProtection="1"/>
    <xf numFmtId="0" fontId="3" fillId="0" borderId="20" xfId="0" applyFont="1" applyBorder="1" applyProtection="1"/>
    <xf numFmtId="0" fontId="7" fillId="0" borderId="63" xfId="0" applyFont="1" applyBorder="1" applyAlignment="1" applyProtection="1">
      <alignment horizontal="left" vertical="center" wrapText="1"/>
    </xf>
    <xf numFmtId="1" fontId="4" fillId="0" borderId="63" xfId="0" applyNumberFormat="1" applyFont="1" applyBorder="1" applyAlignment="1" applyProtection="1">
      <alignment horizontal="center" vertical="center" shrinkToFit="1"/>
    </xf>
    <xf numFmtId="1" fontId="10" fillId="0" borderId="64" xfId="1" applyNumberFormat="1" applyFont="1" applyBorder="1" applyAlignment="1" applyProtection="1">
      <alignment horizontal="center" vertical="center"/>
    </xf>
    <xf numFmtId="0" fontId="7" fillId="0" borderId="33" xfId="0" applyFont="1" applyBorder="1" applyAlignment="1" applyProtection="1">
      <alignment horizontal="left" vertical="center" wrapText="1"/>
    </xf>
    <xf numFmtId="0" fontId="3" fillId="0" borderId="67" xfId="0" applyFont="1" applyBorder="1" applyAlignment="1" applyProtection="1">
      <alignment horizontal="center"/>
    </xf>
    <xf numFmtId="1" fontId="10" fillId="0" borderId="68" xfId="1" applyNumberFormat="1" applyFont="1" applyBorder="1" applyAlignment="1" applyProtection="1">
      <alignment horizontal="center" vertical="center"/>
    </xf>
    <xf numFmtId="0" fontId="3" fillId="0" borderId="70" xfId="0" applyFont="1" applyBorder="1" applyAlignment="1" applyProtection="1">
      <alignment horizontal="center"/>
    </xf>
    <xf numFmtId="0" fontId="3" fillId="0" borderId="0" xfId="0" applyFont="1" applyBorder="1" applyAlignment="1" applyProtection="1">
      <alignment vertical="center" wrapText="1"/>
    </xf>
    <xf numFmtId="0" fontId="13" fillId="0" borderId="0" xfId="0" applyFont="1" applyBorder="1" applyAlignment="1" applyProtection="1">
      <alignment vertical="center"/>
    </xf>
    <xf numFmtId="0" fontId="13" fillId="0" borderId="20" xfId="0" applyFont="1" applyBorder="1" applyAlignment="1" applyProtection="1">
      <alignment vertical="center"/>
    </xf>
    <xf numFmtId="0" fontId="13" fillId="0" borderId="57" xfId="0" applyFont="1" applyBorder="1" applyAlignment="1" applyProtection="1">
      <alignment horizontal="center" vertical="center"/>
    </xf>
    <xf numFmtId="0" fontId="13" fillId="0" borderId="71" xfId="0" applyFont="1" applyBorder="1" applyAlignment="1" applyProtection="1">
      <alignment horizontal="center" vertical="center"/>
    </xf>
    <xf numFmtId="1" fontId="5" fillId="0" borderId="63" xfId="0" applyNumberFormat="1" applyFont="1" applyBorder="1" applyAlignment="1" applyProtection="1">
      <alignment horizontal="center" vertical="center" shrinkToFit="1"/>
    </xf>
    <xf numFmtId="1" fontId="10" fillId="0" borderId="21" xfId="1" applyNumberFormat="1" applyFont="1" applyBorder="1" applyAlignment="1" applyProtection="1">
      <alignment horizontal="center" vertical="center"/>
    </xf>
    <xf numFmtId="10" fontId="15" fillId="0" borderId="0" xfId="1" applyNumberFormat="1" applyFont="1" applyBorder="1" applyAlignment="1" applyProtection="1">
      <alignment horizontal="center" vertical="center"/>
    </xf>
    <xf numFmtId="0" fontId="3" fillId="0" borderId="65" xfId="0" applyFont="1" applyBorder="1" applyAlignment="1" applyProtection="1">
      <alignment horizontal="center"/>
    </xf>
    <xf numFmtId="0" fontId="17" fillId="0" borderId="9" xfId="0" applyFont="1" applyBorder="1" applyAlignment="1" applyProtection="1">
      <alignment vertical="center" shrinkToFit="1"/>
    </xf>
    <xf numFmtId="0" fontId="17" fillId="0" borderId="5" xfId="0" applyFont="1" applyBorder="1" applyAlignment="1" applyProtection="1">
      <alignment vertical="center" shrinkToFit="1"/>
    </xf>
    <xf numFmtId="0" fontId="18" fillId="0" borderId="7" xfId="0" applyFont="1" applyBorder="1" applyAlignment="1" applyProtection="1">
      <alignment horizontal="center" vertical="center" shrinkToFit="1"/>
    </xf>
    <xf numFmtId="0" fontId="3" fillId="0" borderId="56" xfId="0" applyFont="1" applyBorder="1" applyAlignment="1" applyProtection="1">
      <alignment horizontal="center"/>
    </xf>
    <xf numFmtId="0" fontId="3" fillId="0" borderId="57" xfId="0" applyFont="1" applyBorder="1" applyProtection="1"/>
    <xf numFmtId="0" fontId="19" fillId="0" borderId="76" xfId="0" applyFont="1" applyBorder="1" applyAlignment="1" applyProtection="1">
      <alignment vertical="center" shrinkToFit="1"/>
    </xf>
    <xf numFmtId="0" fontId="19" fillId="0" borderId="77" xfId="0" applyFont="1" applyBorder="1" applyAlignment="1" applyProtection="1">
      <alignment vertical="center" shrinkToFit="1"/>
    </xf>
    <xf numFmtId="0" fontId="6" fillId="0" borderId="78" xfId="0" applyFont="1" applyBorder="1" applyAlignment="1" applyProtection="1">
      <alignment horizontal="center" vertical="center" shrinkToFit="1"/>
    </xf>
    <xf numFmtId="0" fontId="3" fillId="0" borderId="0" xfId="0" applyFont="1" applyBorder="1"/>
    <xf numFmtId="0" fontId="7" fillId="0" borderId="81" xfId="0" applyFont="1" applyBorder="1" applyAlignment="1" applyProtection="1">
      <alignment horizontal="left" vertical="center" wrapText="1"/>
    </xf>
    <xf numFmtId="0" fontId="7" fillId="0" borderId="81" xfId="0" applyFont="1" applyBorder="1" applyAlignment="1" applyProtection="1">
      <alignment horizontal="center" vertical="center" wrapText="1"/>
    </xf>
    <xf numFmtId="1" fontId="10" fillId="0" borderId="81" xfId="0" applyNumberFormat="1" applyFont="1" applyBorder="1" applyAlignment="1" applyProtection="1">
      <alignment horizontal="center" vertical="center" wrapText="1"/>
    </xf>
    <xf numFmtId="0" fontId="3" fillId="0" borderId="0" xfId="0" applyFont="1" applyAlignment="1">
      <alignment vertical="top" wrapText="1"/>
    </xf>
    <xf numFmtId="0" fontId="3" fillId="0" borderId="0" xfId="0" applyFont="1" applyAlignment="1">
      <alignment vertical="top"/>
    </xf>
    <xf numFmtId="0" fontId="5" fillId="0" borderId="13" xfId="0" applyFont="1" applyBorder="1" applyAlignment="1" applyProtection="1">
      <alignment horizontal="center" vertical="center" wrapText="1"/>
    </xf>
    <xf numFmtId="0" fontId="5" fillId="0" borderId="41" xfId="0" applyFont="1" applyBorder="1" applyAlignment="1" applyProtection="1">
      <alignment horizontal="center" vertical="center" wrapText="1"/>
    </xf>
    <xf numFmtId="0" fontId="3" fillId="0" borderId="57" xfId="0" applyFont="1" applyBorder="1" applyAlignment="1" applyProtection="1">
      <alignment horizontal="left" vertical="center" wrapText="1"/>
    </xf>
    <xf numFmtId="0" fontId="3" fillId="0" borderId="0" xfId="0" applyFont="1" applyBorder="1" applyAlignment="1">
      <alignment horizontal="center" vertical="center"/>
    </xf>
    <xf numFmtId="10" fontId="15" fillId="0" borderId="20" xfId="1" applyNumberFormat="1" applyFont="1" applyBorder="1" applyAlignment="1" applyProtection="1">
      <alignment horizontal="center" vertical="center"/>
    </xf>
    <xf numFmtId="0" fontId="3" fillId="0" borderId="0" xfId="0" applyFont="1" applyAlignment="1">
      <alignment horizontal="center"/>
    </xf>
    <xf numFmtId="0" fontId="3" fillId="0" borderId="7" xfId="0" applyFont="1" applyBorder="1" applyAlignment="1">
      <alignment horizontal="center"/>
    </xf>
    <xf numFmtId="0" fontId="20" fillId="0" borderId="7" xfId="0" applyFont="1" applyBorder="1" applyAlignment="1">
      <alignment horizontal="center" vertical="top" wrapText="1"/>
    </xf>
    <xf numFmtId="0" fontId="20" fillId="0" borderId="7" xfId="0" applyFont="1" applyBorder="1" applyAlignment="1">
      <alignment horizontal="center" wrapText="1"/>
    </xf>
    <xf numFmtId="0" fontId="3" fillId="0" borderId="82" xfId="0" applyFont="1" applyBorder="1" applyAlignment="1">
      <alignment horizontal="center"/>
    </xf>
    <xf numFmtId="0" fontId="3" fillId="0" borderId="83" xfId="0" applyFont="1" applyBorder="1" applyAlignment="1">
      <alignment horizontal="center"/>
    </xf>
    <xf numFmtId="0" fontId="3" fillId="0" borderId="7" xfId="0" applyFont="1" applyBorder="1" applyAlignment="1"/>
    <xf numFmtId="0" fontId="21" fillId="0" borderId="45" xfId="0" applyFont="1" applyFill="1" applyBorder="1" applyAlignment="1">
      <alignment horizontal="center" vertical="center" wrapText="1"/>
    </xf>
    <xf numFmtId="0" fontId="5" fillId="0" borderId="81" xfId="0" applyFont="1" applyBorder="1" applyAlignment="1" applyProtection="1">
      <alignment horizontal="center" vertical="center" wrapText="1"/>
    </xf>
    <xf numFmtId="0" fontId="7" fillId="0" borderId="25" xfId="0" applyFont="1" applyBorder="1" applyAlignment="1" applyProtection="1">
      <alignment horizontal="center" vertical="center"/>
      <protection locked="0"/>
    </xf>
    <xf numFmtId="0" fontId="3" fillId="0" borderId="0" xfId="0" applyFont="1" applyAlignment="1">
      <alignment vertical="center"/>
    </xf>
    <xf numFmtId="0" fontId="16" fillId="0" borderId="41" xfId="0" applyFont="1" applyBorder="1" applyAlignment="1" applyProtection="1">
      <alignment horizontal="center" vertical="center" wrapText="1"/>
    </xf>
    <xf numFmtId="0" fontId="21" fillId="0" borderId="51" xfId="0" applyFont="1" applyBorder="1" applyAlignment="1" applyProtection="1">
      <alignment horizontal="center" vertical="center" shrinkToFit="1"/>
    </xf>
    <xf numFmtId="1" fontId="21" fillId="0" borderId="63" xfId="0" applyNumberFormat="1" applyFont="1" applyBorder="1" applyAlignment="1" applyProtection="1">
      <alignment horizontal="center" vertical="center" shrinkToFit="1"/>
    </xf>
    <xf numFmtId="0" fontId="17" fillId="0" borderId="7" xfId="0" applyFont="1" applyBorder="1" applyAlignment="1" applyProtection="1">
      <alignment horizontal="center" vertical="center" shrinkToFit="1"/>
    </xf>
    <xf numFmtId="0" fontId="19" fillId="0" borderId="78" xfId="0" applyFont="1" applyBorder="1" applyAlignment="1" applyProtection="1">
      <alignment horizontal="center" vertical="center" shrinkToFit="1"/>
    </xf>
    <xf numFmtId="0" fontId="3" fillId="0" borderId="7" xfId="0" applyFont="1" applyBorder="1"/>
    <xf numFmtId="0" fontId="3" fillId="0" borderId="7" xfId="0" applyFont="1" applyBorder="1" applyAlignment="1">
      <alignment horizontal="center" vertical="center"/>
    </xf>
    <xf numFmtId="0" fontId="4" fillId="0" borderId="4" xfId="0" applyFont="1" applyBorder="1" applyAlignment="1" applyProtection="1">
      <alignment horizontal="center" vertical="center"/>
    </xf>
    <xf numFmtId="0" fontId="4" fillId="0" borderId="5" xfId="0" applyFont="1" applyBorder="1" applyAlignment="1" applyProtection="1">
      <alignment horizontal="center" vertical="center"/>
    </xf>
    <xf numFmtId="0" fontId="5" fillId="0" borderId="4"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4" fillId="0" borderId="4" xfId="0" applyFont="1" applyBorder="1" applyAlignment="1" applyProtection="1">
      <alignment horizontal="left" vertical="center"/>
    </xf>
    <xf numFmtId="0" fontId="4" fillId="0" borderId="6" xfId="0" applyFont="1" applyBorder="1" applyAlignment="1" applyProtection="1">
      <alignment horizontal="left" vertical="center"/>
    </xf>
    <xf numFmtId="0" fontId="4" fillId="0" borderId="5" xfId="0" applyFont="1" applyBorder="1" applyAlignment="1" applyProtection="1">
      <alignment horizontal="left" vertical="center"/>
    </xf>
    <xf numFmtId="0" fontId="5" fillId="0" borderId="7" xfId="0" applyFont="1" applyBorder="1" applyAlignment="1" applyProtection="1">
      <alignment horizontal="center" vertical="center"/>
      <protection locked="0"/>
    </xf>
    <xf numFmtId="0" fontId="4" fillId="0" borderId="4"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3" fillId="0" borderId="7" xfId="0" applyFont="1" applyBorder="1" applyAlignment="1">
      <alignment horizontal="center" vertical="center"/>
    </xf>
    <xf numFmtId="0" fontId="3" fillId="0" borderId="0" xfId="0" applyFont="1" applyAlignment="1">
      <alignment horizontal="center" vertical="top" wrapText="1"/>
    </xf>
    <xf numFmtId="0" fontId="3" fillId="0" borderId="0" xfId="0" applyFont="1" applyBorder="1" applyAlignment="1">
      <alignment horizontal="center" vertical="center"/>
    </xf>
    <xf numFmtId="0" fontId="3" fillId="0" borderId="0" xfId="0" applyFont="1" applyAlignment="1">
      <alignment horizontal="center" vertical="top"/>
    </xf>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5" fillId="0" borderId="10" xfId="0" applyFont="1" applyBorder="1" applyAlignment="1" applyProtection="1">
      <alignment horizontal="center" vertical="center"/>
      <protection locked="0"/>
    </xf>
    <xf numFmtId="0" fontId="4" fillId="0" borderId="10" xfId="0" applyFont="1" applyBorder="1" applyAlignment="1" applyProtection="1">
      <alignment horizontal="left" vertical="center" wrapText="1"/>
    </xf>
    <xf numFmtId="0" fontId="5" fillId="0" borderId="4" xfId="0" applyFont="1" applyBorder="1" applyAlignment="1" applyProtection="1">
      <alignment horizontal="center"/>
      <protection locked="0"/>
    </xf>
    <xf numFmtId="0" fontId="5" fillId="0" borderId="6" xfId="0" applyFont="1" applyBorder="1" applyAlignment="1" applyProtection="1">
      <alignment horizontal="center"/>
      <protection locked="0"/>
    </xf>
    <xf numFmtId="0" fontId="5" fillId="0" borderId="11" xfId="0" applyFont="1" applyBorder="1" applyAlignment="1" applyProtection="1">
      <alignment horizontal="center"/>
      <protection locked="0"/>
    </xf>
    <xf numFmtId="0" fontId="5" fillId="0" borderId="13" xfId="0" applyFont="1" applyBorder="1" applyAlignment="1" applyProtection="1">
      <alignment horizontal="center" vertical="center" wrapText="1"/>
    </xf>
    <xf numFmtId="0" fontId="5" fillId="0" borderId="14" xfId="0" applyFont="1" applyBorder="1" applyAlignment="1" applyProtection="1">
      <alignment horizontal="center" vertical="center" wrapText="1"/>
    </xf>
    <xf numFmtId="0" fontId="5" fillId="0" borderId="6" xfId="0" applyFont="1" applyBorder="1" applyAlignment="1" applyProtection="1">
      <alignment horizontal="center" vertical="center" wrapText="1"/>
    </xf>
    <xf numFmtId="0" fontId="5" fillId="0" borderId="15"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6" fillId="0" borderId="6"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7" fillId="0" borderId="7" xfId="0" applyFont="1" applyBorder="1" applyAlignment="1" applyProtection="1">
      <alignment horizontal="center"/>
      <protection locked="0"/>
    </xf>
    <xf numFmtId="0" fontId="6" fillId="0" borderId="18" xfId="0" applyFont="1" applyBorder="1" applyAlignment="1" applyProtection="1">
      <alignment horizontal="left" vertical="center" wrapText="1"/>
      <protection locked="0"/>
    </xf>
    <xf numFmtId="0" fontId="6" fillId="0" borderId="16" xfId="0" applyFont="1" applyBorder="1" applyAlignment="1" applyProtection="1">
      <alignment horizontal="left" vertical="center" wrapText="1"/>
      <protection locked="0"/>
    </xf>
    <xf numFmtId="0" fontId="6" fillId="0" borderId="17" xfId="0" applyFont="1" applyBorder="1" applyAlignment="1" applyProtection="1">
      <alignment horizontal="left" vertical="center" wrapText="1"/>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8" fillId="0" borderId="22" xfId="0" applyFont="1" applyBorder="1" applyAlignment="1" applyProtection="1">
      <alignment horizontal="center"/>
    </xf>
    <xf numFmtId="0" fontId="8" fillId="0" borderId="16" xfId="0" applyFont="1" applyBorder="1" applyAlignment="1" applyProtection="1">
      <alignment horizontal="center"/>
    </xf>
    <xf numFmtId="0" fontId="8" fillId="0" borderId="17" xfId="0" applyFont="1" applyBorder="1" applyAlignment="1" applyProtection="1">
      <alignment horizontal="center"/>
    </xf>
    <xf numFmtId="0" fontId="5" fillId="0" borderId="23" xfId="0" applyFont="1" applyBorder="1" applyAlignment="1" applyProtection="1">
      <alignment horizontal="center" vertical="center" wrapText="1"/>
    </xf>
    <xf numFmtId="0" fontId="5" fillId="0" borderId="31" xfId="0" applyFont="1" applyBorder="1" applyAlignment="1" applyProtection="1">
      <alignment horizontal="center" vertical="center" wrapText="1"/>
    </xf>
    <xf numFmtId="0" fontId="5" fillId="0" borderId="3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32" xfId="0" applyFont="1" applyBorder="1" applyAlignment="1" applyProtection="1">
      <alignment horizontal="center" vertical="center" wrapText="1"/>
    </xf>
    <xf numFmtId="0" fontId="5" fillId="0" borderId="40" xfId="0" applyFont="1" applyBorder="1" applyAlignment="1" applyProtection="1">
      <alignment horizontal="center" vertical="center" wrapText="1"/>
    </xf>
    <xf numFmtId="0" fontId="5" fillId="0" borderId="25" xfId="0" applyFont="1" applyBorder="1" applyAlignment="1" applyProtection="1">
      <alignment horizontal="center" vertical="center" wrapText="1"/>
    </xf>
    <xf numFmtId="0" fontId="5" fillId="0" borderId="33" xfId="0" applyFont="1" applyBorder="1" applyAlignment="1" applyProtection="1">
      <alignment horizontal="center" vertical="center" wrapText="1"/>
    </xf>
    <xf numFmtId="0" fontId="5" fillId="0" borderId="41" xfId="0" applyFont="1" applyBorder="1" applyAlignment="1" applyProtection="1">
      <alignment horizontal="center" vertical="center" wrapText="1"/>
    </xf>
    <xf numFmtId="0" fontId="5" fillId="0" borderId="26" xfId="0" applyFont="1" applyBorder="1" applyAlignment="1" applyProtection="1">
      <alignment horizontal="center" vertical="center" wrapText="1"/>
    </xf>
    <xf numFmtId="0" fontId="5" fillId="0" borderId="27" xfId="0" applyFont="1" applyBorder="1" applyAlignment="1" applyProtection="1">
      <alignment horizontal="center" vertical="center" wrapText="1"/>
    </xf>
    <xf numFmtId="0" fontId="5" fillId="0" borderId="28" xfId="0" applyFont="1" applyBorder="1" applyAlignment="1" applyProtection="1">
      <alignment horizontal="center" vertical="center" textRotation="255" wrapText="1" readingOrder="2"/>
    </xf>
    <xf numFmtId="0" fontId="5" fillId="0" borderId="19" xfId="0" applyFont="1" applyBorder="1" applyAlignment="1" applyProtection="1">
      <alignment horizontal="center" vertical="center" textRotation="255" wrapText="1" readingOrder="2"/>
    </xf>
    <xf numFmtId="0" fontId="5" fillId="0" borderId="42" xfId="0" applyFont="1" applyBorder="1" applyAlignment="1" applyProtection="1">
      <alignment horizontal="center" vertical="center" textRotation="255" wrapText="1" readingOrder="2"/>
    </xf>
    <xf numFmtId="0" fontId="5" fillId="0" borderId="24" xfId="0" applyFont="1" applyBorder="1" applyAlignment="1" applyProtection="1">
      <alignment horizontal="center" textRotation="90" wrapText="1"/>
    </xf>
    <xf numFmtId="0" fontId="5" fillId="0" borderId="32" xfId="0" applyFont="1" applyBorder="1" applyAlignment="1" applyProtection="1">
      <alignment horizontal="center" textRotation="90" wrapText="1"/>
    </xf>
    <xf numFmtId="0" fontId="5" fillId="0" borderId="40" xfId="0" applyFont="1" applyBorder="1" applyAlignment="1" applyProtection="1">
      <alignment horizontal="center" textRotation="90" wrapText="1"/>
    </xf>
    <xf numFmtId="0" fontId="5" fillId="0" borderId="24" xfId="0" applyFont="1" applyBorder="1" applyAlignment="1" applyProtection="1">
      <alignment horizontal="center" textRotation="90"/>
    </xf>
    <xf numFmtId="0" fontId="5" fillId="0" borderId="32" xfId="0" applyFont="1" applyBorder="1" applyAlignment="1" applyProtection="1">
      <alignment horizontal="center" textRotation="90"/>
    </xf>
    <xf numFmtId="0" fontId="5" fillId="0" borderId="40" xfId="0" applyFont="1" applyBorder="1" applyAlignment="1" applyProtection="1">
      <alignment horizontal="center" textRotation="90"/>
    </xf>
    <xf numFmtId="0" fontId="6" fillId="0" borderId="4"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7" fillId="0" borderId="65" xfId="0" applyFont="1" applyBorder="1" applyAlignment="1" applyProtection="1">
      <alignment horizontal="center" vertical="center" wrapText="1"/>
    </xf>
    <xf numFmtId="0" fontId="7" fillId="0" borderId="66" xfId="0" applyFont="1" applyBorder="1" applyAlignment="1" applyProtection="1">
      <alignment horizontal="center" vertical="center" wrapText="1"/>
    </xf>
    <xf numFmtId="0" fontId="7" fillId="0" borderId="61" xfId="0" applyFont="1" applyBorder="1" applyAlignment="1" applyProtection="1">
      <alignment horizontal="center" vertical="center" wrapText="1"/>
    </xf>
    <xf numFmtId="0" fontId="7" fillId="0" borderId="62" xfId="0" applyFont="1" applyBorder="1" applyAlignment="1" applyProtection="1">
      <alignment horizontal="center" vertical="center" wrapText="1"/>
    </xf>
    <xf numFmtId="0" fontId="9" fillId="0" borderId="28" xfId="0" applyFont="1" applyBorder="1" applyAlignment="1" applyProtection="1">
      <alignment horizontal="center" vertical="center" wrapText="1"/>
    </xf>
    <xf numFmtId="0" fontId="9" fillId="0" borderId="29" xfId="0" applyFont="1" applyBorder="1" applyAlignment="1" applyProtection="1">
      <alignment horizontal="center" vertical="center" wrapText="1"/>
    </xf>
    <xf numFmtId="0" fontId="9" fillId="0" borderId="36" xfId="0" applyFont="1" applyBorder="1" applyAlignment="1" applyProtection="1">
      <alignment horizontal="center" vertical="center" wrapText="1"/>
    </xf>
    <xf numFmtId="0" fontId="9" fillId="0" borderId="37"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8" xfId="0" applyFont="1" applyBorder="1" applyAlignment="1" applyProtection="1">
      <alignment horizontal="center" vertical="center" textRotation="90" wrapText="1"/>
    </xf>
    <xf numFmtId="0" fontId="9" fillId="0" borderId="43" xfId="0" applyFont="1" applyBorder="1" applyAlignment="1" applyProtection="1">
      <alignment horizontal="center" vertical="center" textRotation="90" wrapText="1"/>
    </xf>
    <xf numFmtId="0" fontId="5" fillId="0" borderId="34" xfId="0" applyFont="1" applyBorder="1" applyAlignment="1" applyProtection="1">
      <alignment horizontal="center" vertical="center" wrapText="1"/>
    </xf>
    <xf numFmtId="0" fontId="5" fillId="0" borderId="35" xfId="0" applyFont="1" applyBorder="1" applyAlignment="1" applyProtection="1">
      <alignment horizontal="center" vertical="center" wrapText="1"/>
    </xf>
    <xf numFmtId="0" fontId="10" fillId="0" borderId="53" xfId="0" applyFont="1" applyBorder="1" applyAlignment="1" applyProtection="1">
      <alignment horizontal="center" vertical="center" textRotation="255" wrapText="1"/>
    </xf>
    <xf numFmtId="0" fontId="10" fillId="0" borderId="54" xfId="0" applyFont="1" applyBorder="1" applyAlignment="1" applyProtection="1">
      <alignment horizontal="center" vertical="center" textRotation="255" wrapText="1"/>
    </xf>
    <xf numFmtId="0" fontId="10" fillId="0" borderId="57" xfId="0" applyFont="1" applyBorder="1" applyAlignment="1" applyProtection="1">
      <alignment horizontal="center" vertical="center" textRotation="255" wrapText="1"/>
    </xf>
    <xf numFmtId="0" fontId="10" fillId="0" borderId="56" xfId="0" applyFont="1" applyBorder="1" applyAlignment="1" applyProtection="1">
      <alignment horizontal="center" vertical="center" textRotation="255" wrapText="1"/>
    </xf>
    <xf numFmtId="0" fontId="12" fillId="0" borderId="43" xfId="0" applyFont="1" applyBorder="1" applyAlignment="1" applyProtection="1">
      <alignment horizontal="center" vertical="center" wrapText="1"/>
    </xf>
    <xf numFmtId="0" fontId="12" fillId="0" borderId="60" xfId="0" applyFont="1" applyBorder="1" applyAlignment="1" applyProtection="1">
      <alignment horizontal="center" vertical="center" wrapText="1"/>
    </xf>
    <xf numFmtId="0" fontId="7" fillId="0" borderId="53" xfId="0" applyFont="1" applyBorder="1" applyAlignment="1" applyProtection="1">
      <alignment horizontal="center" vertical="center" wrapText="1"/>
    </xf>
    <xf numFmtId="0" fontId="7" fillId="0" borderId="54" xfId="0" applyFont="1" applyBorder="1" applyAlignment="1" applyProtection="1">
      <alignment horizontal="center" vertical="center" wrapText="1"/>
    </xf>
    <xf numFmtId="0" fontId="7" fillId="0" borderId="58"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7" fillId="0" borderId="29" xfId="0" applyFont="1" applyBorder="1" applyAlignment="1" applyProtection="1">
      <alignment horizontal="center" vertical="center" wrapText="1"/>
    </xf>
    <xf numFmtId="0" fontId="3" fillId="0" borderId="1" xfId="0" applyFont="1" applyBorder="1" applyAlignment="1" applyProtection="1">
      <alignment horizontal="left" vertical="center" wrapText="1"/>
    </xf>
    <xf numFmtId="0" fontId="3" fillId="0" borderId="2"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3" fillId="0" borderId="56" xfId="0" applyFont="1" applyBorder="1" applyAlignment="1" applyProtection="1">
      <alignment horizontal="left" vertical="center" wrapText="1"/>
    </xf>
    <xf numFmtId="0" fontId="3" fillId="0" borderId="57" xfId="0" applyFont="1" applyBorder="1" applyAlignment="1" applyProtection="1">
      <alignment horizontal="left" vertical="center" wrapText="1"/>
    </xf>
    <xf numFmtId="0" fontId="3" fillId="0" borderId="71" xfId="0" applyFont="1" applyBorder="1" applyAlignment="1" applyProtection="1">
      <alignment horizontal="left" vertical="center" wrapText="1"/>
    </xf>
    <xf numFmtId="0" fontId="13" fillId="0" borderId="69" xfId="0" applyFont="1" applyBorder="1" applyAlignment="1" applyProtection="1">
      <alignment horizontal="center" vertical="center"/>
    </xf>
    <xf numFmtId="0" fontId="13" fillId="0" borderId="72" xfId="0" applyFont="1" applyBorder="1" applyAlignment="1" applyProtection="1">
      <alignment horizontal="center" vertical="center"/>
    </xf>
    <xf numFmtId="0" fontId="7" fillId="0" borderId="22" xfId="0" applyFont="1" applyBorder="1" applyAlignment="1" applyProtection="1">
      <alignment horizontal="center" vertical="center" wrapText="1"/>
    </xf>
    <xf numFmtId="0" fontId="7" fillId="0" borderId="73"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7" fillId="0" borderId="56" xfId="0" applyFont="1" applyBorder="1" applyAlignment="1" applyProtection="1">
      <alignment horizontal="center" vertical="center" wrapText="1"/>
    </xf>
    <xf numFmtId="0" fontId="7" fillId="0" borderId="57" xfId="0" applyFont="1" applyBorder="1" applyAlignment="1" applyProtection="1">
      <alignment horizontal="center" vertical="center" wrapText="1"/>
    </xf>
    <xf numFmtId="0" fontId="7" fillId="0" borderId="74" xfId="0" applyFont="1" applyBorder="1" applyAlignment="1" applyProtection="1">
      <alignment horizontal="center" vertical="center" wrapText="1"/>
    </xf>
    <xf numFmtId="1" fontId="13" fillId="0" borderId="30" xfId="0" applyNumberFormat="1" applyFont="1" applyBorder="1" applyAlignment="1" applyProtection="1">
      <alignment horizontal="center" vertical="center"/>
    </xf>
    <xf numFmtId="0" fontId="13" fillId="0" borderId="43" xfId="0" applyFont="1" applyBorder="1" applyAlignment="1" applyProtection="1">
      <alignment horizontal="center" vertical="center"/>
    </xf>
    <xf numFmtId="0" fontId="14" fillId="0" borderId="1" xfId="0" applyFont="1" applyBorder="1" applyAlignment="1" applyProtection="1">
      <alignment horizontal="center" vertical="center" wrapText="1"/>
    </xf>
    <xf numFmtId="0" fontId="14" fillId="0" borderId="2" xfId="0" applyFont="1" applyBorder="1" applyAlignment="1" applyProtection="1">
      <alignment horizontal="center" vertical="center" wrapText="1"/>
    </xf>
    <xf numFmtId="0" fontId="14" fillId="0" borderId="65"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4" fillId="0" borderId="56" xfId="0" applyFont="1" applyBorder="1" applyAlignment="1" applyProtection="1">
      <alignment horizontal="center" vertical="center" wrapText="1"/>
    </xf>
    <xf numFmtId="0" fontId="14" fillId="0" borderId="57" xfId="0" applyFont="1" applyBorder="1" applyAlignment="1" applyProtection="1">
      <alignment horizontal="center" vertical="center" wrapText="1"/>
    </xf>
    <xf numFmtId="10" fontId="15" fillId="0" borderId="28" xfId="1" applyNumberFormat="1" applyFont="1" applyBorder="1" applyAlignment="1" applyProtection="1">
      <alignment horizontal="center" vertical="center"/>
    </xf>
    <xf numFmtId="10" fontId="15" fillId="0" borderId="3" xfId="1" applyNumberFormat="1" applyFont="1" applyBorder="1" applyAlignment="1" applyProtection="1">
      <alignment horizontal="center" vertical="center"/>
    </xf>
    <xf numFmtId="10" fontId="15" fillId="0" borderId="19" xfId="1" applyNumberFormat="1" applyFont="1" applyBorder="1" applyAlignment="1" applyProtection="1">
      <alignment horizontal="center" vertical="center"/>
    </xf>
    <xf numFmtId="10" fontId="15" fillId="0" borderId="20" xfId="1" applyNumberFormat="1" applyFont="1" applyBorder="1" applyAlignment="1" applyProtection="1">
      <alignment horizontal="center" vertical="center"/>
    </xf>
    <xf numFmtId="10" fontId="15" fillId="0" borderId="42" xfId="1" applyNumberFormat="1" applyFont="1" applyBorder="1" applyAlignment="1" applyProtection="1">
      <alignment horizontal="center" vertical="center"/>
    </xf>
    <xf numFmtId="10" fontId="15" fillId="0" borderId="71" xfId="1" applyNumberFormat="1" applyFont="1" applyBorder="1" applyAlignment="1" applyProtection="1">
      <alignment horizontal="center" vertical="center"/>
    </xf>
    <xf numFmtId="0" fontId="7" fillId="0" borderId="9"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16" fillId="0" borderId="9" xfId="0" applyFont="1" applyBorder="1" applyAlignment="1" applyProtection="1">
      <alignment horizontal="center" vertical="center" shrinkToFit="1"/>
    </xf>
    <xf numFmtId="0" fontId="16" fillId="0" borderId="6" xfId="0" applyFont="1" applyBorder="1" applyAlignment="1" applyProtection="1">
      <alignment horizontal="center" vertical="center" shrinkToFit="1"/>
    </xf>
    <xf numFmtId="0" fontId="16" fillId="0" borderId="11" xfId="0" applyFont="1" applyBorder="1" applyAlignment="1" applyProtection="1">
      <alignment horizontal="center" vertical="center" shrinkToFit="1"/>
    </xf>
    <xf numFmtId="0" fontId="17" fillId="0" borderId="75" xfId="0" applyFont="1" applyBorder="1" applyAlignment="1" applyProtection="1">
      <alignment horizontal="center" vertical="center" wrapText="1" shrinkToFit="1"/>
    </xf>
    <xf numFmtId="0" fontId="17" fillId="0" borderId="7" xfId="0" applyFont="1" applyBorder="1" applyAlignment="1" applyProtection="1">
      <alignment horizontal="center" vertical="center" wrapText="1" shrinkToFit="1"/>
    </xf>
    <xf numFmtId="0" fontId="17" fillId="0" borderId="79" xfId="0" applyFont="1" applyBorder="1" applyAlignment="1" applyProtection="1">
      <alignment horizontal="center" vertical="center" wrapText="1" shrinkToFit="1"/>
    </xf>
    <xf numFmtId="0" fontId="17" fillId="0" borderId="78" xfId="0" applyFont="1" applyBorder="1" applyAlignment="1" applyProtection="1">
      <alignment horizontal="center" vertical="center" wrapText="1" shrinkToFit="1"/>
    </xf>
    <xf numFmtId="0" fontId="3" fillId="0" borderId="8" xfId="0" applyFont="1" applyBorder="1" applyAlignment="1" applyProtection="1">
      <alignment horizontal="center" vertical="center"/>
    </xf>
    <xf numFmtId="0" fontId="3" fillId="0" borderId="80" xfId="0" applyFont="1" applyBorder="1" applyAlignment="1" applyProtection="1">
      <alignment horizontal="center" vertical="center"/>
    </xf>
  </cellXfs>
  <cellStyles count="2">
    <cellStyle name="Normal" xfId="0" builtinId="0"/>
    <cellStyle name="Percent" xfId="1" builtinId="5"/>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2</xdr:row>
      <xdr:rowOff>28575</xdr:rowOff>
    </xdr:from>
    <xdr:to>
      <xdr:col>1</xdr:col>
      <xdr:colOff>828675</xdr:colOff>
      <xdr:row>5</xdr:row>
      <xdr:rowOff>38100</xdr:rowOff>
    </xdr:to>
    <xdr:pic>
      <xdr:nvPicPr>
        <xdr:cNvPr id="2" name="Picture 1"/>
        <xdr:cNvPicPr/>
      </xdr:nvPicPr>
      <xdr:blipFill>
        <a:blip xmlns:r="http://schemas.openxmlformats.org/officeDocument/2006/relationships" r:embed="rId1"/>
        <a:srcRect/>
        <a:stretch>
          <a:fillRect/>
        </a:stretch>
      </xdr:blipFill>
      <xdr:spPr bwMode="auto">
        <a:xfrm>
          <a:off x="457200" y="409575"/>
          <a:ext cx="695325" cy="581025"/>
        </a:xfrm>
        <a:prstGeom prst="rect">
          <a:avLst/>
        </a:prstGeom>
        <a:noFill/>
        <a:ln w="9525">
          <a:noFill/>
          <a:miter lim="800000"/>
          <a:headEnd/>
          <a:tailEnd/>
        </a:ln>
      </xdr:spPr>
    </xdr:pic>
    <xdr:clientData/>
  </xdr:twoCellAnchor>
  <xdr:twoCellAnchor editAs="oneCell">
    <xdr:from>
      <xdr:col>25</xdr:col>
      <xdr:colOff>171450</xdr:colOff>
      <xdr:row>1</xdr:row>
      <xdr:rowOff>171450</xdr:rowOff>
    </xdr:from>
    <xdr:to>
      <xdr:col>27</xdr:col>
      <xdr:colOff>314325</xdr:colOff>
      <xdr:row>5</xdr:row>
      <xdr:rowOff>142875</xdr:rowOff>
    </xdr:to>
    <xdr:pic>
      <xdr:nvPicPr>
        <xdr:cNvPr id="3" name="Picture 2" descr="C:\Documents and Settings\MBA\Desktop\ISO_9001.jpg"/>
        <xdr:cNvPicPr/>
      </xdr:nvPicPr>
      <xdr:blipFill>
        <a:blip xmlns:r="http://schemas.openxmlformats.org/officeDocument/2006/relationships" r:embed="rId2" cstate="print"/>
        <a:srcRect/>
        <a:stretch>
          <a:fillRect/>
        </a:stretch>
      </xdr:blipFill>
      <xdr:spPr bwMode="auto">
        <a:xfrm>
          <a:off x="9686925" y="361950"/>
          <a:ext cx="685800" cy="7334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5"/>
  <sheetViews>
    <sheetView tabSelected="1" view="pageBreakPreview" topLeftCell="A35" zoomScaleSheetLayoutView="100" workbookViewId="0">
      <selection activeCell="AD35" sqref="AD1:AL1048576"/>
    </sheetView>
  </sheetViews>
  <sheetFormatPr defaultRowHeight="15" x14ac:dyDescent="0.25"/>
  <cols>
    <col min="1" max="1" width="4.5703125" style="1" customWidth="1"/>
    <col min="2" max="2" width="15.28515625" style="1" customWidth="1"/>
    <col min="3" max="3" width="26.5703125" style="1" customWidth="1"/>
    <col min="4" max="7" width="3.7109375" style="1" customWidth="1"/>
    <col min="8" max="8" width="3.42578125" style="1" customWidth="1"/>
    <col min="9" max="20" width="3.7109375" style="1" customWidth="1"/>
    <col min="21" max="21" width="5.5703125" style="1" customWidth="1"/>
    <col min="22" max="22" width="4.85546875" style="1" customWidth="1"/>
    <col min="23" max="23" width="4.5703125" style="1" customWidth="1"/>
    <col min="24" max="24" width="4" style="1" customWidth="1"/>
    <col min="25" max="25" width="4.42578125" style="1" customWidth="1"/>
    <col min="26" max="26" width="3.28515625" style="1" customWidth="1"/>
    <col min="27" max="27" width="4.28515625" style="1" customWidth="1"/>
    <col min="28" max="28" width="7.7109375" style="1" customWidth="1"/>
    <col min="29" max="29" width="9.140625" style="1" customWidth="1"/>
    <col min="30" max="38" width="9.140625" style="1" hidden="1" customWidth="1"/>
    <col min="39" max="46" width="9.140625" style="1" customWidth="1"/>
    <col min="47" max="256" width="9.140625" style="1"/>
    <col min="257" max="257" width="4.5703125" style="1" customWidth="1"/>
    <col min="258" max="258" width="15.28515625" style="1" customWidth="1"/>
    <col min="259" max="259" width="26.5703125" style="1" customWidth="1"/>
    <col min="260" max="263" width="3.7109375" style="1" customWidth="1"/>
    <col min="264" max="264" width="3.42578125" style="1" customWidth="1"/>
    <col min="265" max="276" width="3.7109375" style="1" customWidth="1"/>
    <col min="277" max="277" width="5.5703125" style="1" customWidth="1"/>
    <col min="278" max="278" width="4.85546875" style="1" customWidth="1"/>
    <col min="279" max="279" width="4.5703125" style="1" customWidth="1"/>
    <col min="280" max="280" width="4" style="1" customWidth="1"/>
    <col min="281" max="281" width="4.42578125" style="1" customWidth="1"/>
    <col min="282" max="282" width="3.28515625" style="1" customWidth="1"/>
    <col min="283" max="283" width="4.28515625" style="1" customWidth="1"/>
    <col min="284" max="284" width="7.7109375" style="1" customWidth="1"/>
    <col min="285" max="302" width="9.140625" style="1" customWidth="1"/>
    <col min="303" max="512" width="9.140625" style="1"/>
    <col min="513" max="513" width="4.5703125" style="1" customWidth="1"/>
    <col min="514" max="514" width="15.28515625" style="1" customWidth="1"/>
    <col min="515" max="515" width="26.5703125" style="1" customWidth="1"/>
    <col min="516" max="519" width="3.7109375" style="1" customWidth="1"/>
    <col min="520" max="520" width="3.42578125" style="1" customWidth="1"/>
    <col min="521" max="532" width="3.7109375" style="1" customWidth="1"/>
    <col min="533" max="533" width="5.5703125" style="1" customWidth="1"/>
    <col min="534" max="534" width="4.85546875" style="1" customWidth="1"/>
    <col min="535" max="535" width="4.5703125" style="1" customWidth="1"/>
    <col min="536" max="536" width="4" style="1" customWidth="1"/>
    <col min="537" max="537" width="4.42578125" style="1" customWidth="1"/>
    <col min="538" max="538" width="3.28515625" style="1" customWidth="1"/>
    <col min="539" max="539" width="4.28515625" style="1" customWidth="1"/>
    <col min="540" max="540" width="7.7109375" style="1" customWidth="1"/>
    <col min="541" max="558" width="9.140625" style="1" customWidth="1"/>
    <col min="559" max="768" width="9.140625" style="1"/>
    <col min="769" max="769" width="4.5703125" style="1" customWidth="1"/>
    <col min="770" max="770" width="15.28515625" style="1" customWidth="1"/>
    <col min="771" max="771" width="26.5703125" style="1" customWidth="1"/>
    <col min="772" max="775" width="3.7109375" style="1" customWidth="1"/>
    <col min="776" max="776" width="3.42578125" style="1" customWidth="1"/>
    <col min="777" max="788" width="3.7109375" style="1" customWidth="1"/>
    <col min="789" max="789" width="5.5703125" style="1" customWidth="1"/>
    <col min="790" max="790" width="4.85546875" style="1" customWidth="1"/>
    <col min="791" max="791" width="4.5703125" style="1" customWidth="1"/>
    <col min="792" max="792" width="4" style="1" customWidth="1"/>
    <col min="793" max="793" width="4.42578125" style="1" customWidth="1"/>
    <col min="794" max="794" width="3.28515625" style="1" customWidth="1"/>
    <col min="795" max="795" width="4.28515625" style="1" customWidth="1"/>
    <col min="796" max="796" width="7.7109375" style="1" customWidth="1"/>
    <col min="797" max="814" width="9.140625" style="1" customWidth="1"/>
    <col min="815" max="1024" width="9.140625" style="1"/>
    <col min="1025" max="1025" width="4.5703125" style="1" customWidth="1"/>
    <col min="1026" max="1026" width="15.28515625" style="1" customWidth="1"/>
    <col min="1027" max="1027" width="26.5703125" style="1" customWidth="1"/>
    <col min="1028" max="1031" width="3.7109375" style="1" customWidth="1"/>
    <col min="1032" max="1032" width="3.42578125" style="1" customWidth="1"/>
    <col min="1033" max="1044" width="3.7109375" style="1" customWidth="1"/>
    <col min="1045" max="1045" width="5.5703125" style="1" customWidth="1"/>
    <col min="1046" max="1046" width="4.85546875" style="1" customWidth="1"/>
    <col min="1047" max="1047" width="4.5703125" style="1" customWidth="1"/>
    <col min="1048" max="1048" width="4" style="1" customWidth="1"/>
    <col min="1049" max="1049" width="4.42578125" style="1" customWidth="1"/>
    <col min="1050" max="1050" width="3.28515625" style="1" customWidth="1"/>
    <col min="1051" max="1051" width="4.28515625" style="1" customWidth="1"/>
    <col min="1052" max="1052" width="7.7109375" style="1" customWidth="1"/>
    <col min="1053" max="1070" width="9.140625" style="1" customWidth="1"/>
    <col min="1071" max="1280" width="9.140625" style="1"/>
    <col min="1281" max="1281" width="4.5703125" style="1" customWidth="1"/>
    <col min="1282" max="1282" width="15.28515625" style="1" customWidth="1"/>
    <col min="1283" max="1283" width="26.5703125" style="1" customWidth="1"/>
    <col min="1284" max="1287" width="3.7109375" style="1" customWidth="1"/>
    <col min="1288" max="1288" width="3.42578125" style="1" customWidth="1"/>
    <col min="1289" max="1300" width="3.7109375" style="1" customWidth="1"/>
    <col min="1301" max="1301" width="5.5703125" style="1" customWidth="1"/>
    <col min="1302" max="1302" width="4.85546875" style="1" customWidth="1"/>
    <col min="1303" max="1303" width="4.5703125" style="1" customWidth="1"/>
    <col min="1304" max="1304" width="4" style="1" customWidth="1"/>
    <col min="1305" max="1305" width="4.42578125" style="1" customWidth="1"/>
    <col min="1306" max="1306" width="3.28515625" style="1" customWidth="1"/>
    <col min="1307" max="1307" width="4.28515625" style="1" customWidth="1"/>
    <col min="1308" max="1308" width="7.7109375" style="1" customWidth="1"/>
    <col min="1309" max="1326" width="9.140625" style="1" customWidth="1"/>
    <col min="1327" max="1536" width="9.140625" style="1"/>
    <col min="1537" max="1537" width="4.5703125" style="1" customWidth="1"/>
    <col min="1538" max="1538" width="15.28515625" style="1" customWidth="1"/>
    <col min="1539" max="1539" width="26.5703125" style="1" customWidth="1"/>
    <col min="1540" max="1543" width="3.7109375" style="1" customWidth="1"/>
    <col min="1544" max="1544" width="3.42578125" style="1" customWidth="1"/>
    <col min="1545" max="1556" width="3.7109375" style="1" customWidth="1"/>
    <col min="1557" max="1557" width="5.5703125" style="1" customWidth="1"/>
    <col min="1558" max="1558" width="4.85546875" style="1" customWidth="1"/>
    <col min="1559" max="1559" width="4.5703125" style="1" customWidth="1"/>
    <col min="1560" max="1560" width="4" style="1" customWidth="1"/>
    <col min="1561" max="1561" width="4.42578125" style="1" customWidth="1"/>
    <col min="1562" max="1562" width="3.28515625" style="1" customWidth="1"/>
    <col min="1563" max="1563" width="4.28515625" style="1" customWidth="1"/>
    <col min="1564" max="1564" width="7.7109375" style="1" customWidth="1"/>
    <col min="1565" max="1582" width="9.140625" style="1" customWidth="1"/>
    <col min="1583" max="1792" width="9.140625" style="1"/>
    <col min="1793" max="1793" width="4.5703125" style="1" customWidth="1"/>
    <col min="1794" max="1794" width="15.28515625" style="1" customWidth="1"/>
    <col min="1795" max="1795" width="26.5703125" style="1" customWidth="1"/>
    <col min="1796" max="1799" width="3.7109375" style="1" customWidth="1"/>
    <col min="1800" max="1800" width="3.42578125" style="1" customWidth="1"/>
    <col min="1801" max="1812" width="3.7109375" style="1" customWidth="1"/>
    <col min="1813" max="1813" width="5.5703125" style="1" customWidth="1"/>
    <col min="1814" max="1814" width="4.85546875" style="1" customWidth="1"/>
    <col min="1815" max="1815" width="4.5703125" style="1" customWidth="1"/>
    <col min="1816" max="1816" width="4" style="1" customWidth="1"/>
    <col min="1817" max="1817" width="4.42578125" style="1" customWidth="1"/>
    <col min="1818" max="1818" width="3.28515625" style="1" customWidth="1"/>
    <col min="1819" max="1819" width="4.28515625" style="1" customWidth="1"/>
    <col min="1820" max="1820" width="7.7109375" style="1" customWidth="1"/>
    <col min="1821" max="1838" width="9.140625" style="1" customWidth="1"/>
    <col min="1839" max="2048" width="9.140625" style="1"/>
    <col min="2049" max="2049" width="4.5703125" style="1" customWidth="1"/>
    <col min="2050" max="2050" width="15.28515625" style="1" customWidth="1"/>
    <col min="2051" max="2051" width="26.5703125" style="1" customWidth="1"/>
    <col min="2052" max="2055" width="3.7109375" style="1" customWidth="1"/>
    <col min="2056" max="2056" width="3.42578125" style="1" customWidth="1"/>
    <col min="2057" max="2068" width="3.7109375" style="1" customWidth="1"/>
    <col min="2069" max="2069" width="5.5703125" style="1" customWidth="1"/>
    <col min="2070" max="2070" width="4.85546875" style="1" customWidth="1"/>
    <col min="2071" max="2071" width="4.5703125" style="1" customWidth="1"/>
    <col min="2072" max="2072" width="4" style="1" customWidth="1"/>
    <col min="2073" max="2073" width="4.42578125" style="1" customWidth="1"/>
    <col min="2074" max="2074" width="3.28515625" style="1" customWidth="1"/>
    <col min="2075" max="2075" width="4.28515625" style="1" customWidth="1"/>
    <col min="2076" max="2076" width="7.7109375" style="1" customWidth="1"/>
    <col min="2077" max="2094" width="9.140625" style="1" customWidth="1"/>
    <col min="2095" max="2304" width="9.140625" style="1"/>
    <col min="2305" max="2305" width="4.5703125" style="1" customWidth="1"/>
    <col min="2306" max="2306" width="15.28515625" style="1" customWidth="1"/>
    <col min="2307" max="2307" width="26.5703125" style="1" customWidth="1"/>
    <col min="2308" max="2311" width="3.7109375" style="1" customWidth="1"/>
    <col min="2312" max="2312" width="3.42578125" style="1" customWidth="1"/>
    <col min="2313" max="2324" width="3.7109375" style="1" customWidth="1"/>
    <col min="2325" max="2325" width="5.5703125" style="1" customWidth="1"/>
    <col min="2326" max="2326" width="4.85546875" style="1" customWidth="1"/>
    <col min="2327" max="2327" width="4.5703125" style="1" customWidth="1"/>
    <col min="2328" max="2328" width="4" style="1" customWidth="1"/>
    <col min="2329" max="2329" width="4.42578125" style="1" customWidth="1"/>
    <col min="2330" max="2330" width="3.28515625" style="1" customWidth="1"/>
    <col min="2331" max="2331" width="4.28515625" style="1" customWidth="1"/>
    <col min="2332" max="2332" width="7.7109375" style="1" customWidth="1"/>
    <col min="2333" max="2350" width="9.140625" style="1" customWidth="1"/>
    <col min="2351" max="2560" width="9.140625" style="1"/>
    <col min="2561" max="2561" width="4.5703125" style="1" customWidth="1"/>
    <col min="2562" max="2562" width="15.28515625" style="1" customWidth="1"/>
    <col min="2563" max="2563" width="26.5703125" style="1" customWidth="1"/>
    <col min="2564" max="2567" width="3.7109375" style="1" customWidth="1"/>
    <col min="2568" max="2568" width="3.42578125" style="1" customWidth="1"/>
    <col min="2569" max="2580" width="3.7109375" style="1" customWidth="1"/>
    <col min="2581" max="2581" width="5.5703125" style="1" customWidth="1"/>
    <col min="2582" max="2582" width="4.85546875" style="1" customWidth="1"/>
    <col min="2583" max="2583" width="4.5703125" style="1" customWidth="1"/>
    <col min="2584" max="2584" width="4" style="1" customWidth="1"/>
    <col min="2585" max="2585" width="4.42578125" style="1" customWidth="1"/>
    <col min="2586" max="2586" width="3.28515625" style="1" customWidth="1"/>
    <col min="2587" max="2587" width="4.28515625" style="1" customWidth="1"/>
    <col min="2588" max="2588" width="7.7109375" style="1" customWidth="1"/>
    <col min="2589" max="2606" width="9.140625" style="1" customWidth="1"/>
    <col min="2607" max="2816" width="9.140625" style="1"/>
    <col min="2817" max="2817" width="4.5703125" style="1" customWidth="1"/>
    <col min="2818" max="2818" width="15.28515625" style="1" customWidth="1"/>
    <col min="2819" max="2819" width="26.5703125" style="1" customWidth="1"/>
    <col min="2820" max="2823" width="3.7109375" style="1" customWidth="1"/>
    <col min="2824" max="2824" width="3.42578125" style="1" customWidth="1"/>
    <col min="2825" max="2836" width="3.7109375" style="1" customWidth="1"/>
    <col min="2837" max="2837" width="5.5703125" style="1" customWidth="1"/>
    <col min="2838" max="2838" width="4.85546875" style="1" customWidth="1"/>
    <col min="2839" max="2839" width="4.5703125" style="1" customWidth="1"/>
    <col min="2840" max="2840" width="4" style="1" customWidth="1"/>
    <col min="2841" max="2841" width="4.42578125" style="1" customWidth="1"/>
    <col min="2842" max="2842" width="3.28515625" style="1" customWidth="1"/>
    <col min="2843" max="2843" width="4.28515625" style="1" customWidth="1"/>
    <col min="2844" max="2844" width="7.7109375" style="1" customWidth="1"/>
    <col min="2845" max="2862" width="9.140625" style="1" customWidth="1"/>
    <col min="2863" max="3072" width="9.140625" style="1"/>
    <col min="3073" max="3073" width="4.5703125" style="1" customWidth="1"/>
    <col min="3074" max="3074" width="15.28515625" style="1" customWidth="1"/>
    <col min="3075" max="3075" width="26.5703125" style="1" customWidth="1"/>
    <col min="3076" max="3079" width="3.7109375" style="1" customWidth="1"/>
    <col min="3080" max="3080" width="3.42578125" style="1" customWidth="1"/>
    <col min="3081" max="3092" width="3.7109375" style="1" customWidth="1"/>
    <col min="3093" max="3093" width="5.5703125" style="1" customWidth="1"/>
    <col min="3094" max="3094" width="4.85546875" style="1" customWidth="1"/>
    <col min="3095" max="3095" width="4.5703125" style="1" customWidth="1"/>
    <col min="3096" max="3096" width="4" style="1" customWidth="1"/>
    <col min="3097" max="3097" width="4.42578125" style="1" customWidth="1"/>
    <col min="3098" max="3098" width="3.28515625" style="1" customWidth="1"/>
    <col min="3099" max="3099" width="4.28515625" style="1" customWidth="1"/>
    <col min="3100" max="3100" width="7.7109375" style="1" customWidth="1"/>
    <col min="3101" max="3118" width="9.140625" style="1" customWidth="1"/>
    <col min="3119" max="3328" width="9.140625" style="1"/>
    <col min="3329" max="3329" width="4.5703125" style="1" customWidth="1"/>
    <col min="3330" max="3330" width="15.28515625" style="1" customWidth="1"/>
    <col min="3331" max="3331" width="26.5703125" style="1" customWidth="1"/>
    <col min="3332" max="3335" width="3.7109375" style="1" customWidth="1"/>
    <col min="3336" max="3336" width="3.42578125" style="1" customWidth="1"/>
    <col min="3337" max="3348" width="3.7109375" style="1" customWidth="1"/>
    <col min="3349" max="3349" width="5.5703125" style="1" customWidth="1"/>
    <col min="3350" max="3350" width="4.85546875" style="1" customWidth="1"/>
    <col min="3351" max="3351" width="4.5703125" style="1" customWidth="1"/>
    <col min="3352" max="3352" width="4" style="1" customWidth="1"/>
    <col min="3353" max="3353" width="4.42578125" style="1" customWidth="1"/>
    <col min="3354" max="3354" width="3.28515625" style="1" customWidth="1"/>
    <col min="3355" max="3355" width="4.28515625" style="1" customWidth="1"/>
    <col min="3356" max="3356" width="7.7109375" style="1" customWidth="1"/>
    <col min="3357" max="3374" width="9.140625" style="1" customWidth="1"/>
    <col min="3375" max="3584" width="9.140625" style="1"/>
    <col min="3585" max="3585" width="4.5703125" style="1" customWidth="1"/>
    <col min="3586" max="3586" width="15.28515625" style="1" customWidth="1"/>
    <col min="3587" max="3587" width="26.5703125" style="1" customWidth="1"/>
    <col min="3588" max="3591" width="3.7109375" style="1" customWidth="1"/>
    <col min="3592" max="3592" width="3.42578125" style="1" customWidth="1"/>
    <col min="3593" max="3604" width="3.7109375" style="1" customWidth="1"/>
    <col min="3605" max="3605" width="5.5703125" style="1" customWidth="1"/>
    <col min="3606" max="3606" width="4.85546875" style="1" customWidth="1"/>
    <col min="3607" max="3607" width="4.5703125" style="1" customWidth="1"/>
    <col min="3608" max="3608" width="4" style="1" customWidth="1"/>
    <col min="3609" max="3609" width="4.42578125" style="1" customWidth="1"/>
    <col min="3610" max="3610" width="3.28515625" style="1" customWidth="1"/>
    <col min="3611" max="3611" width="4.28515625" style="1" customWidth="1"/>
    <col min="3612" max="3612" width="7.7109375" style="1" customWidth="1"/>
    <col min="3613" max="3630" width="9.140625" style="1" customWidth="1"/>
    <col min="3631" max="3840" width="9.140625" style="1"/>
    <col min="3841" max="3841" width="4.5703125" style="1" customWidth="1"/>
    <col min="3842" max="3842" width="15.28515625" style="1" customWidth="1"/>
    <col min="3843" max="3843" width="26.5703125" style="1" customWidth="1"/>
    <col min="3844" max="3847" width="3.7109375" style="1" customWidth="1"/>
    <col min="3848" max="3848" width="3.42578125" style="1" customWidth="1"/>
    <col min="3849" max="3860" width="3.7109375" style="1" customWidth="1"/>
    <col min="3861" max="3861" width="5.5703125" style="1" customWidth="1"/>
    <col min="3862" max="3862" width="4.85546875" style="1" customWidth="1"/>
    <col min="3863" max="3863" width="4.5703125" style="1" customWidth="1"/>
    <col min="3864" max="3864" width="4" style="1" customWidth="1"/>
    <col min="3865" max="3865" width="4.42578125" style="1" customWidth="1"/>
    <col min="3866" max="3866" width="3.28515625" style="1" customWidth="1"/>
    <col min="3867" max="3867" width="4.28515625" style="1" customWidth="1"/>
    <col min="3868" max="3868" width="7.7109375" style="1" customWidth="1"/>
    <col min="3869" max="3886" width="9.140625" style="1" customWidth="1"/>
    <col min="3887" max="4096" width="9.140625" style="1"/>
    <col min="4097" max="4097" width="4.5703125" style="1" customWidth="1"/>
    <col min="4098" max="4098" width="15.28515625" style="1" customWidth="1"/>
    <col min="4099" max="4099" width="26.5703125" style="1" customWidth="1"/>
    <col min="4100" max="4103" width="3.7109375" style="1" customWidth="1"/>
    <col min="4104" max="4104" width="3.42578125" style="1" customWidth="1"/>
    <col min="4105" max="4116" width="3.7109375" style="1" customWidth="1"/>
    <col min="4117" max="4117" width="5.5703125" style="1" customWidth="1"/>
    <col min="4118" max="4118" width="4.85546875" style="1" customWidth="1"/>
    <col min="4119" max="4119" width="4.5703125" style="1" customWidth="1"/>
    <col min="4120" max="4120" width="4" style="1" customWidth="1"/>
    <col min="4121" max="4121" width="4.42578125" style="1" customWidth="1"/>
    <col min="4122" max="4122" width="3.28515625" style="1" customWidth="1"/>
    <col min="4123" max="4123" width="4.28515625" style="1" customWidth="1"/>
    <col min="4124" max="4124" width="7.7109375" style="1" customWidth="1"/>
    <col min="4125" max="4142" width="9.140625" style="1" customWidth="1"/>
    <col min="4143" max="4352" width="9.140625" style="1"/>
    <col min="4353" max="4353" width="4.5703125" style="1" customWidth="1"/>
    <col min="4354" max="4354" width="15.28515625" style="1" customWidth="1"/>
    <col min="4355" max="4355" width="26.5703125" style="1" customWidth="1"/>
    <col min="4356" max="4359" width="3.7109375" style="1" customWidth="1"/>
    <col min="4360" max="4360" width="3.42578125" style="1" customWidth="1"/>
    <col min="4361" max="4372" width="3.7109375" style="1" customWidth="1"/>
    <col min="4373" max="4373" width="5.5703125" style="1" customWidth="1"/>
    <col min="4374" max="4374" width="4.85546875" style="1" customWidth="1"/>
    <col min="4375" max="4375" width="4.5703125" style="1" customWidth="1"/>
    <col min="4376" max="4376" width="4" style="1" customWidth="1"/>
    <col min="4377" max="4377" width="4.42578125" style="1" customWidth="1"/>
    <col min="4378" max="4378" width="3.28515625" style="1" customWidth="1"/>
    <col min="4379" max="4379" width="4.28515625" style="1" customWidth="1"/>
    <col min="4380" max="4380" width="7.7109375" style="1" customWidth="1"/>
    <col min="4381" max="4398" width="9.140625" style="1" customWidth="1"/>
    <col min="4399" max="4608" width="9.140625" style="1"/>
    <col min="4609" max="4609" width="4.5703125" style="1" customWidth="1"/>
    <col min="4610" max="4610" width="15.28515625" style="1" customWidth="1"/>
    <col min="4611" max="4611" width="26.5703125" style="1" customWidth="1"/>
    <col min="4612" max="4615" width="3.7109375" style="1" customWidth="1"/>
    <col min="4616" max="4616" width="3.42578125" style="1" customWidth="1"/>
    <col min="4617" max="4628" width="3.7109375" style="1" customWidth="1"/>
    <col min="4629" max="4629" width="5.5703125" style="1" customWidth="1"/>
    <col min="4630" max="4630" width="4.85546875" style="1" customWidth="1"/>
    <col min="4631" max="4631" width="4.5703125" style="1" customWidth="1"/>
    <col min="4632" max="4632" width="4" style="1" customWidth="1"/>
    <col min="4633" max="4633" width="4.42578125" style="1" customWidth="1"/>
    <col min="4634" max="4634" width="3.28515625" style="1" customWidth="1"/>
    <col min="4635" max="4635" width="4.28515625" style="1" customWidth="1"/>
    <col min="4636" max="4636" width="7.7109375" style="1" customWidth="1"/>
    <col min="4637" max="4654" width="9.140625" style="1" customWidth="1"/>
    <col min="4655" max="4864" width="9.140625" style="1"/>
    <col min="4865" max="4865" width="4.5703125" style="1" customWidth="1"/>
    <col min="4866" max="4866" width="15.28515625" style="1" customWidth="1"/>
    <col min="4867" max="4867" width="26.5703125" style="1" customWidth="1"/>
    <col min="4868" max="4871" width="3.7109375" style="1" customWidth="1"/>
    <col min="4872" max="4872" width="3.42578125" style="1" customWidth="1"/>
    <col min="4873" max="4884" width="3.7109375" style="1" customWidth="1"/>
    <col min="4885" max="4885" width="5.5703125" style="1" customWidth="1"/>
    <col min="4886" max="4886" width="4.85546875" style="1" customWidth="1"/>
    <col min="4887" max="4887" width="4.5703125" style="1" customWidth="1"/>
    <col min="4888" max="4888" width="4" style="1" customWidth="1"/>
    <col min="4889" max="4889" width="4.42578125" style="1" customWidth="1"/>
    <col min="4890" max="4890" width="3.28515625" style="1" customWidth="1"/>
    <col min="4891" max="4891" width="4.28515625" style="1" customWidth="1"/>
    <col min="4892" max="4892" width="7.7109375" style="1" customWidth="1"/>
    <col min="4893" max="4910" width="9.140625" style="1" customWidth="1"/>
    <col min="4911" max="5120" width="9.140625" style="1"/>
    <col min="5121" max="5121" width="4.5703125" style="1" customWidth="1"/>
    <col min="5122" max="5122" width="15.28515625" style="1" customWidth="1"/>
    <col min="5123" max="5123" width="26.5703125" style="1" customWidth="1"/>
    <col min="5124" max="5127" width="3.7109375" style="1" customWidth="1"/>
    <col min="5128" max="5128" width="3.42578125" style="1" customWidth="1"/>
    <col min="5129" max="5140" width="3.7109375" style="1" customWidth="1"/>
    <col min="5141" max="5141" width="5.5703125" style="1" customWidth="1"/>
    <col min="5142" max="5142" width="4.85546875" style="1" customWidth="1"/>
    <col min="5143" max="5143" width="4.5703125" style="1" customWidth="1"/>
    <col min="5144" max="5144" width="4" style="1" customWidth="1"/>
    <col min="5145" max="5145" width="4.42578125" style="1" customWidth="1"/>
    <col min="5146" max="5146" width="3.28515625" style="1" customWidth="1"/>
    <col min="5147" max="5147" width="4.28515625" style="1" customWidth="1"/>
    <col min="5148" max="5148" width="7.7109375" style="1" customWidth="1"/>
    <col min="5149" max="5166" width="9.140625" style="1" customWidth="1"/>
    <col min="5167" max="5376" width="9.140625" style="1"/>
    <col min="5377" max="5377" width="4.5703125" style="1" customWidth="1"/>
    <col min="5378" max="5378" width="15.28515625" style="1" customWidth="1"/>
    <col min="5379" max="5379" width="26.5703125" style="1" customWidth="1"/>
    <col min="5380" max="5383" width="3.7109375" style="1" customWidth="1"/>
    <col min="5384" max="5384" width="3.42578125" style="1" customWidth="1"/>
    <col min="5385" max="5396" width="3.7109375" style="1" customWidth="1"/>
    <col min="5397" max="5397" width="5.5703125" style="1" customWidth="1"/>
    <col min="5398" max="5398" width="4.85546875" style="1" customWidth="1"/>
    <col min="5399" max="5399" width="4.5703125" style="1" customWidth="1"/>
    <col min="5400" max="5400" width="4" style="1" customWidth="1"/>
    <col min="5401" max="5401" width="4.42578125" style="1" customWidth="1"/>
    <col min="5402" max="5402" width="3.28515625" style="1" customWidth="1"/>
    <col min="5403" max="5403" width="4.28515625" style="1" customWidth="1"/>
    <col min="5404" max="5404" width="7.7109375" style="1" customWidth="1"/>
    <col min="5405" max="5422" width="9.140625" style="1" customWidth="1"/>
    <col min="5423" max="5632" width="9.140625" style="1"/>
    <col min="5633" max="5633" width="4.5703125" style="1" customWidth="1"/>
    <col min="5634" max="5634" width="15.28515625" style="1" customWidth="1"/>
    <col min="5635" max="5635" width="26.5703125" style="1" customWidth="1"/>
    <col min="5636" max="5639" width="3.7109375" style="1" customWidth="1"/>
    <col min="5640" max="5640" width="3.42578125" style="1" customWidth="1"/>
    <col min="5641" max="5652" width="3.7109375" style="1" customWidth="1"/>
    <col min="5653" max="5653" width="5.5703125" style="1" customWidth="1"/>
    <col min="5654" max="5654" width="4.85546875" style="1" customWidth="1"/>
    <col min="5655" max="5655" width="4.5703125" style="1" customWidth="1"/>
    <col min="5656" max="5656" width="4" style="1" customWidth="1"/>
    <col min="5657" max="5657" width="4.42578125" style="1" customWidth="1"/>
    <col min="5658" max="5658" width="3.28515625" style="1" customWidth="1"/>
    <col min="5659" max="5659" width="4.28515625" style="1" customWidth="1"/>
    <col min="5660" max="5660" width="7.7109375" style="1" customWidth="1"/>
    <col min="5661" max="5678" width="9.140625" style="1" customWidth="1"/>
    <col min="5679" max="5888" width="9.140625" style="1"/>
    <col min="5889" max="5889" width="4.5703125" style="1" customWidth="1"/>
    <col min="5890" max="5890" width="15.28515625" style="1" customWidth="1"/>
    <col min="5891" max="5891" width="26.5703125" style="1" customWidth="1"/>
    <col min="5892" max="5895" width="3.7109375" style="1" customWidth="1"/>
    <col min="5896" max="5896" width="3.42578125" style="1" customWidth="1"/>
    <col min="5897" max="5908" width="3.7109375" style="1" customWidth="1"/>
    <col min="5909" max="5909" width="5.5703125" style="1" customWidth="1"/>
    <col min="5910" max="5910" width="4.85546875" style="1" customWidth="1"/>
    <col min="5911" max="5911" width="4.5703125" style="1" customWidth="1"/>
    <col min="5912" max="5912" width="4" style="1" customWidth="1"/>
    <col min="5913" max="5913" width="4.42578125" style="1" customWidth="1"/>
    <col min="5914" max="5914" width="3.28515625" style="1" customWidth="1"/>
    <col min="5915" max="5915" width="4.28515625" style="1" customWidth="1"/>
    <col min="5916" max="5916" width="7.7109375" style="1" customWidth="1"/>
    <col min="5917" max="5934" width="9.140625" style="1" customWidth="1"/>
    <col min="5935" max="6144" width="9.140625" style="1"/>
    <col min="6145" max="6145" width="4.5703125" style="1" customWidth="1"/>
    <col min="6146" max="6146" width="15.28515625" style="1" customWidth="1"/>
    <col min="6147" max="6147" width="26.5703125" style="1" customWidth="1"/>
    <col min="6148" max="6151" width="3.7109375" style="1" customWidth="1"/>
    <col min="6152" max="6152" width="3.42578125" style="1" customWidth="1"/>
    <col min="6153" max="6164" width="3.7109375" style="1" customWidth="1"/>
    <col min="6165" max="6165" width="5.5703125" style="1" customWidth="1"/>
    <col min="6166" max="6166" width="4.85546875" style="1" customWidth="1"/>
    <col min="6167" max="6167" width="4.5703125" style="1" customWidth="1"/>
    <col min="6168" max="6168" width="4" style="1" customWidth="1"/>
    <col min="6169" max="6169" width="4.42578125" style="1" customWidth="1"/>
    <col min="6170" max="6170" width="3.28515625" style="1" customWidth="1"/>
    <col min="6171" max="6171" width="4.28515625" style="1" customWidth="1"/>
    <col min="6172" max="6172" width="7.7109375" style="1" customWidth="1"/>
    <col min="6173" max="6190" width="9.140625" style="1" customWidth="1"/>
    <col min="6191" max="6400" width="9.140625" style="1"/>
    <col min="6401" max="6401" width="4.5703125" style="1" customWidth="1"/>
    <col min="6402" max="6402" width="15.28515625" style="1" customWidth="1"/>
    <col min="6403" max="6403" width="26.5703125" style="1" customWidth="1"/>
    <col min="6404" max="6407" width="3.7109375" style="1" customWidth="1"/>
    <col min="6408" max="6408" width="3.42578125" style="1" customWidth="1"/>
    <col min="6409" max="6420" width="3.7109375" style="1" customWidth="1"/>
    <col min="6421" max="6421" width="5.5703125" style="1" customWidth="1"/>
    <col min="6422" max="6422" width="4.85546875" style="1" customWidth="1"/>
    <col min="6423" max="6423" width="4.5703125" style="1" customWidth="1"/>
    <col min="6424" max="6424" width="4" style="1" customWidth="1"/>
    <col min="6425" max="6425" width="4.42578125" style="1" customWidth="1"/>
    <col min="6426" max="6426" width="3.28515625" style="1" customWidth="1"/>
    <col min="6427" max="6427" width="4.28515625" style="1" customWidth="1"/>
    <col min="6428" max="6428" width="7.7109375" style="1" customWidth="1"/>
    <col min="6429" max="6446" width="9.140625" style="1" customWidth="1"/>
    <col min="6447" max="6656" width="9.140625" style="1"/>
    <col min="6657" max="6657" width="4.5703125" style="1" customWidth="1"/>
    <col min="6658" max="6658" width="15.28515625" style="1" customWidth="1"/>
    <col min="6659" max="6659" width="26.5703125" style="1" customWidth="1"/>
    <col min="6660" max="6663" width="3.7109375" style="1" customWidth="1"/>
    <col min="6664" max="6664" width="3.42578125" style="1" customWidth="1"/>
    <col min="6665" max="6676" width="3.7109375" style="1" customWidth="1"/>
    <col min="6677" max="6677" width="5.5703125" style="1" customWidth="1"/>
    <col min="6678" max="6678" width="4.85546875" style="1" customWidth="1"/>
    <col min="6679" max="6679" width="4.5703125" style="1" customWidth="1"/>
    <col min="6680" max="6680" width="4" style="1" customWidth="1"/>
    <col min="6681" max="6681" width="4.42578125" style="1" customWidth="1"/>
    <col min="6682" max="6682" width="3.28515625" style="1" customWidth="1"/>
    <col min="6683" max="6683" width="4.28515625" style="1" customWidth="1"/>
    <col min="6684" max="6684" width="7.7109375" style="1" customWidth="1"/>
    <col min="6685" max="6702" width="9.140625" style="1" customWidth="1"/>
    <col min="6703" max="6912" width="9.140625" style="1"/>
    <col min="6913" max="6913" width="4.5703125" style="1" customWidth="1"/>
    <col min="6914" max="6914" width="15.28515625" style="1" customWidth="1"/>
    <col min="6915" max="6915" width="26.5703125" style="1" customWidth="1"/>
    <col min="6916" max="6919" width="3.7109375" style="1" customWidth="1"/>
    <col min="6920" max="6920" width="3.42578125" style="1" customWidth="1"/>
    <col min="6921" max="6932" width="3.7109375" style="1" customWidth="1"/>
    <col min="6933" max="6933" width="5.5703125" style="1" customWidth="1"/>
    <col min="6934" max="6934" width="4.85546875" style="1" customWidth="1"/>
    <col min="6935" max="6935" width="4.5703125" style="1" customWidth="1"/>
    <col min="6936" max="6936" width="4" style="1" customWidth="1"/>
    <col min="6937" max="6937" width="4.42578125" style="1" customWidth="1"/>
    <col min="6938" max="6938" width="3.28515625" style="1" customWidth="1"/>
    <col min="6939" max="6939" width="4.28515625" style="1" customWidth="1"/>
    <col min="6940" max="6940" width="7.7109375" style="1" customWidth="1"/>
    <col min="6941" max="6958" width="9.140625" style="1" customWidth="1"/>
    <col min="6959" max="7168" width="9.140625" style="1"/>
    <col min="7169" max="7169" width="4.5703125" style="1" customWidth="1"/>
    <col min="7170" max="7170" width="15.28515625" style="1" customWidth="1"/>
    <col min="7171" max="7171" width="26.5703125" style="1" customWidth="1"/>
    <col min="7172" max="7175" width="3.7109375" style="1" customWidth="1"/>
    <col min="7176" max="7176" width="3.42578125" style="1" customWidth="1"/>
    <col min="7177" max="7188" width="3.7109375" style="1" customWidth="1"/>
    <col min="7189" max="7189" width="5.5703125" style="1" customWidth="1"/>
    <col min="7190" max="7190" width="4.85546875" style="1" customWidth="1"/>
    <col min="7191" max="7191" width="4.5703125" style="1" customWidth="1"/>
    <col min="7192" max="7192" width="4" style="1" customWidth="1"/>
    <col min="7193" max="7193" width="4.42578125" style="1" customWidth="1"/>
    <col min="7194" max="7194" width="3.28515625" style="1" customWidth="1"/>
    <col min="7195" max="7195" width="4.28515625" style="1" customWidth="1"/>
    <col min="7196" max="7196" width="7.7109375" style="1" customWidth="1"/>
    <col min="7197" max="7214" width="9.140625" style="1" customWidth="1"/>
    <col min="7215" max="7424" width="9.140625" style="1"/>
    <col min="7425" max="7425" width="4.5703125" style="1" customWidth="1"/>
    <col min="7426" max="7426" width="15.28515625" style="1" customWidth="1"/>
    <col min="7427" max="7427" width="26.5703125" style="1" customWidth="1"/>
    <col min="7428" max="7431" width="3.7109375" style="1" customWidth="1"/>
    <col min="7432" max="7432" width="3.42578125" style="1" customWidth="1"/>
    <col min="7433" max="7444" width="3.7109375" style="1" customWidth="1"/>
    <col min="7445" max="7445" width="5.5703125" style="1" customWidth="1"/>
    <col min="7446" max="7446" width="4.85546875" style="1" customWidth="1"/>
    <col min="7447" max="7447" width="4.5703125" style="1" customWidth="1"/>
    <col min="7448" max="7448" width="4" style="1" customWidth="1"/>
    <col min="7449" max="7449" width="4.42578125" style="1" customWidth="1"/>
    <col min="7450" max="7450" width="3.28515625" style="1" customWidth="1"/>
    <col min="7451" max="7451" width="4.28515625" style="1" customWidth="1"/>
    <col min="7452" max="7452" width="7.7109375" style="1" customWidth="1"/>
    <col min="7453" max="7470" width="9.140625" style="1" customWidth="1"/>
    <col min="7471" max="7680" width="9.140625" style="1"/>
    <col min="7681" max="7681" width="4.5703125" style="1" customWidth="1"/>
    <col min="7682" max="7682" width="15.28515625" style="1" customWidth="1"/>
    <col min="7683" max="7683" width="26.5703125" style="1" customWidth="1"/>
    <col min="7684" max="7687" width="3.7109375" style="1" customWidth="1"/>
    <col min="7688" max="7688" width="3.42578125" style="1" customWidth="1"/>
    <col min="7689" max="7700" width="3.7109375" style="1" customWidth="1"/>
    <col min="7701" max="7701" width="5.5703125" style="1" customWidth="1"/>
    <col min="7702" max="7702" width="4.85546875" style="1" customWidth="1"/>
    <col min="7703" max="7703" width="4.5703125" style="1" customWidth="1"/>
    <col min="7704" max="7704" width="4" style="1" customWidth="1"/>
    <col min="7705" max="7705" width="4.42578125" style="1" customWidth="1"/>
    <col min="7706" max="7706" width="3.28515625" style="1" customWidth="1"/>
    <col min="7707" max="7707" width="4.28515625" style="1" customWidth="1"/>
    <col min="7708" max="7708" width="7.7109375" style="1" customWidth="1"/>
    <col min="7709" max="7726" width="9.140625" style="1" customWidth="1"/>
    <col min="7727" max="7936" width="9.140625" style="1"/>
    <col min="7937" max="7937" width="4.5703125" style="1" customWidth="1"/>
    <col min="7938" max="7938" width="15.28515625" style="1" customWidth="1"/>
    <col min="7939" max="7939" width="26.5703125" style="1" customWidth="1"/>
    <col min="7940" max="7943" width="3.7109375" style="1" customWidth="1"/>
    <col min="7944" max="7944" width="3.42578125" style="1" customWidth="1"/>
    <col min="7945" max="7956" width="3.7109375" style="1" customWidth="1"/>
    <col min="7957" max="7957" width="5.5703125" style="1" customWidth="1"/>
    <col min="7958" max="7958" width="4.85546875" style="1" customWidth="1"/>
    <col min="7959" max="7959" width="4.5703125" style="1" customWidth="1"/>
    <col min="7960" max="7960" width="4" style="1" customWidth="1"/>
    <col min="7961" max="7961" width="4.42578125" style="1" customWidth="1"/>
    <col min="7962" max="7962" width="3.28515625" style="1" customWidth="1"/>
    <col min="7963" max="7963" width="4.28515625" style="1" customWidth="1"/>
    <col min="7964" max="7964" width="7.7109375" style="1" customWidth="1"/>
    <col min="7965" max="7982" width="9.140625" style="1" customWidth="1"/>
    <col min="7983" max="8192" width="9.140625" style="1"/>
    <col min="8193" max="8193" width="4.5703125" style="1" customWidth="1"/>
    <col min="8194" max="8194" width="15.28515625" style="1" customWidth="1"/>
    <col min="8195" max="8195" width="26.5703125" style="1" customWidth="1"/>
    <col min="8196" max="8199" width="3.7109375" style="1" customWidth="1"/>
    <col min="8200" max="8200" width="3.42578125" style="1" customWidth="1"/>
    <col min="8201" max="8212" width="3.7109375" style="1" customWidth="1"/>
    <col min="8213" max="8213" width="5.5703125" style="1" customWidth="1"/>
    <col min="8214" max="8214" width="4.85546875" style="1" customWidth="1"/>
    <col min="8215" max="8215" width="4.5703125" style="1" customWidth="1"/>
    <col min="8216" max="8216" width="4" style="1" customWidth="1"/>
    <col min="8217" max="8217" width="4.42578125" style="1" customWidth="1"/>
    <col min="8218" max="8218" width="3.28515625" style="1" customWidth="1"/>
    <col min="8219" max="8219" width="4.28515625" style="1" customWidth="1"/>
    <col min="8220" max="8220" width="7.7109375" style="1" customWidth="1"/>
    <col min="8221" max="8238" width="9.140625" style="1" customWidth="1"/>
    <col min="8239" max="8448" width="9.140625" style="1"/>
    <col min="8449" max="8449" width="4.5703125" style="1" customWidth="1"/>
    <col min="8450" max="8450" width="15.28515625" style="1" customWidth="1"/>
    <col min="8451" max="8451" width="26.5703125" style="1" customWidth="1"/>
    <col min="8452" max="8455" width="3.7109375" style="1" customWidth="1"/>
    <col min="8456" max="8456" width="3.42578125" style="1" customWidth="1"/>
    <col min="8457" max="8468" width="3.7109375" style="1" customWidth="1"/>
    <col min="8469" max="8469" width="5.5703125" style="1" customWidth="1"/>
    <col min="8470" max="8470" width="4.85546875" style="1" customWidth="1"/>
    <col min="8471" max="8471" width="4.5703125" style="1" customWidth="1"/>
    <col min="8472" max="8472" width="4" style="1" customWidth="1"/>
    <col min="8473" max="8473" width="4.42578125" style="1" customWidth="1"/>
    <col min="8474" max="8474" width="3.28515625" style="1" customWidth="1"/>
    <col min="8475" max="8475" width="4.28515625" style="1" customWidth="1"/>
    <col min="8476" max="8476" width="7.7109375" style="1" customWidth="1"/>
    <col min="8477" max="8494" width="9.140625" style="1" customWidth="1"/>
    <col min="8495" max="8704" width="9.140625" style="1"/>
    <col min="8705" max="8705" width="4.5703125" style="1" customWidth="1"/>
    <col min="8706" max="8706" width="15.28515625" style="1" customWidth="1"/>
    <col min="8707" max="8707" width="26.5703125" style="1" customWidth="1"/>
    <col min="8708" max="8711" width="3.7109375" style="1" customWidth="1"/>
    <col min="8712" max="8712" width="3.42578125" style="1" customWidth="1"/>
    <col min="8713" max="8724" width="3.7109375" style="1" customWidth="1"/>
    <col min="8725" max="8725" width="5.5703125" style="1" customWidth="1"/>
    <col min="8726" max="8726" width="4.85546875" style="1" customWidth="1"/>
    <col min="8727" max="8727" width="4.5703125" style="1" customWidth="1"/>
    <col min="8728" max="8728" width="4" style="1" customWidth="1"/>
    <col min="8729" max="8729" width="4.42578125" style="1" customWidth="1"/>
    <col min="8730" max="8730" width="3.28515625" style="1" customWidth="1"/>
    <col min="8731" max="8731" width="4.28515625" style="1" customWidth="1"/>
    <col min="8732" max="8732" width="7.7109375" style="1" customWidth="1"/>
    <col min="8733" max="8750" width="9.140625" style="1" customWidth="1"/>
    <col min="8751" max="8960" width="9.140625" style="1"/>
    <col min="8961" max="8961" width="4.5703125" style="1" customWidth="1"/>
    <col min="8962" max="8962" width="15.28515625" style="1" customWidth="1"/>
    <col min="8963" max="8963" width="26.5703125" style="1" customWidth="1"/>
    <col min="8964" max="8967" width="3.7109375" style="1" customWidth="1"/>
    <col min="8968" max="8968" width="3.42578125" style="1" customWidth="1"/>
    <col min="8969" max="8980" width="3.7109375" style="1" customWidth="1"/>
    <col min="8981" max="8981" width="5.5703125" style="1" customWidth="1"/>
    <col min="8982" max="8982" width="4.85546875" style="1" customWidth="1"/>
    <col min="8983" max="8983" width="4.5703125" style="1" customWidth="1"/>
    <col min="8984" max="8984" width="4" style="1" customWidth="1"/>
    <col min="8985" max="8985" width="4.42578125" style="1" customWidth="1"/>
    <col min="8986" max="8986" width="3.28515625" style="1" customWidth="1"/>
    <col min="8987" max="8987" width="4.28515625" style="1" customWidth="1"/>
    <col min="8988" max="8988" width="7.7109375" style="1" customWidth="1"/>
    <col min="8989" max="9006" width="9.140625" style="1" customWidth="1"/>
    <col min="9007" max="9216" width="9.140625" style="1"/>
    <col min="9217" max="9217" width="4.5703125" style="1" customWidth="1"/>
    <col min="9218" max="9218" width="15.28515625" style="1" customWidth="1"/>
    <col min="9219" max="9219" width="26.5703125" style="1" customWidth="1"/>
    <col min="9220" max="9223" width="3.7109375" style="1" customWidth="1"/>
    <col min="9224" max="9224" width="3.42578125" style="1" customWidth="1"/>
    <col min="9225" max="9236" width="3.7109375" style="1" customWidth="1"/>
    <col min="9237" max="9237" width="5.5703125" style="1" customWidth="1"/>
    <col min="9238" max="9238" width="4.85546875" style="1" customWidth="1"/>
    <col min="9239" max="9239" width="4.5703125" style="1" customWidth="1"/>
    <col min="9240" max="9240" width="4" style="1" customWidth="1"/>
    <col min="9241" max="9241" width="4.42578125" style="1" customWidth="1"/>
    <col min="9242" max="9242" width="3.28515625" style="1" customWidth="1"/>
    <col min="9243" max="9243" width="4.28515625" style="1" customWidth="1"/>
    <col min="9244" max="9244" width="7.7109375" style="1" customWidth="1"/>
    <col min="9245" max="9262" width="9.140625" style="1" customWidth="1"/>
    <col min="9263" max="9472" width="9.140625" style="1"/>
    <col min="9473" max="9473" width="4.5703125" style="1" customWidth="1"/>
    <col min="9474" max="9474" width="15.28515625" style="1" customWidth="1"/>
    <col min="9475" max="9475" width="26.5703125" style="1" customWidth="1"/>
    <col min="9476" max="9479" width="3.7109375" style="1" customWidth="1"/>
    <col min="9480" max="9480" width="3.42578125" style="1" customWidth="1"/>
    <col min="9481" max="9492" width="3.7109375" style="1" customWidth="1"/>
    <col min="9493" max="9493" width="5.5703125" style="1" customWidth="1"/>
    <col min="9494" max="9494" width="4.85546875" style="1" customWidth="1"/>
    <col min="9495" max="9495" width="4.5703125" style="1" customWidth="1"/>
    <col min="9496" max="9496" width="4" style="1" customWidth="1"/>
    <col min="9497" max="9497" width="4.42578125" style="1" customWidth="1"/>
    <col min="9498" max="9498" width="3.28515625" style="1" customWidth="1"/>
    <col min="9499" max="9499" width="4.28515625" style="1" customWidth="1"/>
    <col min="9500" max="9500" width="7.7109375" style="1" customWidth="1"/>
    <col min="9501" max="9518" width="9.140625" style="1" customWidth="1"/>
    <col min="9519" max="9728" width="9.140625" style="1"/>
    <col min="9729" max="9729" width="4.5703125" style="1" customWidth="1"/>
    <col min="9730" max="9730" width="15.28515625" style="1" customWidth="1"/>
    <col min="9731" max="9731" width="26.5703125" style="1" customWidth="1"/>
    <col min="9732" max="9735" width="3.7109375" style="1" customWidth="1"/>
    <col min="9736" max="9736" width="3.42578125" style="1" customWidth="1"/>
    <col min="9737" max="9748" width="3.7109375" style="1" customWidth="1"/>
    <col min="9749" max="9749" width="5.5703125" style="1" customWidth="1"/>
    <col min="9750" max="9750" width="4.85546875" style="1" customWidth="1"/>
    <col min="9751" max="9751" width="4.5703125" style="1" customWidth="1"/>
    <col min="9752" max="9752" width="4" style="1" customWidth="1"/>
    <col min="9753" max="9753" width="4.42578125" style="1" customWidth="1"/>
    <col min="9754" max="9754" width="3.28515625" style="1" customWidth="1"/>
    <col min="9755" max="9755" width="4.28515625" style="1" customWidth="1"/>
    <col min="9756" max="9756" width="7.7109375" style="1" customWidth="1"/>
    <col min="9757" max="9774" width="9.140625" style="1" customWidth="1"/>
    <col min="9775" max="9984" width="9.140625" style="1"/>
    <col min="9985" max="9985" width="4.5703125" style="1" customWidth="1"/>
    <col min="9986" max="9986" width="15.28515625" style="1" customWidth="1"/>
    <col min="9987" max="9987" width="26.5703125" style="1" customWidth="1"/>
    <col min="9988" max="9991" width="3.7109375" style="1" customWidth="1"/>
    <col min="9992" max="9992" width="3.42578125" style="1" customWidth="1"/>
    <col min="9993" max="10004" width="3.7109375" style="1" customWidth="1"/>
    <col min="10005" max="10005" width="5.5703125" style="1" customWidth="1"/>
    <col min="10006" max="10006" width="4.85546875" style="1" customWidth="1"/>
    <col min="10007" max="10007" width="4.5703125" style="1" customWidth="1"/>
    <col min="10008" max="10008" width="4" style="1" customWidth="1"/>
    <col min="10009" max="10009" width="4.42578125" style="1" customWidth="1"/>
    <col min="10010" max="10010" width="3.28515625" style="1" customWidth="1"/>
    <col min="10011" max="10011" width="4.28515625" style="1" customWidth="1"/>
    <col min="10012" max="10012" width="7.7109375" style="1" customWidth="1"/>
    <col min="10013" max="10030" width="9.140625" style="1" customWidth="1"/>
    <col min="10031" max="10240" width="9.140625" style="1"/>
    <col min="10241" max="10241" width="4.5703125" style="1" customWidth="1"/>
    <col min="10242" max="10242" width="15.28515625" style="1" customWidth="1"/>
    <col min="10243" max="10243" width="26.5703125" style="1" customWidth="1"/>
    <col min="10244" max="10247" width="3.7109375" style="1" customWidth="1"/>
    <col min="10248" max="10248" width="3.42578125" style="1" customWidth="1"/>
    <col min="10249" max="10260" width="3.7109375" style="1" customWidth="1"/>
    <col min="10261" max="10261" width="5.5703125" style="1" customWidth="1"/>
    <col min="10262" max="10262" width="4.85546875" style="1" customWidth="1"/>
    <col min="10263" max="10263" width="4.5703125" style="1" customWidth="1"/>
    <col min="10264" max="10264" width="4" style="1" customWidth="1"/>
    <col min="10265" max="10265" width="4.42578125" style="1" customWidth="1"/>
    <col min="10266" max="10266" width="3.28515625" style="1" customWidth="1"/>
    <col min="10267" max="10267" width="4.28515625" style="1" customWidth="1"/>
    <col min="10268" max="10268" width="7.7109375" style="1" customWidth="1"/>
    <col min="10269" max="10286" width="9.140625" style="1" customWidth="1"/>
    <col min="10287" max="10496" width="9.140625" style="1"/>
    <col min="10497" max="10497" width="4.5703125" style="1" customWidth="1"/>
    <col min="10498" max="10498" width="15.28515625" style="1" customWidth="1"/>
    <col min="10499" max="10499" width="26.5703125" style="1" customWidth="1"/>
    <col min="10500" max="10503" width="3.7109375" style="1" customWidth="1"/>
    <col min="10504" max="10504" width="3.42578125" style="1" customWidth="1"/>
    <col min="10505" max="10516" width="3.7109375" style="1" customWidth="1"/>
    <col min="10517" max="10517" width="5.5703125" style="1" customWidth="1"/>
    <col min="10518" max="10518" width="4.85546875" style="1" customWidth="1"/>
    <col min="10519" max="10519" width="4.5703125" style="1" customWidth="1"/>
    <col min="10520" max="10520" width="4" style="1" customWidth="1"/>
    <col min="10521" max="10521" width="4.42578125" style="1" customWidth="1"/>
    <col min="10522" max="10522" width="3.28515625" style="1" customWidth="1"/>
    <col min="10523" max="10523" width="4.28515625" style="1" customWidth="1"/>
    <col min="10524" max="10524" width="7.7109375" style="1" customWidth="1"/>
    <col min="10525" max="10542" width="9.140625" style="1" customWidth="1"/>
    <col min="10543" max="10752" width="9.140625" style="1"/>
    <col min="10753" max="10753" width="4.5703125" style="1" customWidth="1"/>
    <col min="10754" max="10754" width="15.28515625" style="1" customWidth="1"/>
    <col min="10755" max="10755" width="26.5703125" style="1" customWidth="1"/>
    <col min="10756" max="10759" width="3.7109375" style="1" customWidth="1"/>
    <col min="10760" max="10760" width="3.42578125" style="1" customWidth="1"/>
    <col min="10761" max="10772" width="3.7109375" style="1" customWidth="1"/>
    <col min="10773" max="10773" width="5.5703125" style="1" customWidth="1"/>
    <col min="10774" max="10774" width="4.85546875" style="1" customWidth="1"/>
    <col min="10775" max="10775" width="4.5703125" style="1" customWidth="1"/>
    <col min="10776" max="10776" width="4" style="1" customWidth="1"/>
    <col min="10777" max="10777" width="4.42578125" style="1" customWidth="1"/>
    <col min="10778" max="10778" width="3.28515625" style="1" customWidth="1"/>
    <col min="10779" max="10779" width="4.28515625" style="1" customWidth="1"/>
    <col min="10780" max="10780" width="7.7109375" style="1" customWidth="1"/>
    <col min="10781" max="10798" width="9.140625" style="1" customWidth="1"/>
    <col min="10799" max="11008" width="9.140625" style="1"/>
    <col min="11009" max="11009" width="4.5703125" style="1" customWidth="1"/>
    <col min="11010" max="11010" width="15.28515625" style="1" customWidth="1"/>
    <col min="11011" max="11011" width="26.5703125" style="1" customWidth="1"/>
    <col min="11012" max="11015" width="3.7109375" style="1" customWidth="1"/>
    <col min="11016" max="11016" width="3.42578125" style="1" customWidth="1"/>
    <col min="11017" max="11028" width="3.7109375" style="1" customWidth="1"/>
    <col min="11029" max="11029" width="5.5703125" style="1" customWidth="1"/>
    <col min="11030" max="11030" width="4.85546875" style="1" customWidth="1"/>
    <col min="11031" max="11031" width="4.5703125" style="1" customWidth="1"/>
    <col min="11032" max="11032" width="4" style="1" customWidth="1"/>
    <col min="11033" max="11033" width="4.42578125" style="1" customWidth="1"/>
    <col min="11034" max="11034" width="3.28515625" style="1" customWidth="1"/>
    <col min="11035" max="11035" width="4.28515625" style="1" customWidth="1"/>
    <col min="11036" max="11036" width="7.7109375" style="1" customWidth="1"/>
    <col min="11037" max="11054" width="9.140625" style="1" customWidth="1"/>
    <col min="11055" max="11264" width="9.140625" style="1"/>
    <col min="11265" max="11265" width="4.5703125" style="1" customWidth="1"/>
    <col min="11266" max="11266" width="15.28515625" style="1" customWidth="1"/>
    <col min="11267" max="11267" width="26.5703125" style="1" customWidth="1"/>
    <col min="11268" max="11271" width="3.7109375" style="1" customWidth="1"/>
    <col min="11272" max="11272" width="3.42578125" style="1" customWidth="1"/>
    <col min="11273" max="11284" width="3.7109375" style="1" customWidth="1"/>
    <col min="11285" max="11285" width="5.5703125" style="1" customWidth="1"/>
    <col min="11286" max="11286" width="4.85546875" style="1" customWidth="1"/>
    <col min="11287" max="11287" width="4.5703125" style="1" customWidth="1"/>
    <col min="11288" max="11288" width="4" style="1" customWidth="1"/>
    <col min="11289" max="11289" width="4.42578125" style="1" customWidth="1"/>
    <col min="11290" max="11290" width="3.28515625" style="1" customWidth="1"/>
    <col min="11291" max="11291" width="4.28515625" style="1" customWidth="1"/>
    <col min="11292" max="11292" width="7.7109375" style="1" customWidth="1"/>
    <col min="11293" max="11310" width="9.140625" style="1" customWidth="1"/>
    <col min="11311" max="11520" width="9.140625" style="1"/>
    <col min="11521" max="11521" width="4.5703125" style="1" customWidth="1"/>
    <col min="11522" max="11522" width="15.28515625" style="1" customWidth="1"/>
    <col min="11523" max="11523" width="26.5703125" style="1" customWidth="1"/>
    <col min="11524" max="11527" width="3.7109375" style="1" customWidth="1"/>
    <col min="11528" max="11528" width="3.42578125" style="1" customWidth="1"/>
    <col min="11529" max="11540" width="3.7109375" style="1" customWidth="1"/>
    <col min="11541" max="11541" width="5.5703125" style="1" customWidth="1"/>
    <col min="11542" max="11542" width="4.85546875" style="1" customWidth="1"/>
    <col min="11543" max="11543" width="4.5703125" style="1" customWidth="1"/>
    <col min="11544" max="11544" width="4" style="1" customWidth="1"/>
    <col min="11545" max="11545" width="4.42578125" style="1" customWidth="1"/>
    <col min="11546" max="11546" width="3.28515625" style="1" customWidth="1"/>
    <col min="11547" max="11547" width="4.28515625" style="1" customWidth="1"/>
    <col min="11548" max="11548" width="7.7109375" style="1" customWidth="1"/>
    <col min="11549" max="11566" width="9.140625" style="1" customWidth="1"/>
    <col min="11567" max="11776" width="9.140625" style="1"/>
    <col min="11777" max="11777" width="4.5703125" style="1" customWidth="1"/>
    <col min="11778" max="11778" width="15.28515625" style="1" customWidth="1"/>
    <col min="11779" max="11779" width="26.5703125" style="1" customWidth="1"/>
    <col min="11780" max="11783" width="3.7109375" style="1" customWidth="1"/>
    <col min="11784" max="11784" width="3.42578125" style="1" customWidth="1"/>
    <col min="11785" max="11796" width="3.7109375" style="1" customWidth="1"/>
    <col min="11797" max="11797" width="5.5703125" style="1" customWidth="1"/>
    <col min="11798" max="11798" width="4.85546875" style="1" customWidth="1"/>
    <col min="11799" max="11799" width="4.5703125" style="1" customWidth="1"/>
    <col min="11800" max="11800" width="4" style="1" customWidth="1"/>
    <col min="11801" max="11801" width="4.42578125" style="1" customWidth="1"/>
    <col min="11802" max="11802" width="3.28515625" style="1" customWidth="1"/>
    <col min="11803" max="11803" width="4.28515625" style="1" customWidth="1"/>
    <col min="11804" max="11804" width="7.7109375" style="1" customWidth="1"/>
    <col min="11805" max="11822" width="9.140625" style="1" customWidth="1"/>
    <col min="11823" max="12032" width="9.140625" style="1"/>
    <col min="12033" max="12033" width="4.5703125" style="1" customWidth="1"/>
    <col min="12034" max="12034" width="15.28515625" style="1" customWidth="1"/>
    <col min="12035" max="12035" width="26.5703125" style="1" customWidth="1"/>
    <col min="12036" max="12039" width="3.7109375" style="1" customWidth="1"/>
    <col min="12040" max="12040" width="3.42578125" style="1" customWidth="1"/>
    <col min="12041" max="12052" width="3.7109375" style="1" customWidth="1"/>
    <col min="12053" max="12053" width="5.5703125" style="1" customWidth="1"/>
    <col min="12054" max="12054" width="4.85546875" style="1" customWidth="1"/>
    <col min="12055" max="12055" width="4.5703125" style="1" customWidth="1"/>
    <col min="12056" max="12056" width="4" style="1" customWidth="1"/>
    <col min="12057" max="12057" width="4.42578125" style="1" customWidth="1"/>
    <col min="12058" max="12058" width="3.28515625" style="1" customWidth="1"/>
    <col min="12059" max="12059" width="4.28515625" style="1" customWidth="1"/>
    <col min="12060" max="12060" width="7.7109375" style="1" customWidth="1"/>
    <col min="12061" max="12078" width="9.140625" style="1" customWidth="1"/>
    <col min="12079" max="12288" width="9.140625" style="1"/>
    <col min="12289" max="12289" width="4.5703125" style="1" customWidth="1"/>
    <col min="12290" max="12290" width="15.28515625" style="1" customWidth="1"/>
    <col min="12291" max="12291" width="26.5703125" style="1" customWidth="1"/>
    <col min="12292" max="12295" width="3.7109375" style="1" customWidth="1"/>
    <col min="12296" max="12296" width="3.42578125" style="1" customWidth="1"/>
    <col min="12297" max="12308" width="3.7109375" style="1" customWidth="1"/>
    <col min="12309" max="12309" width="5.5703125" style="1" customWidth="1"/>
    <col min="12310" max="12310" width="4.85546875" style="1" customWidth="1"/>
    <col min="12311" max="12311" width="4.5703125" style="1" customWidth="1"/>
    <col min="12312" max="12312" width="4" style="1" customWidth="1"/>
    <col min="12313" max="12313" width="4.42578125" style="1" customWidth="1"/>
    <col min="12314" max="12314" width="3.28515625" style="1" customWidth="1"/>
    <col min="12315" max="12315" width="4.28515625" style="1" customWidth="1"/>
    <col min="12316" max="12316" width="7.7109375" style="1" customWidth="1"/>
    <col min="12317" max="12334" width="9.140625" style="1" customWidth="1"/>
    <col min="12335" max="12544" width="9.140625" style="1"/>
    <col min="12545" max="12545" width="4.5703125" style="1" customWidth="1"/>
    <col min="12546" max="12546" width="15.28515625" style="1" customWidth="1"/>
    <col min="12547" max="12547" width="26.5703125" style="1" customWidth="1"/>
    <col min="12548" max="12551" width="3.7109375" style="1" customWidth="1"/>
    <col min="12552" max="12552" width="3.42578125" style="1" customWidth="1"/>
    <col min="12553" max="12564" width="3.7109375" style="1" customWidth="1"/>
    <col min="12565" max="12565" width="5.5703125" style="1" customWidth="1"/>
    <col min="12566" max="12566" width="4.85546875" style="1" customWidth="1"/>
    <col min="12567" max="12567" width="4.5703125" style="1" customWidth="1"/>
    <col min="12568" max="12568" width="4" style="1" customWidth="1"/>
    <col min="12569" max="12569" width="4.42578125" style="1" customWidth="1"/>
    <col min="12570" max="12570" width="3.28515625" style="1" customWidth="1"/>
    <col min="12571" max="12571" width="4.28515625" style="1" customWidth="1"/>
    <col min="12572" max="12572" width="7.7109375" style="1" customWidth="1"/>
    <col min="12573" max="12590" width="9.140625" style="1" customWidth="1"/>
    <col min="12591" max="12800" width="9.140625" style="1"/>
    <col min="12801" max="12801" width="4.5703125" style="1" customWidth="1"/>
    <col min="12802" max="12802" width="15.28515625" style="1" customWidth="1"/>
    <col min="12803" max="12803" width="26.5703125" style="1" customWidth="1"/>
    <col min="12804" max="12807" width="3.7109375" style="1" customWidth="1"/>
    <col min="12808" max="12808" width="3.42578125" style="1" customWidth="1"/>
    <col min="12809" max="12820" width="3.7109375" style="1" customWidth="1"/>
    <col min="12821" max="12821" width="5.5703125" style="1" customWidth="1"/>
    <col min="12822" max="12822" width="4.85546875" style="1" customWidth="1"/>
    <col min="12823" max="12823" width="4.5703125" style="1" customWidth="1"/>
    <col min="12824" max="12824" width="4" style="1" customWidth="1"/>
    <col min="12825" max="12825" width="4.42578125" style="1" customWidth="1"/>
    <col min="12826" max="12826" width="3.28515625" style="1" customWidth="1"/>
    <col min="12827" max="12827" width="4.28515625" style="1" customWidth="1"/>
    <col min="12828" max="12828" width="7.7109375" style="1" customWidth="1"/>
    <col min="12829" max="12846" width="9.140625" style="1" customWidth="1"/>
    <col min="12847" max="13056" width="9.140625" style="1"/>
    <col min="13057" max="13057" width="4.5703125" style="1" customWidth="1"/>
    <col min="13058" max="13058" width="15.28515625" style="1" customWidth="1"/>
    <col min="13059" max="13059" width="26.5703125" style="1" customWidth="1"/>
    <col min="13060" max="13063" width="3.7109375" style="1" customWidth="1"/>
    <col min="13064" max="13064" width="3.42578125" style="1" customWidth="1"/>
    <col min="13065" max="13076" width="3.7109375" style="1" customWidth="1"/>
    <col min="13077" max="13077" width="5.5703125" style="1" customWidth="1"/>
    <col min="13078" max="13078" width="4.85546875" style="1" customWidth="1"/>
    <col min="13079" max="13079" width="4.5703125" style="1" customWidth="1"/>
    <col min="13080" max="13080" width="4" style="1" customWidth="1"/>
    <col min="13081" max="13081" width="4.42578125" style="1" customWidth="1"/>
    <col min="13082" max="13082" width="3.28515625" style="1" customWidth="1"/>
    <col min="13083" max="13083" width="4.28515625" style="1" customWidth="1"/>
    <col min="13084" max="13084" width="7.7109375" style="1" customWidth="1"/>
    <col min="13085" max="13102" width="9.140625" style="1" customWidth="1"/>
    <col min="13103" max="13312" width="9.140625" style="1"/>
    <col min="13313" max="13313" width="4.5703125" style="1" customWidth="1"/>
    <col min="13314" max="13314" width="15.28515625" style="1" customWidth="1"/>
    <col min="13315" max="13315" width="26.5703125" style="1" customWidth="1"/>
    <col min="13316" max="13319" width="3.7109375" style="1" customWidth="1"/>
    <col min="13320" max="13320" width="3.42578125" style="1" customWidth="1"/>
    <col min="13321" max="13332" width="3.7109375" style="1" customWidth="1"/>
    <col min="13333" max="13333" width="5.5703125" style="1" customWidth="1"/>
    <col min="13334" max="13334" width="4.85546875" style="1" customWidth="1"/>
    <col min="13335" max="13335" width="4.5703125" style="1" customWidth="1"/>
    <col min="13336" max="13336" width="4" style="1" customWidth="1"/>
    <col min="13337" max="13337" width="4.42578125" style="1" customWidth="1"/>
    <col min="13338" max="13338" width="3.28515625" style="1" customWidth="1"/>
    <col min="13339" max="13339" width="4.28515625" style="1" customWidth="1"/>
    <col min="13340" max="13340" width="7.7109375" style="1" customWidth="1"/>
    <col min="13341" max="13358" width="9.140625" style="1" customWidth="1"/>
    <col min="13359" max="13568" width="9.140625" style="1"/>
    <col min="13569" max="13569" width="4.5703125" style="1" customWidth="1"/>
    <col min="13570" max="13570" width="15.28515625" style="1" customWidth="1"/>
    <col min="13571" max="13571" width="26.5703125" style="1" customWidth="1"/>
    <col min="13572" max="13575" width="3.7109375" style="1" customWidth="1"/>
    <col min="13576" max="13576" width="3.42578125" style="1" customWidth="1"/>
    <col min="13577" max="13588" width="3.7109375" style="1" customWidth="1"/>
    <col min="13589" max="13589" width="5.5703125" style="1" customWidth="1"/>
    <col min="13590" max="13590" width="4.85546875" style="1" customWidth="1"/>
    <col min="13591" max="13591" width="4.5703125" style="1" customWidth="1"/>
    <col min="13592" max="13592" width="4" style="1" customWidth="1"/>
    <col min="13593" max="13593" width="4.42578125" style="1" customWidth="1"/>
    <col min="13594" max="13594" width="3.28515625" style="1" customWidth="1"/>
    <col min="13595" max="13595" width="4.28515625" style="1" customWidth="1"/>
    <col min="13596" max="13596" width="7.7109375" style="1" customWidth="1"/>
    <col min="13597" max="13614" width="9.140625" style="1" customWidth="1"/>
    <col min="13615" max="13824" width="9.140625" style="1"/>
    <col min="13825" max="13825" width="4.5703125" style="1" customWidth="1"/>
    <col min="13826" max="13826" width="15.28515625" style="1" customWidth="1"/>
    <col min="13827" max="13827" width="26.5703125" style="1" customWidth="1"/>
    <col min="13828" max="13831" width="3.7109375" style="1" customWidth="1"/>
    <col min="13832" max="13832" width="3.42578125" style="1" customWidth="1"/>
    <col min="13833" max="13844" width="3.7109375" style="1" customWidth="1"/>
    <col min="13845" max="13845" width="5.5703125" style="1" customWidth="1"/>
    <col min="13846" max="13846" width="4.85546875" style="1" customWidth="1"/>
    <col min="13847" max="13847" width="4.5703125" style="1" customWidth="1"/>
    <col min="13848" max="13848" width="4" style="1" customWidth="1"/>
    <col min="13849" max="13849" width="4.42578125" style="1" customWidth="1"/>
    <col min="13850" max="13850" width="3.28515625" style="1" customWidth="1"/>
    <col min="13851" max="13851" width="4.28515625" style="1" customWidth="1"/>
    <col min="13852" max="13852" width="7.7109375" style="1" customWidth="1"/>
    <col min="13853" max="13870" width="9.140625" style="1" customWidth="1"/>
    <col min="13871" max="14080" width="9.140625" style="1"/>
    <col min="14081" max="14081" width="4.5703125" style="1" customWidth="1"/>
    <col min="14082" max="14082" width="15.28515625" style="1" customWidth="1"/>
    <col min="14083" max="14083" width="26.5703125" style="1" customWidth="1"/>
    <col min="14084" max="14087" width="3.7109375" style="1" customWidth="1"/>
    <col min="14088" max="14088" width="3.42578125" style="1" customWidth="1"/>
    <col min="14089" max="14100" width="3.7109375" style="1" customWidth="1"/>
    <col min="14101" max="14101" width="5.5703125" style="1" customWidth="1"/>
    <col min="14102" max="14102" width="4.85546875" style="1" customWidth="1"/>
    <col min="14103" max="14103" width="4.5703125" style="1" customWidth="1"/>
    <col min="14104" max="14104" width="4" style="1" customWidth="1"/>
    <col min="14105" max="14105" width="4.42578125" style="1" customWidth="1"/>
    <col min="14106" max="14106" width="3.28515625" style="1" customWidth="1"/>
    <col min="14107" max="14107" width="4.28515625" style="1" customWidth="1"/>
    <col min="14108" max="14108" width="7.7109375" style="1" customWidth="1"/>
    <col min="14109" max="14126" width="9.140625" style="1" customWidth="1"/>
    <col min="14127" max="14336" width="9.140625" style="1"/>
    <col min="14337" max="14337" width="4.5703125" style="1" customWidth="1"/>
    <col min="14338" max="14338" width="15.28515625" style="1" customWidth="1"/>
    <col min="14339" max="14339" width="26.5703125" style="1" customWidth="1"/>
    <col min="14340" max="14343" width="3.7109375" style="1" customWidth="1"/>
    <col min="14344" max="14344" width="3.42578125" style="1" customWidth="1"/>
    <col min="14345" max="14356" width="3.7109375" style="1" customWidth="1"/>
    <col min="14357" max="14357" width="5.5703125" style="1" customWidth="1"/>
    <col min="14358" max="14358" width="4.85546875" style="1" customWidth="1"/>
    <col min="14359" max="14359" width="4.5703125" style="1" customWidth="1"/>
    <col min="14360" max="14360" width="4" style="1" customWidth="1"/>
    <col min="14361" max="14361" width="4.42578125" style="1" customWidth="1"/>
    <col min="14362" max="14362" width="3.28515625" style="1" customWidth="1"/>
    <col min="14363" max="14363" width="4.28515625" style="1" customWidth="1"/>
    <col min="14364" max="14364" width="7.7109375" style="1" customWidth="1"/>
    <col min="14365" max="14382" width="9.140625" style="1" customWidth="1"/>
    <col min="14383" max="14592" width="9.140625" style="1"/>
    <col min="14593" max="14593" width="4.5703125" style="1" customWidth="1"/>
    <col min="14594" max="14594" width="15.28515625" style="1" customWidth="1"/>
    <col min="14595" max="14595" width="26.5703125" style="1" customWidth="1"/>
    <col min="14596" max="14599" width="3.7109375" style="1" customWidth="1"/>
    <col min="14600" max="14600" width="3.42578125" style="1" customWidth="1"/>
    <col min="14601" max="14612" width="3.7109375" style="1" customWidth="1"/>
    <col min="14613" max="14613" width="5.5703125" style="1" customWidth="1"/>
    <col min="14614" max="14614" width="4.85546875" style="1" customWidth="1"/>
    <col min="14615" max="14615" width="4.5703125" style="1" customWidth="1"/>
    <col min="14616" max="14616" width="4" style="1" customWidth="1"/>
    <col min="14617" max="14617" width="4.42578125" style="1" customWidth="1"/>
    <col min="14618" max="14618" width="3.28515625" style="1" customWidth="1"/>
    <col min="14619" max="14619" width="4.28515625" style="1" customWidth="1"/>
    <col min="14620" max="14620" width="7.7109375" style="1" customWidth="1"/>
    <col min="14621" max="14638" width="9.140625" style="1" customWidth="1"/>
    <col min="14639" max="14848" width="9.140625" style="1"/>
    <col min="14849" max="14849" width="4.5703125" style="1" customWidth="1"/>
    <col min="14850" max="14850" width="15.28515625" style="1" customWidth="1"/>
    <col min="14851" max="14851" width="26.5703125" style="1" customWidth="1"/>
    <col min="14852" max="14855" width="3.7109375" style="1" customWidth="1"/>
    <col min="14856" max="14856" width="3.42578125" style="1" customWidth="1"/>
    <col min="14857" max="14868" width="3.7109375" style="1" customWidth="1"/>
    <col min="14869" max="14869" width="5.5703125" style="1" customWidth="1"/>
    <col min="14870" max="14870" width="4.85546875" style="1" customWidth="1"/>
    <col min="14871" max="14871" width="4.5703125" style="1" customWidth="1"/>
    <col min="14872" max="14872" width="4" style="1" customWidth="1"/>
    <col min="14873" max="14873" width="4.42578125" style="1" customWidth="1"/>
    <col min="14874" max="14874" width="3.28515625" style="1" customWidth="1"/>
    <col min="14875" max="14875" width="4.28515625" style="1" customWidth="1"/>
    <col min="14876" max="14876" width="7.7109375" style="1" customWidth="1"/>
    <col min="14877" max="14894" width="9.140625" style="1" customWidth="1"/>
    <col min="14895" max="15104" width="9.140625" style="1"/>
    <col min="15105" max="15105" width="4.5703125" style="1" customWidth="1"/>
    <col min="15106" max="15106" width="15.28515625" style="1" customWidth="1"/>
    <col min="15107" max="15107" width="26.5703125" style="1" customWidth="1"/>
    <col min="15108" max="15111" width="3.7109375" style="1" customWidth="1"/>
    <col min="15112" max="15112" width="3.42578125" style="1" customWidth="1"/>
    <col min="15113" max="15124" width="3.7109375" style="1" customWidth="1"/>
    <col min="15125" max="15125" width="5.5703125" style="1" customWidth="1"/>
    <col min="15126" max="15126" width="4.85546875" style="1" customWidth="1"/>
    <col min="15127" max="15127" width="4.5703125" style="1" customWidth="1"/>
    <col min="15128" max="15128" width="4" style="1" customWidth="1"/>
    <col min="15129" max="15129" width="4.42578125" style="1" customWidth="1"/>
    <col min="15130" max="15130" width="3.28515625" style="1" customWidth="1"/>
    <col min="15131" max="15131" width="4.28515625" style="1" customWidth="1"/>
    <col min="15132" max="15132" width="7.7109375" style="1" customWidth="1"/>
    <col min="15133" max="15150" width="9.140625" style="1" customWidth="1"/>
    <col min="15151" max="15360" width="9.140625" style="1"/>
    <col min="15361" max="15361" width="4.5703125" style="1" customWidth="1"/>
    <col min="15362" max="15362" width="15.28515625" style="1" customWidth="1"/>
    <col min="15363" max="15363" width="26.5703125" style="1" customWidth="1"/>
    <col min="15364" max="15367" width="3.7109375" style="1" customWidth="1"/>
    <col min="15368" max="15368" width="3.42578125" style="1" customWidth="1"/>
    <col min="15369" max="15380" width="3.7109375" style="1" customWidth="1"/>
    <col min="15381" max="15381" width="5.5703125" style="1" customWidth="1"/>
    <col min="15382" max="15382" width="4.85546875" style="1" customWidth="1"/>
    <col min="15383" max="15383" width="4.5703125" style="1" customWidth="1"/>
    <col min="15384" max="15384" width="4" style="1" customWidth="1"/>
    <col min="15385" max="15385" width="4.42578125" style="1" customWidth="1"/>
    <col min="15386" max="15386" width="3.28515625" style="1" customWidth="1"/>
    <col min="15387" max="15387" width="4.28515625" style="1" customWidth="1"/>
    <col min="15388" max="15388" width="7.7109375" style="1" customWidth="1"/>
    <col min="15389" max="15406" width="9.140625" style="1" customWidth="1"/>
    <col min="15407" max="15616" width="9.140625" style="1"/>
    <col min="15617" max="15617" width="4.5703125" style="1" customWidth="1"/>
    <col min="15618" max="15618" width="15.28515625" style="1" customWidth="1"/>
    <col min="15619" max="15619" width="26.5703125" style="1" customWidth="1"/>
    <col min="15620" max="15623" width="3.7109375" style="1" customWidth="1"/>
    <col min="15624" max="15624" width="3.42578125" style="1" customWidth="1"/>
    <col min="15625" max="15636" width="3.7109375" style="1" customWidth="1"/>
    <col min="15637" max="15637" width="5.5703125" style="1" customWidth="1"/>
    <col min="15638" max="15638" width="4.85546875" style="1" customWidth="1"/>
    <col min="15639" max="15639" width="4.5703125" style="1" customWidth="1"/>
    <col min="15640" max="15640" width="4" style="1" customWidth="1"/>
    <col min="15641" max="15641" width="4.42578125" style="1" customWidth="1"/>
    <col min="15642" max="15642" width="3.28515625" style="1" customWidth="1"/>
    <col min="15643" max="15643" width="4.28515625" style="1" customWidth="1"/>
    <col min="15644" max="15644" width="7.7109375" style="1" customWidth="1"/>
    <col min="15645" max="15662" width="9.140625" style="1" customWidth="1"/>
    <col min="15663" max="15872" width="9.140625" style="1"/>
    <col min="15873" max="15873" width="4.5703125" style="1" customWidth="1"/>
    <col min="15874" max="15874" width="15.28515625" style="1" customWidth="1"/>
    <col min="15875" max="15875" width="26.5703125" style="1" customWidth="1"/>
    <col min="15876" max="15879" width="3.7109375" style="1" customWidth="1"/>
    <col min="15880" max="15880" width="3.42578125" style="1" customWidth="1"/>
    <col min="15881" max="15892" width="3.7109375" style="1" customWidth="1"/>
    <col min="15893" max="15893" width="5.5703125" style="1" customWidth="1"/>
    <col min="15894" max="15894" width="4.85546875" style="1" customWidth="1"/>
    <col min="15895" max="15895" width="4.5703125" style="1" customWidth="1"/>
    <col min="15896" max="15896" width="4" style="1" customWidth="1"/>
    <col min="15897" max="15897" width="4.42578125" style="1" customWidth="1"/>
    <col min="15898" max="15898" width="3.28515625" style="1" customWidth="1"/>
    <col min="15899" max="15899" width="4.28515625" style="1" customWidth="1"/>
    <col min="15900" max="15900" width="7.7109375" style="1" customWidth="1"/>
    <col min="15901" max="15918" width="9.140625" style="1" customWidth="1"/>
    <col min="15919" max="16128" width="9.140625" style="1"/>
    <col min="16129" max="16129" width="4.5703125" style="1" customWidth="1"/>
    <col min="16130" max="16130" width="15.28515625" style="1" customWidth="1"/>
    <col min="16131" max="16131" width="26.5703125" style="1" customWidth="1"/>
    <col min="16132" max="16135" width="3.7109375" style="1" customWidth="1"/>
    <col min="16136" max="16136" width="3.42578125" style="1" customWidth="1"/>
    <col min="16137" max="16148" width="3.7109375" style="1" customWidth="1"/>
    <col min="16149" max="16149" width="5.5703125" style="1" customWidth="1"/>
    <col min="16150" max="16150" width="4.85546875" style="1" customWidth="1"/>
    <col min="16151" max="16151" width="4.5703125" style="1" customWidth="1"/>
    <col min="16152" max="16152" width="4" style="1" customWidth="1"/>
    <col min="16153" max="16153" width="4.42578125" style="1" customWidth="1"/>
    <col min="16154" max="16154" width="3.28515625" style="1" customWidth="1"/>
    <col min="16155" max="16155" width="4.28515625" style="1" customWidth="1"/>
    <col min="16156" max="16156" width="7.7109375" style="1" customWidth="1"/>
    <col min="16157" max="16174" width="9.140625" style="1" customWidth="1"/>
    <col min="16175" max="16384" width="9.140625" style="1"/>
  </cols>
  <sheetData>
    <row r="1" spans="1:36" x14ac:dyDescent="0.25">
      <c r="V1" s="96" t="s">
        <v>90</v>
      </c>
      <c r="W1" s="96"/>
      <c r="X1" s="96"/>
      <c r="Y1" s="96"/>
      <c r="Z1" s="96"/>
      <c r="AA1" s="96"/>
      <c r="AB1" s="96"/>
    </row>
    <row r="2" spans="1:36" ht="15" customHeight="1" x14ac:dyDescent="0.25">
      <c r="C2" s="97" t="s">
        <v>89</v>
      </c>
      <c r="D2" s="97"/>
      <c r="E2" s="97"/>
      <c r="F2" s="97"/>
      <c r="G2" s="97"/>
      <c r="H2" s="97"/>
      <c r="I2" s="97"/>
      <c r="J2" s="97"/>
      <c r="K2" s="97"/>
      <c r="L2" s="97"/>
      <c r="M2" s="97"/>
      <c r="N2" s="97"/>
      <c r="O2" s="97"/>
      <c r="P2" s="97"/>
      <c r="Q2" s="97"/>
      <c r="R2" s="97"/>
      <c r="S2" s="97"/>
      <c r="T2" s="97"/>
      <c r="U2" s="97"/>
      <c r="V2" s="97"/>
      <c r="W2" s="97"/>
      <c r="X2" s="97"/>
      <c r="Y2" s="97"/>
      <c r="Z2" s="98"/>
      <c r="AA2" s="98"/>
      <c r="AB2" s="98"/>
    </row>
    <row r="3" spans="1:36" ht="15" customHeight="1" x14ac:dyDescent="0.25">
      <c r="A3" s="59"/>
      <c r="B3" s="99"/>
      <c r="C3" s="97"/>
      <c r="D3" s="97"/>
      <c r="E3" s="97"/>
      <c r="F3" s="97"/>
      <c r="G3" s="97"/>
      <c r="H3" s="97"/>
      <c r="I3" s="97"/>
      <c r="J3" s="97"/>
      <c r="K3" s="97"/>
      <c r="L3" s="97"/>
      <c r="M3" s="97"/>
      <c r="N3" s="97"/>
      <c r="O3" s="97"/>
      <c r="P3" s="97"/>
      <c r="Q3" s="97"/>
      <c r="R3" s="97"/>
      <c r="S3" s="97"/>
      <c r="T3" s="97"/>
      <c r="U3" s="97"/>
      <c r="V3" s="97"/>
      <c r="W3" s="97"/>
      <c r="X3" s="97"/>
      <c r="Y3" s="97"/>
      <c r="Z3" s="98"/>
      <c r="AA3" s="98"/>
      <c r="AB3" s="98"/>
    </row>
    <row r="4" spans="1:36" x14ac:dyDescent="0.25">
      <c r="A4" s="60"/>
      <c r="B4" s="99"/>
      <c r="C4" s="97"/>
      <c r="D4" s="97"/>
      <c r="E4" s="97"/>
      <c r="F4" s="97"/>
      <c r="G4" s="97"/>
      <c r="H4" s="97"/>
      <c r="I4" s="97"/>
      <c r="J4" s="97"/>
      <c r="K4" s="97"/>
      <c r="L4" s="97"/>
      <c r="M4" s="97"/>
      <c r="N4" s="97"/>
      <c r="O4" s="97"/>
      <c r="P4" s="97"/>
      <c r="Q4" s="97"/>
      <c r="R4" s="97"/>
      <c r="S4" s="97"/>
      <c r="T4" s="97"/>
      <c r="U4" s="97"/>
      <c r="V4" s="97"/>
      <c r="W4" s="97"/>
      <c r="X4" s="97"/>
      <c r="Y4" s="97"/>
      <c r="Z4" s="98"/>
      <c r="AA4" s="98"/>
      <c r="AB4" s="98"/>
    </row>
    <row r="5" spans="1:36" x14ac:dyDescent="0.25">
      <c r="A5" s="60"/>
      <c r="B5" s="99"/>
      <c r="C5" s="97"/>
      <c r="D5" s="97"/>
      <c r="E5" s="97"/>
      <c r="F5" s="97"/>
      <c r="G5" s="97"/>
      <c r="H5" s="97"/>
      <c r="I5" s="97"/>
      <c r="J5" s="97"/>
      <c r="K5" s="97"/>
      <c r="L5" s="97"/>
      <c r="M5" s="97"/>
      <c r="N5" s="97"/>
      <c r="O5" s="97"/>
      <c r="P5" s="97"/>
      <c r="Q5" s="97"/>
      <c r="R5" s="97"/>
      <c r="S5" s="97"/>
      <c r="T5" s="97"/>
      <c r="U5" s="97"/>
      <c r="V5" s="97"/>
      <c r="W5" s="97"/>
      <c r="X5" s="97"/>
      <c r="Y5" s="97"/>
      <c r="Z5" s="98"/>
      <c r="AA5" s="98"/>
      <c r="AB5" s="98"/>
    </row>
    <row r="6" spans="1:36" x14ac:dyDescent="0.25">
      <c r="A6" s="60"/>
      <c r="B6" s="99"/>
      <c r="C6" s="97"/>
      <c r="D6" s="97"/>
      <c r="E6" s="97"/>
      <c r="F6" s="97"/>
      <c r="G6" s="97"/>
      <c r="H6" s="97"/>
      <c r="I6" s="97"/>
      <c r="J6" s="97"/>
      <c r="K6" s="97"/>
      <c r="L6" s="97"/>
      <c r="M6" s="97"/>
      <c r="N6" s="97"/>
      <c r="O6" s="97"/>
      <c r="P6" s="97"/>
      <c r="Q6" s="97"/>
      <c r="R6" s="97"/>
      <c r="S6" s="97"/>
      <c r="T6" s="97"/>
      <c r="U6" s="97"/>
      <c r="V6" s="97"/>
      <c r="W6" s="97"/>
      <c r="X6" s="97"/>
      <c r="Y6" s="97"/>
      <c r="Z6" s="98"/>
      <c r="AA6" s="98"/>
      <c r="AB6" s="98"/>
    </row>
    <row r="7" spans="1:36" x14ac:dyDescent="0.25">
      <c r="A7" s="60"/>
      <c r="B7" s="99"/>
      <c r="C7" s="97"/>
      <c r="D7" s="97"/>
      <c r="E7" s="97"/>
      <c r="F7" s="97"/>
      <c r="G7" s="97"/>
      <c r="H7" s="97"/>
      <c r="I7" s="97"/>
      <c r="J7" s="97"/>
      <c r="K7" s="97"/>
      <c r="L7" s="97"/>
      <c r="M7" s="97"/>
      <c r="N7" s="97"/>
      <c r="O7" s="97"/>
      <c r="P7" s="97"/>
      <c r="Q7" s="97"/>
      <c r="R7" s="97"/>
      <c r="S7" s="97"/>
      <c r="T7" s="97"/>
      <c r="U7" s="97"/>
      <c r="V7" s="97"/>
      <c r="W7" s="97"/>
      <c r="X7" s="97"/>
      <c r="Y7" s="97"/>
      <c r="Z7" s="98"/>
      <c r="AA7" s="98"/>
      <c r="AB7" s="98"/>
    </row>
    <row r="8" spans="1:36" ht="15.75" thickBot="1" x14ac:dyDescent="0.3">
      <c r="V8" s="64"/>
      <c r="W8" s="64"/>
      <c r="X8" s="64"/>
      <c r="Y8" s="64"/>
      <c r="Z8" s="64"/>
      <c r="AA8" s="64"/>
      <c r="AB8" s="64"/>
    </row>
    <row r="9" spans="1:36" ht="20.25" x14ac:dyDescent="0.3">
      <c r="A9" s="100" t="s">
        <v>0</v>
      </c>
      <c r="B9" s="101"/>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2"/>
      <c r="AI9" t="s">
        <v>1</v>
      </c>
    </row>
    <row r="10" spans="1:36" x14ac:dyDescent="0.25">
      <c r="A10" s="84" t="s">
        <v>2</v>
      </c>
      <c r="B10" s="85"/>
      <c r="C10" s="86"/>
      <c r="D10" s="87"/>
      <c r="E10" s="87"/>
      <c r="F10" s="87"/>
      <c r="G10" s="87"/>
      <c r="H10" s="87"/>
      <c r="I10" s="87"/>
      <c r="J10" s="88"/>
      <c r="K10" s="89" t="s">
        <v>3</v>
      </c>
      <c r="L10" s="90"/>
      <c r="M10" s="90"/>
      <c r="N10" s="90"/>
      <c r="O10" s="91"/>
      <c r="P10" s="92"/>
      <c r="Q10" s="92"/>
      <c r="R10" s="92"/>
      <c r="S10" s="92"/>
      <c r="T10" s="92"/>
      <c r="U10" s="92"/>
      <c r="V10" s="93" t="s">
        <v>4</v>
      </c>
      <c r="W10" s="94"/>
      <c r="X10" s="94"/>
      <c r="Y10" s="94"/>
      <c r="Z10" s="94"/>
      <c r="AA10" s="95"/>
      <c r="AB10" s="2"/>
      <c r="AI10" t="s">
        <v>5</v>
      </c>
      <c r="AJ10"/>
    </row>
    <row r="11" spans="1:36" x14ac:dyDescent="0.25">
      <c r="A11" s="103" t="s">
        <v>6</v>
      </c>
      <c r="B11" s="85"/>
      <c r="C11" s="3"/>
      <c r="D11" s="104" t="s">
        <v>7</v>
      </c>
      <c r="E11" s="104"/>
      <c r="F11" s="104"/>
      <c r="G11" s="105"/>
      <c r="H11" s="105"/>
      <c r="I11" s="105"/>
      <c r="J11" s="105"/>
      <c r="K11" s="106" t="s">
        <v>8</v>
      </c>
      <c r="L11" s="106"/>
      <c r="M11" s="106"/>
      <c r="N11" s="106"/>
      <c r="O11" s="106"/>
      <c r="P11" s="105"/>
      <c r="Q11" s="105"/>
      <c r="R11" s="105"/>
      <c r="S11" s="105"/>
      <c r="T11" s="105"/>
      <c r="U11" s="122"/>
      <c r="V11" s="123"/>
      <c r="W11" s="107"/>
      <c r="X11" s="108"/>
      <c r="Y11" s="108"/>
      <c r="Z11" s="108"/>
      <c r="AA11" s="108"/>
      <c r="AB11" s="109"/>
      <c r="AI11" t="s">
        <v>9</v>
      </c>
      <c r="AJ11"/>
    </row>
    <row r="12" spans="1:36" ht="15" customHeight="1" x14ac:dyDescent="0.25">
      <c r="A12" s="4" t="s">
        <v>10</v>
      </c>
      <c r="B12" s="61" t="s">
        <v>11</v>
      </c>
      <c r="C12" s="110" t="s">
        <v>12</v>
      </c>
      <c r="D12" s="110"/>
      <c r="E12" s="110"/>
      <c r="F12" s="110"/>
      <c r="G12" s="110"/>
      <c r="H12" s="111" t="s">
        <v>13</v>
      </c>
      <c r="I12" s="112"/>
      <c r="J12" s="113"/>
      <c r="K12" s="111" t="s">
        <v>14</v>
      </c>
      <c r="L12" s="112"/>
      <c r="M12" s="112"/>
      <c r="N12" s="112"/>
      <c r="O12" s="112"/>
      <c r="P12" s="112"/>
      <c r="Q12" s="112"/>
      <c r="R12" s="112"/>
      <c r="S12" s="112"/>
      <c r="T12" s="112"/>
      <c r="U12" s="112"/>
      <c r="V12" s="112"/>
      <c r="W12" s="112"/>
      <c r="X12" s="112"/>
      <c r="Y12" s="112"/>
      <c r="Z12" s="112"/>
      <c r="AA12" s="112"/>
      <c r="AB12" s="114"/>
      <c r="AI12" t="s">
        <v>15</v>
      </c>
      <c r="AJ12"/>
    </row>
    <row r="13" spans="1:36" ht="15" customHeight="1" x14ac:dyDescent="0.25">
      <c r="A13" s="5">
        <v>1</v>
      </c>
      <c r="B13" s="68"/>
      <c r="C13" s="115"/>
      <c r="D13" s="115"/>
      <c r="E13" s="115"/>
      <c r="F13" s="115"/>
      <c r="G13" s="116"/>
      <c r="H13" s="117"/>
      <c r="I13" s="118"/>
      <c r="J13" s="118"/>
      <c r="K13" s="119"/>
      <c r="L13" s="120"/>
      <c r="M13" s="120"/>
      <c r="N13" s="120"/>
      <c r="O13" s="120"/>
      <c r="P13" s="120"/>
      <c r="Q13" s="120"/>
      <c r="R13" s="120"/>
      <c r="S13" s="120"/>
      <c r="T13" s="120"/>
      <c r="U13" s="120"/>
      <c r="V13" s="120"/>
      <c r="W13" s="120"/>
      <c r="X13" s="120"/>
      <c r="Y13" s="120"/>
      <c r="Z13" s="120"/>
      <c r="AA13" s="120"/>
      <c r="AB13" s="121"/>
      <c r="AI13" t="s">
        <v>16</v>
      </c>
      <c r="AJ13"/>
    </row>
    <row r="14" spans="1:36" ht="15" customHeight="1" x14ac:dyDescent="0.25">
      <c r="A14" s="5">
        <v>2</v>
      </c>
      <c r="B14" s="68"/>
      <c r="C14" s="115"/>
      <c r="D14" s="115"/>
      <c r="E14" s="115"/>
      <c r="F14" s="115"/>
      <c r="G14" s="116"/>
      <c r="H14" s="117"/>
      <c r="I14" s="118"/>
      <c r="J14" s="118"/>
      <c r="K14" s="119"/>
      <c r="L14" s="120"/>
      <c r="M14" s="120"/>
      <c r="N14" s="120"/>
      <c r="O14" s="120"/>
      <c r="P14" s="120"/>
      <c r="Q14" s="120"/>
      <c r="R14" s="120"/>
      <c r="S14" s="120"/>
      <c r="T14" s="120"/>
      <c r="U14" s="120"/>
      <c r="V14" s="120"/>
      <c r="W14" s="120"/>
      <c r="X14" s="120"/>
      <c r="Y14" s="120"/>
      <c r="Z14" s="120"/>
      <c r="AA14" s="120"/>
      <c r="AB14" s="121"/>
      <c r="AI14" t="s">
        <v>17</v>
      </c>
      <c r="AJ14"/>
    </row>
    <row r="15" spans="1:36" x14ac:dyDescent="0.25">
      <c r="A15" s="5">
        <v>3</v>
      </c>
      <c r="B15" s="68"/>
      <c r="C15" s="115"/>
      <c r="D15" s="115"/>
      <c r="E15" s="115"/>
      <c r="F15" s="115"/>
      <c r="G15" s="116"/>
      <c r="H15" s="117"/>
      <c r="I15" s="117"/>
      <c r="J15" s="117"/>
      <c r="K15" s="119"/>
      <c r="L15" s="120"/>
      <c r="M15" s="120"/>
      <c r="N15" s="120"/>
      <c r="O15" s="120"/>
      <c r="P15" s="120"/>
      <c r="Q15" s="120"/>
      <c r="R15" s="120"/>
      <c r="S15" s="120"/>
      <c r="T15" s="120"/>
      <c r="U15" s="120"/>
      <c r="V15" s="120"/>
      <c r="W15" s="120"/>
      <c r="X15" s="120"/>
      <c r="Y15" s="120"/>
      <c r="Z15" s="120"/>
      <c r="AA15" s="120"/>
      <c r="AB15" s="121"/>
      <c r="AI15" t="s">
        <v>18</v>
      </c>
      <c r="AJ15"/>
    </row>
    <row r="16" spans="1:36" x14ac:dyDescent="0.25">
      <c r="A16" s="5">
        <v>4</v>
      </c>
      <c r="B16" s="68"/>
      <c r="C16" s="115"/>
      <c r="D16" s="115"/>
      <c r="E16" s="115"/>
      <c r="F16" s="115"/>
      <c r="G16" s="116"/>
      <c r="H16" s="117"/>
      <c r="I16" s="117"/>
      <c r="J16" s="117"/>
      <c r="K16" s="119"/>
      <c r="L16" s="120"/>
      <c r="M16" s="120"/>
      <c r="N16" s="120"/>
      <c r="O16" s="120"/>
      <c r="P16" s="120"/>
      <c r="Q16" s="120"/>
      <c r="R16" s="120"/>
      <c r="S16" s="120"/>
      <c r="T16" s="120"/>
      <c r="U16" s="120"/>
      <c r="V16" s="120"/>
      <c r="W16" s="120"/>
      <c r="X16" s="120"/>
      <c r="Y16" s="120"/>
      <c r="Z16" s="120"/>
      <c r="AA16" s="120"/>
      <c r="AB16" s="121"/>
      <c r="AI16" t="s">
        <v>19</v>
      </c>
      <c r="AJ16"/>
    </row>
    <row r="17" spans="1:49" ht="15" customHeight="1" x14ac:dyDescent="0.25">
      <c r="A17" s="5">
        <v>5</v>
      </c>
      <c r="B17" s="68"/>
      <c r="C17" s="115"/>
      <c r="D17" s="115"/>
      <c r="E17" s="115"/>
      <c r="F17" s="115"/>
      <c r="G17" s="116"/>
      <c r="H17" s="117"/>
      <c r="I17" s="118"/>
      <c r="J17" s="118"/>
      <c r="K17" s="119"/>
      <c r="L17" s="120"/>
      <c r="M17" s="120"/>
      <c r="N17" s="120"/>
      <c r="O17" s="120"/>
      <c r="P17" s="120"/>
      <c r="Q17" s="120"/>
      <c r="R17" s="120"/>
      <c r="S17" s="120"/>
      <c r="T17" s="120"/>
      <c r="U17" s="120"/>
      <c r="V17" s="120"/>
      <c r="W17" s="120"/>
      <c r="X17" s="120"/>
      <c r="Y17" s="120"/>
      <c r="Z17" s="120"/>
      <c r="AA17" s="120"/>
      <c r="AB17" s="121"/>
      <c r="AI17" t="s">
        <v>20</v>
      </c>
      <c r="AJ17"/>
    </row>
    <row r="18" spans="1:49" ht="15" customHeight="1" x14ac:dyDescent="0.25">
      <c r="A18" s="5">
        <v>6</v>
      </c>
      <c r="B18" s="69"/>
      <c r="C18" s="115"/>
      <c r="D18" s="115"/>
      <c r="E18" s="115"/>
      <c r="F18" s="115"/>
      <c r="G18" s="116"/>
      <c r="H18" s="118"/>
      <c r="I18" s="118"/>
      <c r="J18" s="118"/>
      <c r="K18" s="119"/>
      <c r="L18" s="120"/>
      <c r="M18" s="120"/>
      <c r="N18" s="120"/>
      <c r="O18" s="120"/>
      <c r="P18" s="120"/>
      <c r="Q18" s="120"/>
      <c r="R18" s="120"/>
      <c r="S18" s="120"/>
      <c r="T18" s="120"/>
      <c r="U18" s="120"/>
      <c r="V18" s="120"/>
      <c r="W18" s="120"/>
      <c r="X18" s="120"/>
      <c r="Y18" s="120"/>
      <c r="Z18" s="120"/>
      <c r="AA18" s="120"/>
      <c r="AB18" s="121"/>
      <c r="AI18" t="s">
        <v>21</v>
      </c>
      <c r="AJ18"/>
    </row>
    <row r="19" spans="1:49" ht="15" customHeight="1" x14ac:dyDescent="0.25">
      <c r="A19" s="5">
        <v>7</v>
      </c>
      <c r="B19" s="68"/>
      <c r="C19" s="115"/>
      <c r="D19" s="115"/>
      <c r="E19" s="115"/>
      <c r="F19" s="115"/>
      <c r="G19" s="116"/>
      <c r="H19" s="118"/>
      <c r="I19" s="118"/>
      <c r="J19" s="118"/>
      <c r="K19" s="119"/>
      <c r="L19" s="120"/>
      <c r="M19" s="120"/>
      <c r="N19" s="120"/>
      <c r="O19" s="120"/>
      <c r="P19" s="120"/>
      <c r="Q19" s="120"/>
      <c r="R19" s="120"/>
      <c r="S19" s="120"/>
      <c r="T19" s="120"/>
      <c r="U19" s="120"/>
      <c r="V19" s="120"/>
      <c r="W19" s="120"/>
      <c r="X19" s="120"/>
      <c r="Y19" s="120"/>
      <c r="Z19" s="120"/>
      <c r="AA19" s="120"/>
      <c r="AB19" s="121"/>
      <c r="AI19"/>
      <c r="AJ19"/>
    </row>
    <row r="20" spans="1:49" ht="15" customHeight="1" x14ac:dyDescent="0.25">
      <c r="A20" s="5">
        <v>8</v>
      </c>
      <c r="B20" s="68"/>
      <c r="C20" s="115"/>
      <c r="D20" s="115"/>
      <c r="E20" s="115"/>
      <c r="F20" s="115"/>
      <c r="G20" s="116"/>
      <c r="H20" s="118"/>
      <c r="I20" s="118"/>
      <c r="J20" s="118"/>
      <c r="K20" s="119"/>
      <c r="L20" s="120"/>
      <c r="M20" s="120"/>
      <c r="N20" s="120"/>
      <c r="O20" s="120"/>
      <c r="P20" s="120"/>
      <c r="Q20" s="120"/>
      <c r="R20" s="120"/>
      <c r="S20" s="120"/>
      <c r="T20" s="120"/>
      <c r="U20" s="120"/>
      <c r="V20" s="120"/>
      <c r="W20" s="120"/>
      <c r="X20" s="120"/>
      <c r="Y20" s="120"/>
      <c r="Z20" s="120"/>
      <c r="AA20" s="120"/>
      <c r="AB20" s="121"/>
      <c r="AI20" t="s">
        <v>22</v>
      </c>
      <c r="AJ20"/>
    </row>
    <row r="21" spans="1:49" ht="15" customHeight="1" x14ac:dyDescent="0.25">
      <c r="A21" s="5">
        <v>9</v>
      </c>
      <c r="B21" s="68"/>
      <c r="C21" s="115"/>
      <c r="D21" s="115"/>
      <c r="E21" s="115"/>
      <c r="F21" s="115"/>
      <c r="G21" s="116"/>
      <c r="H21" s="118"/>
      <c r="I21" s="118"/>
      <c r="J21" s="118"/>
      <c r="K21" s="119"/>
      <c r="L21" s="120"/>
      <c r="M21" s="120"/>
      <c r="N21" s="120"/>
      <c r="O21" s="120"/>
      <c r="P21" s="120"/>
      <c r="Q21" s="120"/>
      <c r="R21" s="120"/>
      <c r="S21" s="120"/>
      <c r="T21" s="120"/>
      <c r="U21" s="120"/>
      <c r="V21" s="120"/>
      <c r="W21" s="120"/>
      <c r="X21" s="120"/>
      <c r="Y21" s="120"/>
      <c r="Z21" s="120"/>
      <c r="AA21" s="120"/>
      <c r="AB21" s="121"/>
      <c r="AI21" t="s">
        <v>23</v>
      </c>
      <c r="AJ21"/>
    </row>
    <row r="22" spans="1:49" ht="15" customHeight="1" x14ac:dyDescent="0.25">
      <c r="A22" s="5">
        <v>10</v>
      </c>
      <c r="B22" s="68"/>
      <c r="C22" s="115"/>
      <c r="D22" s="115"/>
      <c r="E22" s="115"/>
      <c r="F22" s="115"/>
      <c r="G22" s="116"/>
      <c r="H22" s="118"/>
      <c r="I22" s="118"/>
      <c r="J22" s="118"/>
      <c r="K22" s="119"/>
      <c r="L22" s="120"/>
      <c r="M22" s="120"/>
      <c r="N22" s="120"/>
      <c r="O22" s="120"/>
      <c r="P22" s="120"/>
      <c r="Q22" s="120"/>
      <c r="R22" s="120"/>
      <c r="S22" s="120"/>
      <c r="T22" s="120"/>
      <c r="U22" s="120"/>
      <c r="V22" s="120"/>
      <c r="W22" s="120"/>
      <c r="X22" s="120"/>
      <c r="Y22" s="120"/>
      <c r="Z22" s="120"/>
      <c r="AA22" s="120"/>
      <c r="AB22" s="121"/>
      <c r="AI22" t="s">
        <v>24</v>
      </c>
      <c r="AJ22"/>
    </row>
    <row r="23" spans="1:49" x14ac:dyDescent="0.25">
      <c r="A23" s="5">
        <v>11</v>
      </c>
      <c r="B23" s="68"/>
      <c r="C23" s="115"/>
      <c r="D23" s="115"/>
      <c r="E23" s="115"/>
      <c r="F23" s="115"/>
      <c r="G23" s="116"/>
      <c r="H23" s="117"/>
      <c r="I23" s="117"/>
      <c r="J23" s="117"/>
      <c r="K23" s="119"/>
      <c r="L23" s="120"/>
      <c r="M23" s="120"/>
      <c r="N23" s="120"/>
      <c r="O23" s="120"/>
      <c r="P23" s="120"/>
      <c r="Q23" s="120"/>
      <c r="R23" s="120"/>
      <c r="S23" s="120"/>
      <c r="T23" s="120"/>
      <c r="U23" s="120"/>
      <c r="V23" s="120"/>
      <c r="W23" s="120"/>
      <c r="X23" s="120"/>
      <c r="Y23" s="120"/>
      <c r="Z23" s="120"/>
      <c r="AA23" s="120"/>
      <c r="AB23" s="121"/>
      <c r="AI23" t="s">
        <v>25</v>
      </c>
      <c r="AJ23"/>
    </row>
    <row r="24" spans="1:49" x14ac:dyDescent="0.25">
      <c r="A24" s="5">
        <v>12</v>
      </c>
      <c r="B24" s="68"/>
      <c r="C24" s="115"/>
      <c r="D24" s="115"/>
      <c r="E24" s="115"/>
      <c r="F24" s="115"/>
      <c r="G24" s="116"/>
      <c r="H24" s="117"/>
      <c r="I24" s="117"/>
      <c r="J24" s="117"/>
      <c r="K24" s="119"/>
      <c r="L24" s="120"/>
      <c r="M24" s="120"/>
      <c r="N24" s="120"/>
      <c r="O24" s="120"/>
      <c r="P24" s="120"/>
      <c r="Q24" s="120"/>
      <c r="R24" s="120"/>
      <c r="S24" s="120"/>
      <c r="T24" s="120"/>
      <c r="U24" s="120"/>
      <c r="V24" s="120"/>
      <c r="W24" s="120"/>
      <c r="X24" s="120"/>
      <c r="Y24" s="120"/>
      <c r="Z24" s="120"/>
      <c r="AA24" s="120"/>
      <c r="AB24" s="121"/>
      <c r="AI24" t="s">
        <v>26</v>
      </c>
      <c r="AJ24"/>
    </row>
    <row r="25" spans="1:49" x14ac:dyDescent="0.25">
      <c r="A25" s="5">
        <v>13</v>
      </c>
      <c r="B25" s="68"/>
      <c r="C25" s="115"/>
      <c r="D25" s="115"/>
      <c r="E25" s="115"/>
      <c r="F25" s="115"/>
      <c r="G25" s="116"/>
      <c r="H25" s="117"/>
      <c r="I25" s="117"/>
      <c r="J25" s="117"/>
      <c r="K25" s="147"/>
      <c r="L25" s="148"/>
      <c r="M25" s="148"/>
      <c r="N25" s="148"/>
      <c r="O25" s="148"/>
      <c r="P25" s="148"/>
      <c r="Q25" s="148"/>
      <c r="R25" s="148"/>
      <c r="S25" s="148"/>
      <c r="T25" s="148"/>
      <c r="U25" s="148"/>
      <c r="V25" s="148"/>
      <c r="W25" s="148"/>
      <c r="X25" s="148"/>
      <c r="Y25" s="148"/>
      <c r="Z25" s="148"/>
      <c r="AA25" s="148"/>
      <c r="AB25" s="149"/>
      <c r="AI25" t="s">
        <v>27</v>
      </c>
      <c r="AJ25"/>
    </row>
    <row r="26" spans="1:49" s="6" customFormat="1" ht="19.5" thickBot="1" x14ac:dyDescent="0.35">
      <c r="A26" s="124" t="s">
        <v>28</v>
      </c>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6"/>
      <c r="AI26" t="s">
        <v>29</v>
      </c>
      <c r="AJ26"/>
      <c r="AV26" s="7"/>
      <c r="AW26" s="7"/>
    </row>
    <row r="27" spans="1:49" x14ac:dyDescent="0.25">
      <c r="A27" s="127" t="s">
        <v>30</v>
      </c>
      <c r="B27" s="130" t="s">
        <v>31</v>
      </c>
      <c r="C27" s="133" t="s">
        <v>91</v>
      </c>
      <c r="D27" s="136" t="s">
        <v>32</v>
      </c>
      <c r="E27" s="137"/>
      <c r="F27" s="137"/>
      <c r="G27" s="137"/>
      <c r="H27" s="137"/>
      <c r="I27" s="137"/>
      <c r="J27" s="137"/>
      <c r="K27" s="137"/>
      <c r="L27" s="137"/>
      <c r="M27" s="137"/>
      <c r="N27" s="137"/>
      <c r="O27" s="137"/>
      <c r="P27" s="137"/>
      <c r="Q27" s="137"/>
      <c r="R27" s="137"/>
      <c r="S27" s="137"/>
      <c r="T27" s="137"/>
      <c r="U27" s="138" t="s">
        <v>33</v>
      </c>
      <c r="V27" s="141" t="s">
        <v>34</v>
      </c>
      <c r="W27" s="144" t="s">
        <v>35</v>
      </c>
      <c r="X27" s="144" t="s">
        <v>36</v>
      </c>
      <c r="Y27" s="144" t="s">
        <v>37</v>
      </c>
      <c r="Z27" s="154" t="s">
        <v>38</v>
      </c>
      <c r="AA27" s="155"/>
      <c r="AB27" s="158" t="s">
        <v>39</v>
      </c>
      <c r="AI27" t="s">
        <v>40</v>
      </c>
      <c r="AJ27"/>
    </row>
    <row r="28" spans="1:49" x14ac:dyDescent="0.25">
      <c r="A28" s="128"/>
      <c r="B28" s="131"/>
      <c r="C28" s="134"/>
      <c r="D28" s="161" t="s">
        <v>41</v>
      </c>
      <c r="E28" s="162"/>
      <c r="F28" s="162"/>
      <c r="G28" s="162"/>
      <c r="H28" s="162"/>
      <c r="I28" s="162"/>
      <c r="J28" s="162"/>
      <c r="K28" s="162"/>
      <c r="L28" s="162"/>
      <c r="M28" s="162"/>
      <c r="N28" s="162"/>
      <c r="O28" s="162"/>
      <c r="P28" s="162"/>
      <c r="Q28" s="162"/>
      <c r="R28" s="162"/>
      <c r="S28" s="162"/>
      <c r="T28" s="162"/>
      <c r="U28" s="139"/>
      <c r="V28" s="142"/>
      <c r="W28" s="145"/>
      <c r="X28" s="145"/>
      <c r="Y28" s="145"/>
      <c r="Z28" s="156"/>
      <c r="AA28" s="157"/>
      <c r="AB28" s="159"/>
      <c r="AI28" t="s">
        <v>42</v>
      </c>
      <c r="AJ28"/>
    </row>
    <row r="29" spans="1:49" ht="84.75" customHeight="1" thickBot="1" x14ac:dyDescent="0.3">
      <c r="A29" s="129"/>
      <c r="B29" s="132"/>
      <c r="C29" s="135"/>
      <c r="D29" s="62">
        <v>1</v>
      </c>
      <c r="E29" s="62">
        <v>2</v>
      </c>
      <c r="F29" s="62">
        <v>3</v>
      </c>
      <c r="G29" s="62">
        <v>4</v>
      </c>
      <c r="H29" s="62">
        <v>5</v>
      </c>
      <c r="I29" s="62">
        <v>6</v>
      </c>
      <c r="J29" s="62">
        <v>7</v>
      </c>
      <c r="K29" s="62">
        <v>8</v>
      </c>
      <c r="L29" s="62">
        <v>9</v>
      </c>
      <c r="M29" s="62">
        <v>10</v>
      </c>
      <c r="N29" s="74">
        <v>11</v>
      </c>
      <c r="O29" s="77">
        <v>12</v>
      </c>
      <c r="P29" s="77">
        <v>13</v>
      </c>
      <c r="Q29" s="62">
        <v>14</v>
      </c>
      <c r="R29" s="62">
        <v>15</v>
      </c>
      <c r="S29" s="62">
        <v>16</v>
      </c>
      <c r="T29" s="62">
        <v>17</v>
      </c>
      <c r="U29" s="140"/>
      <c r="V29" s="143"/>
      <c r="W29" s="146"/>
      <c r="X29" s="146"/>
      <c r="Y29" s="146"/>
      <c r="Z29" s="8" t="s">
        <v>43</v>
      </c>
      <c r="AA29" s="8" t="s">
        <v>44</v>
      </c>
      <c r="AB29" s="160"/>
      <c r="AE29" s="1" t="s">
        <v>45</v>
      </c>
      <c r="AF29" s="1" t="s">
        <v>46</v>
      </c>
      <c r="AG29" s="1" t="s">
        <v>47</v>
      </c>
      <c r="AI29" t="s">
        <v>48</v>
      </c>
      <c r="AJ29"/>
    </row>
    <row r="30" spans="1:49" ht="15.75" thickBot="1" x14ac:dyDescent="0.3">
      <c r="A30" s="9">
        <v>1</v>
      </c>
      <c r="B30" s="66"/>
      <c r="C30" s="72"/>
      <c r="D30" s="67"/>
      <c r="E30" s="67"/>
      <c r="F30" s="67"/>
      <c r="G30" s="67"/>
      <c r="H30" s="67"/>
      <c r="I30" s="66"/>
      <c r="J30" s="67"/>
      <c r="K30" s="67"/>
      <c r="L30" s="67"/>
      <c r="M30" s="67"/>
      <c r="N30" s="83"/>
      <c r="O30" s="83"/>
      <c r="P30" s="83"/>
      <c r="Q30" s="83"/>
      <c r="R30" s="73"/>
      <c r="S30" s="73"/>
      <c r="T30" s="73"/>
      <c r="U30" s="67"/>
      <c r="V30" s="10">
        <f>IF(A30&lt;&gt;"",COUNTIF(D30:T30,"AB"),"")</f>
        <v>0</v>
      </c>
      <c r="W30" s="10">
        <f>IF(A30&lt;&gt;"",(COUNTIF(D30:T30,"U")),"")</f>
        <v>0</v>
      </c>
      <c r="X30" s="10">
        <f>IF(A30&lt;&gt;"",(COUNTIF(D30:T30,"W")),"")</f>
        <v>0</v>
      </c>
      <c r="Y30" s="10">
        <f>IF(A30&lt;&gt;"",(COUNTIF(D30:T30,"WH")),"")</f>
        <v>0</v>
      </c>
      <c r="Z30" s="75"/>
      <c r="AA30" s="75"/>
      <c r="AB30" s="11">
        <f>IF($A30&lt;&gt;"",V30+W30+Y30+Z30-AA30+X30,"")</f>
        <v>0</v>
      </c>
      <c r="AE30" s="1">
        <f t="shared" ref="AE30:AE89" si="0">IF($A30&lt;&gt;"",(IF(COUNTA($D30:$T30)=V30,1,0)),"")</f>
        <v>1</v>
      </c>
      <c r="AF30" s="1">
        <f>IF($A30&lt;&gt;"",(IF(COUNTA($D30:$T30)=X30,1,0)),"")</f>
        <v>1</v>
      </c>
      <c r="AG30" s="1">
        <f>IF($A30&lt;&gt;"",(IF(COUNTA($D30:$T30)=Y30,1,0)),"")</f>
        <v>1</v>
      </c>
      <c r="AI30" t="s">
        <v>49</v>
      </c>
      <c r="AJ30"/>
    </row>
    <row r="31" spans="1:49" ht="15.75" thickBot="1" x14ac:dyDescent="0.3">
      <c r="A31" s="12">
        <v>2</v>
      </c>
      <c r="B31" s="70"/>
      <c r="C31" s="72"/>
      <c r="D31" s="67"/>
      <c r="E31" s="67"/>
      <c r="F31" s="67"/>
      <c r="G31" s="67"/>
      <c r="H31" s="67"/>
      <c r="I31" s="67"/>
      <c r="J31" s="67"/>
      <c r="K31" s="67"/>
      <c r="L31" s="67"/>
      <c r="M31" s="67"/>
      <c r="N31" s="83"/>
      <c r="O31" s="83"/>
      <c r="P31" s="83"/>
      <c r="Q31" s="83"/>
      <c r="R31" s="73"/>
      <c r="S31" s="73"/>
      <c r="T31" s="73"/>
      <c r="U31" s="67"/>
      <c r="V31" s="13">
        <f>IF(A31&lt;&gt;"",COUNTIF(D31:T31,"AB"),"")</f>
        <v>0</v>
      </c>
      <c r="W31" s="10">
        <f t="shared" ref="W31:W71" si="1">IF(A31&lt;&gt;"",(COUNTIF(D31:T31,"U")),"")</f>
        <v>0</v>
      </c>
      <c r="X31" s="13">
        <f>IF(A31&lt;&gt;"",(COUNTIF(D31:T31,"W")),"")</f>
        <v>0</v>
      </c>
      <c r="Y31" s="13">
        <f>IF(A31&lt;&gt;"",(COUNTIF(D31:T31,"WH")),"")</f>
        <v>0</v>
      </c>
      <c r="Z31" s="16"/>
      <c r="AA31" s="16"/>
      <c r="AB31" s="14">
        <f t="shared" ref="AB31:AB89" si="2">IF($A31&lt;&gt;"",V31+W31+Y31+Z31-AA31+X31,"")</f>
        <v>0</v>
      </c>
      <c r="AE31" s="1">
        <f t="shared" si="0"/>
        <v>1</v>
      </c>
      <c r="AF31" s="1">
        <f t="shared" ref="AF31:AG89" si="3">IF($A31&lt;&gt;"",(IF(COUNTA($D31:$T31)=X31,1,0)),"")</f>
        <v>1</v>
      </c>
      <c r="AG31" s="1">
        <f t="shared" si="3"/>
        <v>1</v>
      </c>
      <c r="AI31" t="s">
        <v>50</v>
      </c>
      <c r="AJ31"/>
    </row>
    <row r="32" spans="1:49" ht="15.75" thickBot="1" x14ac:dyDescent="0.3">
      <c r="A32" s="9">
        <v>3</v>
      </c>
      <c r="B32" s="71"/>
      <c r="C32" s="72"/>
      <c r="D32" s="67"/>
      <c r="E32" s="67"/>
      <c r="F32" s="67"/>
      <c r="G32" s="67"/>
      <c r="H32" s="67"/>
      <c r="I32" s="67"/>
      <c r="J32" s="67"/>
      <c r="K32" s="67"/>
      <c r="L32" s="67"/>
      <c r="M32" s="67"/>
      <c r="N32" s="83"/>
      <c r="O32" s="83"/>
      <c r="P32" s="83"/>
      <c r="Q32" s="83"/>
      <c r="R32" s="73"/>
      <c r="S32" s="73"/>
      <c r="T32" s="73"/>
      <c r="U32" s="67"/>
      <c r="V32" s="13">
        <f t="shared" ref="V32:V71" si="4">IF(A32&lt;&gt;"",COUNTIF(D32:T32,"AB"),"")</f>
        <v>0</v>
      </c>
      <c r="W32" s="10">
        <f t="shared" si="1"/>
        <v>0</v>
      </c>
      <c r="X32" s="13">
        <f t="shared" ref="X32:X71" si="5">IF(A32&lt;&gt;"",(COUNTIF(D32:T32,"W")),"")</f>
        <v>0</v>
      </c>
      <c r="Y32" s="13">
        <f t="shared" ref="Y32:Y71" si="6">IF(A32&lt;&gt;"",(COUNTIF(D32:T32,"WH")),"")</f>
        <v>0</v>
      </c>
      <c r="Z32" s="16"/>
      <c r="AA32" s="16"/>
      <c r="AB32" s="14">
        <f t="shared" si="2"/>
        <v>0</v>
      </c>
      <c r="AE32" s="1">
        <f t="shared" si="0"/>
        <v>1</v>
      </c>
      <c r="AF32" s="1">
        <f t="shared" si="3"/>
        <v>1</v>
      </c>
      <c r="AG32" s="1">
        <f t="shared" si="3"/>
        <v>1</v>
      </c>
      <c r="AI32" t="s">
        <v>51</v>
      </c>
      <c r="AJ32"/>
    </row>
    <row r="33" spans="1:36" ht="15.75" thickBot="1" x14ac:dyDescent="0.3">
      <c r="A33" s="12">
        <v>4</v>
      </c>
      <c r="B33" s="71"/>
      <c r="C33" s="72"/>
      <c r="D33" s="67"/>
      <c r="E33" s="67"/>
      <c r="F33" s="67"/>
      <c r="G33" s="67"/>
      <c r="H33" s="67"/>
      <c r="I33" s="67"/>
      <c r="J33" s="67"/>
      <c r="K33" s="67"/>
      <c r="L33" s="67"/>
      <c r="M33" s="67"/>
      <c r="N33" s="83"/>
      <c r="O33" s="83"/>
      <c r="P33" s="83"/>
      <c r="Q33" s="83"/>
      <c r="R33" s="73"/>
      <c r="S33" s="73"/>
      <c r="T33" s="73"/>
      <c r="U33" s="67"/>
      <c r="V33" s="13">
        <f t="shared" si="4"/>
        <v>0</v>
      </c>
      <c r="W33" s="10">
        <f t="shared" si="1"/>
        <v>0</v>
      </c>
      <c r="X33" s="13">
        <f t="shared" si="5"/>
        <v>0</v>
      </c>
      <c r="Y33" s="13">
        <f t="shared" si="6"/>
        <v>0</v>
      </c>
      <c r="Z33" s="16"/>
      <c r="AA33" s="16"/>
      <c r="AB33" s="14">
        <f t="shared" si="2"/>
        <v>0</v>
      </c>
      <c r="AE33" s="1">
        <f t="shared" si="0"/>
        <v>1</v>
      </c>
      <c r="AF33" s="1">
        <f t="shared" si="3"/>
        <v>1</v>
      </c>
      <c r="AG33" s="1">
        <f t="shared" si="3"/>
        <v>1</v>
      </c>
      <c r="AI33" t="s">
        <v>52</v>
      </c>
      <c r="AJ33"/>
    </row>
    <row r="34" spans="1:36" ht="15.75" thickBot="1" x14ac:dyDescent="0.3">
      <c r="A34" s="9">
        <v>5</v>
      </c>
      <c r="B34" s="71"/>
      <c r="C34" s="72"/>
      <c r="D34" s="67"/>
      <c r="E34" s="67"/>
      <c r="F34" s="67"/>
      <c r="G34" s="67"/>
      <c r="H34" s="67"/>
      <c r="I34" s="67"/>
      <c r="J34" s="67"/>
      <c r="K34" s="67"/>
      <c r="L34" s="67"/>
      <c r="M34" s="67"/>
      <c r="N34" s="83"/>
      <c r="O34" s="83"/>
      <c r="P34" s="83"/>
      <c r="Q34" s="83"/>
      <c r="R34" s="73"/>
      <c r="S34" s="73"/>
      <c r="T34" s="73"/>
      <c r="U34" s="67"/>
      <c r="V34" s="13">
        <f t="shared" si="4"/>
        <v>0</v>
      </c>
      <c r="W34" s="10">
        <f t="shared" si="1"/>
        <v>0</v>
      </c>
      <c r="X34" s="13">
        <f t="shared" si="5"/>
        <v>0</v>
      </c>
      <c r="Y34" s="13">
        <f t="shared" si="6"/>
        <v>0</v>
      </c>
      <c r="Z34" s="16"/>
      <c r="AA34" s="16"/>
      <c r="AB34" s="14">
        <f t="shared" si="2"/>
        <v>0</v>
      </c>
      <c r="AE34" s="1">
        <f t="shared" si="0"/>
        <v>1</v>
      </c>
      <c r="AF34" s="1">
        <f t="shared" si="3"/>
        <v>1</v>
      </c>
      <c r="AG34" s="1">
        <f t="shared" si="3"/>
        <v>1</v>
      </c>
      <c r="AI34" t="s">
        <v>53</v>
      </c>
      <c r="AJ34"/>
    </row>
    <row r="35" spans="1:36" ht="15.75" thickBot="1" x14ac:dyDescent="0.3">
      <c r="A35" s="12">
        <v>6</v>
      </c>
      <c r="B35" s="71"/>
      <c r="C35" s="72"/>
      <c r="D35" s="67"/>
      <c r="E35" s="67"/>
      <c r="F35" s="67"/>
      <c r="G35" s="67"/>
      <c r="H35" s="67"/>
      <c r="I35" s="67"/>
      <c r="J35" s="67"/>
      <c r="K35" s="67"/>
      <c r="L35" s="67"/>
      <c r="M35" s="67"/>
      <c r="N35" s="83"/>
      <c r="O35" s="83"/>
      <c r="P35" s="83"/>
      <c r="Q35" s="83"/>
      <c r="R35" s="73"/>
      <c r="S35" s="73"/>
      <c r="T35" s="73"/>
      <c r="U35" s="67"/>
      <c r="V35" s="13">
        <f t="shared" si="4"/>
        <v>0</v>
      </c>
      <c r="W35" s="10">
        <f t="shared" si="1"/>
        <v>0</v>
      </c>
      <c r="X35" s="13">
        <f t="shared" si="5"/>
        <v>0</v>
      </c>
      <c r="Y35" s="13">
        <f t="shared" si="6"/>
        <v>0</v>
      </c>
      <c r="Z35" s="16"/>
      <c r="AA35" s="16"/>
      <c r="AB35" s="14">
        <f t="shared" si="2"/>
        <v>0</v>
      </c>
      <c r="AE35" s="1">
        <f t="shared" si="0"/>
        <v>1</v>
      </c>
      <c r="AF35" s="1">
        <f t="shared" si="3"/>
        <v>1</v>
      </c>
      <c r="AG35" s="1">
        <f t="shared" si="3"/>
        <v>1</v>
      </c>
      <c r="AI35" t="s">
        <v>54</v>
      </c>
      <c r="AJ35"/>
    </row>
    <row r="36" spans="1:36" ht="15.75" thickBot="1" x14ac:dyDescent="0.3">
      <c r="A36" s="9">
        <v>7</v>
      </c>
      <c r="B36" s="71"/>
      <c r="C36" s="72"/>
      <c r="D36" s="67"/>
      <c r="E36" s="67"/>
      <c r="F36" s="67"/>
      <c r="G36" s="67"/>
      <c r="H36" s="67"/>
      <c r="I36" s="67"/>
      <c r="J36" s="67"/>
      <c r="K36" s="67"/>
      <c r="L36" s="67"/>
      <c r="M36" s="67"/>
      <c r="N36" s="83"/>
      <c r="O36" s="83"/>
      <c r="P36" s="83"/>
      <c r="Q36" s="83"/>
      <c r="R36" s="73"/>
      <c r="S36" s="73"/>
      <c r="T36" s="73"/>
      <c r="U36" s="67"/>
      <c r="V36" s="13">
        <f t="shared" si="4"/>
        <v>0</v>
      </c>
      <c r="W36" s="10">
        <f t="shared" si="1"/>
        <v>0</v>
      </c>
      <c r="X36" s="13">
        <f t="shared" si="5"/>
        <v>0</v>
      </c>
      <c r="Y36" s="13">
        <f t="shared" si="6"/>
        <v>0</v>
      </c>
      <c r="Z36" s="16"/>
      <c r="AA36" s="16"/>
      <c r="AB36" s="14">
        <f t="shared" si="2"/>
        <v>0</v>
      </c>
      <c r="AE36" s="1">
        <f t="shared" si="0"/>
        <v>1</v>
      </c>
      <c r="AF36" s="1">
        <f t="shared" si="3"/>
        <v>1</v>
      </c>
      <c r="AG36" s="1">
        <f t="shared" si="3"/>
        <v>1</v>
      </c>
      <c r="AI36" t="s">
        <v>55</v>
      </c>
      <c r="AJ36"/>
    </row>
    <row r="37" spans="1:36" ht="15.75" thickBot="1" x14ac:dyDescent="0.3">
      <c r="A37" s="12">
        <v>8</v>
      </c>
      <c r="B37" s="71"/>
      <c r="C37" s="72"/>
      <c r="D37" s="67"/>
      <c r="E37" s="67"/>
      <c r="F37" s="67"/>
      <c r="G37" s="67"/>
      <c r="H37" s="67"/>
      <c r="I37" s="67"/>
      <c r="J37" s="67"/>
      <c r="K37" s="67"/>
      <c r="L37" s="67"/>
      <c r="M37" s="67"/>
      <c r="N37" s="83"/>
      <c r="O37" s="83"/>
      <c r="P37" s="83"/>
      <c r="Q37" s="83"/>
      <c r="R37" s="73"/>
      <c r="S37" s="73"/>
      <c r="T37" s="73"/>
      <c r="U37" s="67"/>
      <c r="V37" s="13">
        <f t="shared" si="4"/>
        <v>0</v>
      </c>
      <c r="W37" s="10">
        <f t="shared" si="1"/>
        <v>0</v>
      </c>
      <c r="X37" s="13">
        <f t="shared" si="5"/>
        <v>0</v>
      </c>
      <c r="Y37" s="13">
        <f t="shared" si="6"/>
        <v>0</v>
      </c>
      <c r="Z37" s="16"/>
      <c r="AA37" s="16"/>
      <c r="AB37" s="14">
        <f t="shared" si="2"/>
        <v>0</v>
      </c>
      <c r="AE37" s="1">
        <f t="shared" si="0"/>
        <v>1</v>
      </c>
      <c r="AF37" s="1">
        <f t="shared" si="3"/>
        <v>1</v>
      </c>
      <c r="AG37" s="1">
        <f t="shared" si="3"/>
        <v>1</v>
      </c>
      <c r="AI37" s="1" t="s">
        <v>56</v>
      </c>
      <c r="AJ37"/>
    </row>
    <row r="38" spans="1:36" ht="15.75" thickBot="1" x14ac:dyDescent="0.3">
      <c r="A38" s="9">
        <v>9</v>
      </c>
      <c r="B38" s="71"/>
      <c r="C38" s="72"/>
      <c r="D38" s="67"/>
      <c r="E38" s="67"/>
      <c r="F38" s="67"/>
      <c r="G38" s="67"/>
      <c r="H38" s="67"/>
      <c r="I38" s="67"/>
      <c r="J38" s="67"/>
      <c r="K38" s="67"/>
      <c r="L38" s="67"/>
      <c r="M38" s="67"/>
      <c r="N38" s="83"/>
      <c r="O38" s="83"/>
      <c r="P38" s="83"/>
      <c r="Q38" s="83"/>
      <c r="R38" s="73"/>
      <c r="S38" s="73"/>
      <c r="T38" s="73"/>
      <c r="U38" s="67"/>
      <c r="V38" s="13">
        <f t="shared" si="4"/>
        <v>0</v>
      </c>
      <c r="W38" s="10">
        <f t="shared" si="1"/>
        <v>0</v>
      </c>
      <c r="X38" s="13">
        <f t="shared" si="5"/>
        <v>0</v>
      </c>
      <c r="Y38" s="13">
        <f t="shared" si="6"/>
        <v>0</v>
      </c>
      <c r="Z38" s="16"/>
      <c r="AA38" s="16"/>
      <c r="AB38" s="14">
        <f t="shared" si="2"/>
        <v>0</v>
      </c>
      <c r="AE38" s="1">
        <f t="shared" si="0"/>
        <v>1</v>
      </c>
      <c r="AF38" s="1">
        <f t="shared" si="3"/>
        <v>1</v>
      </c>
      <c r="AG38" s="1">
        <f t="shared" si="3"/>
        <v>1</v>
      </c>
      <c r="AI38" t="s">
        <v>57</v>
      </c>
      <c r="AJ38"/>
    </row>
    <row r="39" spans="1:36" ht="15.75" thickBot="1" x14ac:dyDescent="0.3">
      <c r="A39" s="12">
        <v>10</v>
      </c>
      <c r="B39" s="71"/>
      <c r="C39" s="72"/>
      <c r="D39" s="67"/>
      <c r="E39" s="67"/>
      <c r="F39" s="67"/>
      <c r="G39" s="67"/>
      <c r="H39" s="67"/>
      <c r="I39" s="67"/>
      <c r="J39" s="67"/>
      <c r="K39" s="67"/>
      <c r="L39" s="67"/>
      <c r="M39" s="67"/>
      <c r="N39" s="83"/>
      <c r="O39" s="83"/>
      <c r="P39" s="83"/>
      <c r="Q39" s="83"/>
      <c r="R39" s="73"/>
      <c r="S39" s="73"/>
      <c r="T39" s="73"/>
      <c r="U39" s="67"/>
      <c r="V39" s="13">
        <f t="shared" si="4"/>
        <v>0</v>
      </c>
      <c r="W39" s="10">
        <f t="shared" si="1"/>
        <v>0</v>
      </c>
      <c r="X39" s="13">
        <f t="shared" si="5"/>
        <v>0</v>
      </c>
      <c r="Y39" s="13">
        <f t="shared" si="6"/>
        <v>0</v>
      </c>
      <c r="Z39" s="16"/>
      <c r="AA39" s="16"/>
      <c r="AB39" s="14">
        <f t="shared" si="2"/>
        <v>0</v>
      </c>
      <c r="AE39" s="1">
        <f t="shared" si="0"/>
        <v>1</v>
      </c>
      <c r="AF39" s="1">
        <f t="shared" si="3"/>
        <v>1</v>
      </c>
      <c r="AG39" s="1">
        <f t="shared" si="3"/>
        <v>1</v>
      </c>
      <c r="AI39" t="s">
        <v>58</v>
      </c>
      <c r="AJ39"/>
    </row>
    <row r="40" spans="1:36" ht="15.75" thickBot="1" x14ac:dyDescent="0.3">
      <c r="A40" s="9">
        <v>11</v>
      </c>
      <c r="B40" s="71"/>
      <c r="C40" s="72"/>
      <c r="D40" s="67"/>
      <c r="E40" s="67"/>
      <c r="F40" s="67"/>
      <c r="G40" s="67"/>
      <c r="H40" s="67"/>
      <c r="I40" s="67"/>
      <c r="J40" s="67"/>
      <c r="K40" s="67"/>
      <c r="L40" s="67"/>
      <c r="M40" s="67"/>
      <c r="N40" s="83"/>
      <c r="O40" s="83"/>
      <c r="P40" s="83"/>
      <c r="Q40" s="83"/>
      <c r="R40" s="73"/>
      <c r="S40" s="73"/>
      <c r="T40" s="73"/>
      <c r="U40" s="67"/>
      <c r="V40" s="13">
        <f t="shared" si="4"/>
        <v>0</v>
      </c>
      <c r="W40" s="10">
        <f t="shared" si="1"/>
        <v>0</v>
      </c>
      <c r="X40" s="13">
        <f t="shared" si="5"/>
        <v>0</v>
      </c>
      <c r="Y40" s="13">
        <f t="shared" si="6"/>
        <v>0</v>
      </c>
      <c r="Z40" s="16"/>
      <c r="AA40" s="16"/>
      <c r="AB40" s="14">
        <f t="shared" si="2"/>
        <v>0</v>
      </c>
      <c r="AE40" s="1">
        <f t="shared" si="0"/>
        <v>1</v>
      </c>
      <c r="AF40" s="1">
        <f t="shared" si="3"/>
        <v>1</v>
      </c>
      <c r="AG40" s="1">
        <f t="shared" si="3"/>
        <v>1</v>
      </c>
      <c r="AI40" t="s">
        <v>59</v>
      </c>
      <c r="AJ40"/>
    </row>
    <row r="41" spans="1:36" ht="15.75" thickBot="1" x14ac:dyDescent="0.3">
      <c r="A41" s="12">
        <v>12</v>
      </c>
      <c r="B41" s="71"/>
      <c r="C41" s="72"/>
      <c r="D41" s="67"/>
      <c r="E41" s="67"/>
      <c r="F41" s="67"/>
      <c r="G41" s="67"/>
      <c r="H41" s="67"/>
      <c r="I41" s="67"/>
      <c r="J41" s="67"/>
      <c r="K41" s="67"/>
      <c r="L41" s="67"/>
      <c r="M41" s="67"/>
      <c r="N41" s="83"/>
      <c r="O41" s="83"/>
      <c r="P41" s="83"/>
      <c r="Q41" s="83"/>
      <c r="R41" s="73"/>
      <c r="S41" s="73"/>
      <c r="T41" s="73"/>
      <c r="U41" s="67"/>
      <c r="V41" s="13">
        <f t="shared" si="4"/>
        <v>0</v>
      </c>
      <c r="W41" s="10">
        <f t="shared" si="1"/>
        <v>0</v>
      </c>
      <c r="X41" s="13">
        <f t="shared" si="5"/>
        <v>0</v>
      </c>
      <c r="Y41" s="13">
        <f t="shared" si="6"/>
        <v>0</v>
      </c>
      <c r="Z41" s="16"/>
      <c r="AA41" s="16"/>
      <c r="AB41" s="14">
        <f t="shared" si="2"/>
        <v>0</v>
      </c>
      <c r="AE41" s="1">
        <f t="shared" si="0"/>
        <v>1</v>
      </c>
      <c r="AF41" s="1">
        <f t="shared" si="3"/>
        <v>1</v>
      </c>
      <c r="AG41" s="1">
        <f t="shared" si="3"/>
        <v>1</v>
      </c>
      <c r="AI41" t="s">
        <v>60</v>
      </c>
      <c r="AJ41"/>
    </row>
    <row r="42" spans="1:36" ht="15.75" thickBot="1" x14ac:dyDescent="0.3">
      <c r="A42" s="9">
        <v>13</v>
      </c>
      <c r="B42" s="71"/>
      <c r="C42" s="72"/>
      <c r="D42" s="67"/>
      <c r="E42" s="67"/>
      <c r="F42" s="67"/>
      <c r="G42" s="67"/>
      <c r="H42" s="67"/>
      <c r="I42" s="67"/>
      <c r="J42" s="67"/>
      <c r="K42" s="67"/>
      <c r="L42" s="67"/>
      <c r="M42" s="67"/>
      <c r="N42" s="83"/>
      <c r="O42" s="83"/>
      <c r="P42" s="83"/>
      <c r="Q42" s="83"/>
      <c r="R42" s="73"/>
      <c r="S42" s="73"/>
      <c r="T42" s="73"/>
      <c r="U42" s="67"/>
      <c r="V42" s="13">
        <f t="shared" si="4"/>
        <v>0</v>
      </c>
      <c r="W42" s="10">
        <f t="shared" si="1"/>
        <v>0</v>
      </c>
      <c r="X42" s="13">
        <f t="shared" si="5"/>
        <v>0</v>
      </c>
      <c r="Y42" s="13">
        <f t="shared" si="6"/>
        <v>0</v>
      </c>
      <c r="Z42" s="16"/>
      <c r="AA42" s="16"/>
      <c r="AB42" s="14">
        <f t="shared" si="2"/>
        <v>0</v>
      </c>
      <c r="AE42" s="1">
        <f t="shared" si="0"/>
        <v>1</v>
      </c>
      <c r="AF42" s="1">
        <f t="shared" si="3"/>
        <v>1</v>
      </c>
      <c r="AG42" s="1">
        <f t="shared" si="3"/>
        <v>1</v>
      </c>
      <c r="AI42" t="s">
        <v>61</v>
      </c>
      <c r="AJ42"/>
    </row>
    <row r="43" spans="1:36" ht="15.75" thickBot="1" x14ac:dyDescent="0.3">
      <c r="A43" s="12">
        <v>14</v>
      </c>
      <c r="B43" s="71"/>
      <c r="C43" s="72"/>
      <c r="D43" s="67"/>
      <c r="E43" s="67"/>
      <c r="F43" s="67"/>
      <c r="G43" s="67"/>
      <c r="H43" s="67"/>
      <c r="I43" s="67"/>
      <c r="J43" s="67"/>
      <c r="K43" s="67"/>
      <c r="L43" s="67"/>
      <c r="M43" s="67"/>
      <c r="N43" s="83"/>
      <c r="O43" s="83"/>
      <c r="P43" s="83"/>
      <c r="Q43" s="83"/>
      <c r="R43" s="73"/>
      <c r="S43" s="73"/>
      <c r="T43" s="73"/>
      <c r="U43" s="67"/>
      <c r="V43" s="13">
        <f t="shared" si="4"/>
        <v>0</v>
      </c>
      <c r="W43" s="10">
        <f t="shared" si="1"/>
        <v>0</v>
      </c>
      <c r="X43" s="13">
        <f t="shared" si="5"/>
        <v>0</v>
      </c>
      <c r="Y43" s="13">
        <f t="shared" si="6"/>
        <v>0</v>
      </c>
      <c r="Z43" s="16"/>
      <c r="AA43" s="16"/>
      <c r="AB43" s="14">
        <f t="shared" si="2"/>
        <v>0</v>
      </c>
      <c r="AE43" s="1">
        <f t="shared" si="0"/>
        <v>1</v>
      </c>
      <c r="AF43" s="1">
        <f t="shared" si="3"/>
        <v>1</v>
      </c>
      <c r="AG43" s="1">
        <f t="shared" si="3"/>
        <v>1</v>
      </c>
      <c r="AI43" t="s">
        <v>62</v>
      </c>
      <c r="AJ43"/>
    </row>
    <row r="44" spans="1:36" ht="15.75" thickBot="1" x14ac:dyDescent="0.3">
      <c r="A44" s="9">
        <v>15</v>
      </c>
      <c r="B44" s="71"/>
      <c r="C44" s="72"/>
      <c r="D44" s="67"/>
      <c r="E44" s="67"/>
      <c r="F44" s="67"/>
      <c r="G44" s="67"/>
      <c r="H44" s="67"/>
      <c r="I44" s="67"/>
      <c r="J44" s="67"/>
      <c r="K44" s="67"/>
      <c r="L44" s="67"/>
      <c r="M44" s="67"/>
      <c r="N44" s="83"/>
      <c r="O44" s="83"/>
      <c r="P44" s="83"/>
      <c r="Q44" s="83"/>
      <c r="R44" s="73"/>
      <c r="S44" s="73"/>
      <c r="T44" s="73"/>
      <c r="U44" s="67"/>
      <c r="V44" s="13">
        <f t="shared" si="4"/>
        <v>0</v>
      </c>
      <c r="W44" s="10">
        <f t="shared" si="1"/>
        <v>0</v>
      </c>
      <c r="X44" s="13">
        <f t="shared" si="5"/>
        <v>0</v>
      </c>
      <c r="Y44" s="13">
        <f t="shared" si="6"/>
        <v>0</v>
      </c>
      <c r="Z44" s="16"/>
      <c r="AA44" s="16"/>
      <c r="AB44" s="14">
        <f t="shared" si="2"/>
        <v>0</v>
      </c>
      <c r="AE44" s="1">
        <f t="shared" si="0"/>
        <v>1</v>
      </c>
      <c r="AF44" s="1">
        <f t="shared" si="3"/>
        <v>1</v>
      </c>
      <c r="AG44" s="1">
        <f t="shared" si="3"/>
        <v>1</v>
      </c>
      <c r="AI44" t="s">
        <v>63</v>
      </c>
      <c r="AJ44"/>
    </row>
    <row r="45" spans="1:36" ht="15.75" thickBot="1" x14ac:dyDescent="0.3">
      <c r="A45" s="12">
        <v>16</v>
      </c>
      <c r="B45" s="71"/>
      <c r="C45" s="72"/>
      <c r="D45" s="67"/>
      <c r="E45" s="67"/>
      <c r="F45" s="67"/>
      <c r="G45" s="67"/>
      <c r="H45" s="67"/>
      <c r="I45" s="67"/>
      <c r="J45" s="67"/>
      <c r="K45" s="67"/>
      <c r="L45" s="67"/>
      <c r="M45" s="67"/>
      <c r="N45" s="83"/>
      <c r="O45" s="83"/>
      <c r="P45" s="83"/>
      <c r="Q45" s="83"/>
      <c r="R45" s="73"/>
      <c r="S45" s="73"/>
      <c r="T45" s="73"/>
      <c r="U45" s="67"/>
      <c r="V45" s="13">
        <f t="shared" si="4"/>
        <v>0</v>
      </c>
      <c r="W45" s="10">
        <f t="shared" si="1"/>
        <v>0</v>
      </c>
      <c r="X45" s="13">
        <f t="shared" si="5"/>
        <v>0</v>
      </c>
      <c r="Y45" s="13">
        <f t="shared" si="6"/>
        <v>0</v>
      </c>
      <c r="Z45" s="16"/>
      <c r="AA45" s="16"/>
      <c r="AB45" s="14">
        <f t="shared" si="2"/>
        <v>0</v>
      </c>
      <c r="AE45" s="1">
        <f t="shared" si="0"/>
        <v>1</v>
      </c>
      <c r="AF45" s="1">
        <f t="shared" si="3"/>
        <v>1</v>
      </c>
      <c r="AG45" s="1">
        <f t="shared" si="3"/>
        <v>1</v>
      </c>
      <c r="AI45" t="s">
        <v>64</v>
      </c>
      <c r="AJ45"/>
    </row>
    <row r="46" spans="1:36" ht="15.75" thickBot="1" x14ac:dyDescent="0.3">
      <c r="A46" s="9">
        <v>17</v>
      </c>
      <c r="B46" s="71"/>
      <c r="C46" s="72"/>
      <c r="D46" s="67"/>
      <c r="E46" s="67"/>
      <c r="F46" s="67"/>
      <c r="G46" s="67"/>
      <c r="H46" s="67"/>
      <c r="I46" s="67"/>
      <c r="J46" s="67"/>
      <c r="K46" s="67"/>
      <c r="L46" s="67"/>
      <c r="M46" s="67"/>
      <c r="N46" s="83"/>
      <c r="O46" s="83"/>
      <c r="P46" s="83"/>
      <c r="Q46" s="83"/>
      <c r="R46" s="73"/>
      <c r="S46" s="73"/>
      <c r="T46" s="73"/>
      <c r="U46" s="67"/>
      <c r="V46" s="13">
        <f t="shared" si="4"/>
        <v>0</v>
      </c>
      <c r="W46" s="10">
        <f t="shared" si="1"/>
        <v>0</v>
      </c>
      <c r="X46" s="13">
        <f t="shared" si="5"/>
        <v>0</v>
      </c>
      <c r="Y46" s="13">
        <f t="shared" si="6"/>
        <v>0</v>
      </c>
      <c r="Z46" s="16"/>
      <c r="AA46" s="16"/>
      <c r="AB46" s="14">
        <f t="shared" si="2"/>
        <v>0</v>
      </c>
      <c r="AE46" s="1">
        <f t="shared" si="0"/>
        <v>1</v>
      </c>
      <c r="AF46" s="1">
        <f t="shared" si="3"/>
        <v>1</v>
      </c>
      <c r="AG46" s="1">
        <f t="shared" si="3"/>
        <v>1</v>
      </c>
      <c r="AI46" t="s">
        <v>65</v>
      </c>
    </row>
    <row r="47" spans="1:36" ht="15.75" thickBot="1" x14ac:dyDescent="0.3">
      <c r="A47" s="12">
        <v>18</v>
      </c>
      <c r="B47" s="71"/>
      <c r="C47" s="72"/>
      <c r="D47" s="67"/>
      <c r="E47" s="67"/>
      <c r="F47" s="67"/>
      <c r="G47" s="67"/>
      <c r="H47" s="67"/>
      <c r="I47" s="67"/>
      <c r="J47" s="67"/>
      <c r="K47" s="67"/>
      <c r="L47" s="67"/>
      <c r="M47" s="67"/>
      <c r="N47" s="83"/>
      <c r="O47" s="83"/>
      <c r="P47" s="83"/>
      <c r="Q47" s="83"/>
      <c r="R47" s="73"/>
      <c r="S47" s="73"/>
      <c r="T47" s="73"/>
      <c r="U47" s="67"/>
      <c r="V47" s="13">
        <f t="shared" si="4"/>
        <v>0</v>
      </c>
      <c r="W47" s="10">
        <f t="shared" si="1"/>
        <v>0</v>
      </c>
      <c r="X47" s="13">
        <f t="shared" si="5"/>
        <v>0</v>
      </c>
      <c r="Y47" s="13">
        <f t="shared" si="6"/>
        <v>0</v>
      </c>
      <c r="Z47" s="16"/>
      <c r="AA47" s="16"/>
      <c r="AB47" s="14">
        <f t="shared" si="2"/>
        <v>0</v>
      </c>
      <c r="AE47" s="1">
        <f t="shared" si="0"/>
        <v>1</v>
      </c>
      <c r="AF47" s="1">
        <f t="shared" si="3"/>
        <v>1</v>
      </c>
      <c r="AG47" s="1">
        <f t="shared" si="3"/>
        <v>1</v>
      </c>
      <c r="AI47" t="s">
        <v>66</v>
      </c>
    </row>
    <row r="48" spans="1:36" ht="15.75" thickBot="1" x14ac:dyDescent="0.3">
      <c r="A48" s="9">
        <v>19</v>
      </c>
      <c r="B48" s="71"/>
      <c r="C48" s="72"/>
      <c r="D48" s="67"/>
      <c r="E48" s="67"/>
      <c r="F48" s="67"/>
      <c r="G48" s="67"/>
      <c r="H48" s="67"/>
      <c r="I48" s="67"/>
      <c r="J48" s="67"/>
      <c r="K48" s="67"/>
      <c r="L48" s="67"/>
      <c r="M48" s="67"/>
      <c r="N48" s="83"/>
      <c r="O48" s="83"/>
      <c r="P48" s="83"/>
      <c r="Q48" s="83"/>
      <c r="R48" s="73"/>
      <c r="S48" s="73"/>
      <c r="T48" s="73"/>
      <c r="U48" s="67"/>
      <c r="V48" s="13">
        <f t="shared" si="4"/>
        <v>0</v>
      </c>
      <c r="W48" s="10">
        <f t="shared" si="1"/>
        <v>0</v>
      </c>
      <c r="X48" s="13">
        <f t="shared" si="5"/>
        <v>0</v>
      </c>
      <c r="Y48" s="13">
        <f t="shared" si="6"/>
        <v>0</v>
      </c>
      <c r="Z48" s="16"/>
      <c r="AA48" s="16"/>
      <c r="AB48" s="14">
        <f t="shared" si="2"/>
        <v>0</v>
      </c>
      <c r="AE48" s="1">
        <f t="shared" si="0"/>
        <v>1</v>
      </c>
      <c r="AF48" s="1">
        <f t="shared" si="3"/>
        <v>1</v>
      </c>
      <c r="AG48" s="1">
        <f t="shared" si="3"/>
        <v>1</v>
      </c>
    </row>
    <row r="49" spans="1:33" ht="15.75" thickBot="1" x14ac:dyDescent="0.3">
      <c r="A49" s="12">
        <v>20</v>
      </c>
      <c r="B49" s="71"/>
      <c r="C49" s="72"/>
      <c r="D49" s="67"/>
      <c r="E49" s="67"/>
      <c r="F49" s="67"/>
      <c r="G49" s="67"/>
      <c r="H49" s="67"/>
      <c r="I49" s="66"/>
      <c r="J49" s="67"/>
      <c r="K49" s="67"/>
      <c r="L49" s="67"/>
      <c r="M49" s="67"/>
      <c r="N49" s="83"/>
      <c r="O49" s="83"/>
      <c r="P49" s="83"/>
      <c r="Q49" s="83"/>
      <c r="R49" s="73"/>
      <c r="S49" s="73"/>
      <c r="T49" s="73"/>
      <c r="U49" s="67"/>
      <c r="V49" s="13">
        <f t="shared" si="4"/>
        <v>0</v>
      </c>
      <c r="W49" s="10">
        <f t="shared" si="1"/>
        <v>0</v>
      </c>
      <c r="X49" s="13">
        <f t="shared" si="5"/>
        <v>0</v>
      </c>
      <c r="Y49" s="13">
        <f t="shared" si="6"/>
        <v>0</v>
      </c>
      <c r="Z49" s="16"/>
      <c r="AA49" s="16"/>
      <c r="AB49" s="14">
        <f t="shared" si="2"/>
        <v>0</v>
      </c>
      <c r="AE49" s="1">
        <f t="shared" si="0"/>
        <v>1</v>
      </c>
      <c r="AF49" s="1">
        <f t="shared" si="3"/>
        <v>1</v>
      </c>
      <c r="AG49" s="1">
        <f t="shared" si="3"/>
        <v>1</v>
      </c>
    </row>
    <row r="50" spans="1:33" ht="15.75" thickBot="1" x14ac:dyDescent="0.3">
      <c r="A50" s="9">
        <v>21</v>
      </c>
      <c r="B50" s="71"/>
      <c r="C50" s="72"/>
      <c r="D50" s="67"/>
      <c r="E50" s="67"/>
      <c r="F50" s="67"/>
      <c r="G50" s="67"/>
      <c r="H50" s="67"/>
      <c r="I50" s="67"/>
      <c r="J50" s="67"/>
      <c r="K50" s="67"/>
      <c r="L50" s="67"/>
      <c r="M50" s="67"/>
      <c r="N50" s="83"/>
      <c r="O50" s="83"/>
      <c r="P50" s="83"/>
      <c r="Q50" s="83"/>
      <c r="R50" s="73"/>
      <c r="S50" s="73"/>
      <c r="T50" s="73"/>
      <c r="U50" s="67"/>
      <c r="V50" s="13">
        <f t="shared" si="4"/>
        <v>0</v>
      </c>
      <c r="W50" s="10">
        <f t="shared" si="1"/>
        <v>0</v>
      </c>
      <c r="X50" s="13">
        <f t="shared" si="5"/>
        <v>0</v>
      </c>
      <c r="Y50" s="13">
        <f t="shared" si="6"/>
        <v>0</v>
      </c>
      <c r="Z50" s="16"/>
      <c r="AA50" s="16"/>
      <c r="AB50" s="14">
        <f t="shared" si="2"/>
        <v>0</v>
      </c>
      <c r="AE50" s="1">
        <f t="shared" si="0"/>
        <v>1</v>
      </c>
      <c r="AF50" s="1">
        <f t="shared" si="3"/>
        <v>1</v>
      </c>
      <c r="AG50" s="1">
        <f t="shared" si="3"/>
        <v>1</v>
      </c>
    </row>
    <row r="51" spans="1:33" ht="15.75" thickBot="1" x14ac:dyDescent="0.3">
      <c r="A51" s="12">
        <v>22</v>
      </c>
      <c r="B51" s="71"/>
      <c r="C51" s="72"/>
      <c r="D51" s="67"/>
      <c r="E51" s="67"/>
      <c r="F51" s="67"/>
      <c r="G51" s="67"/>
      <c r="H51" s="67"/>
      <c r="I51" s="66"/>
      <c r="J51" s="67"/>
      <c r="K51" s="67"/>
      <c r="L51" s="67"/>
      <c r="M51" s="67"/>
      <c r="N51" s="83"/>
      <c r="O51" s="83"/>
      <c r="P51" s="83"/>
      <c r="Q51" s="83"/>
      <c r="R51" s="73"/>
      <c r="S51" s="73"/>
      <c r="T51" s="73"/>
      <c r="U51" s="67"/>
      <c r="V51" s="13">
        <f t="shared" si="4"/>
        <v>0</v>
      </c>
      <c r="W51" s="10">
        <f t="shared" si="1"/>
        <v>0</v>
      </c>
      <c r="X51" s="13">
        <f t="shared" si="5"/>
        <v>0</v>
      </c>
      <c r="Y51" s="13">
        <f t="shared" si="6"/>
        <v>0</v>
      </c>
      <c r="Z51" s="16"/>
      <c r="AA51" s="16"/>
      <c r="AB51" s="14">
        <f t="shared" si="2"/>
        <v>0</v>
      </c>
      <c r="AE51" s="1">
        <f t="shared" si="0"/>
        <v>1</v>
      </c>
      <c r="AF51" s="1">
        <f t="shared" si="3"/>
        <v>1</v>
      </c>
      <c r="AG51" s="1">
        <f t="shared" si="3"/>
        <v>1</v>
      </c>
    </row>
    <row r="52" spans="1:33" ht="15.75" thickBot="1" x14ac:dyDescent="0.3">
      <c r="A52" s="9">
        <v>23</v>
      </c>
      <c r="B52" s="71"/>
      <c r="C52" s="72"/>
      <c r="D52" s="67"/>
      <c r="E52" s="67"/>
      <c r="F52" s="67"/>
      <c r="G52" s="67"/>
      <c r="H52" s="67"/>
      <c r="I52" s="67"/>
      <c r="J52" s="67"/>
      <c r="K52" s="67"/>
      <c r="L52" s="67"/>
      <c r="M52" s="67"/>
      <c r="N52" s="83"/>
      <c r="O52" s="83"/>
      <c r="P52" s="83"/>
      <c r="Q52" s="83"/>
      <c r="R52" s="73"/>
      <c r="S52" s="73"/>
      <c r="T52" s="73"/>
      <c r="U52" s="67"/>
      <c r="V52" s="13">
        <f t="shared" si="4"/>
        <v>0</v>
      </c>
      <c r="W52" s="10">
        <f t="shared" si="1"/>
        <v>0</v>
      </c>
      <c r="X52" s="13">
        <f t="shared" si="5"/>
        <v>0</v>
      </c>
      <c r="Y52" s="13">
        <f t="shared" si="6"/>
        <v>0</v>
      </c>
      <c r="Z52" s="16"/>
      <c r="AA52" s="16"/>
      <c r="AB52" s="14">
        <f t="shared" si="2"/>
        <v>0</v>
      </c>
      <c r="AE52" s="1">
        <f t="shared" si="0"/>
        <v>1</v>
      </c>
      <c r="AF52" s="1">
        <f t="shared" si="3"/>
        <v>1</v>
      </c>
      <c r="AG52" s="1">
        <f t="shared" si="3"/>
        <v>1</v>
      </c>
    </row>
    <row r="53" spans="1:33" ht="15.75" thickBot="1" x14ac:dyDescent="0.3">
      <c r="A53" s="12">
        <v>24</v>
      </c>
      <c r="B53" s="71"/>
      <c r="C53" s="72"/>
      <c r="D53" s="67"/>
      <c r="E53" s="67"/>
      <c r="F53" s="67"/>
      <c r="G53" s="67"/>
      <c r="H53" s="67"/>
      <c r="I53" s="67"/>
      <c r="J53" s="67"/>
      <c r="K53" s="67"/>
      <c r="L53" s="67"/>
      <c r="M53" s="67"/>
      <c r="N53" s="83"/>
      <c r="O53" s="83"/>
      <c r="P53" s="83"/>
      <c r="Q53" s="83"/>
      <c r="R53" s="73"/>
      <c r="S53" s="73"/>
      <c r="T53" s="73"/>
      <c r="U53" s="67"/>
      <c r="V53" s="13">
        <f t="shared" si="4"/>
        <v>0</v>
      </c>
      <c r="W53" s="10">
        <f t="shared" si="1"/>
        <v>0</v>
      </c>
      <c r="X53" s="13">
        <f t="shared" si="5"/>
        <v>0</v>
      </c>
      <c r="Y53" s="13">
        <f t="shared" si="6"/>
        <v>0</v>
      </c>
      <c r="Z53" s="16"/>
      <c r="AA53" s="16"/>
      <c r="AB53" s="14">
        <f t="shared" si="2"/>
        <v>0</v>
      </c>
      <c r="AE53" s="1">
        <f t="shared" si="0"/>
        <v>1</v>
      </c>
      <c r="AF53" s="1">
        <f t="shared" si="3"/>
        <v>1</v>
      </c>
      <c r="AG53" s="1">
        <f t="shared" si="3"/>
        <v>1</v>
      </c>
    </row>
    <row r="54" spans="1:33" ht="15.75" thickBot="1" x14ac:dyDescent="0.3">
      <c r="A54" s="9">
        <v>25</v>
      </c>
      <c r="B54" s="71"/>
      <c r="C54" s="72"/>
      <c r="D54" s="67"/>
      <c r="E54" s="67"/>
      <c r="F54" s="67"/>
      <c r="G54" s="67"/>
      <c r="H54" s="67"/>
      <c r="I54" s="67"/>
      <c r="J54" s="67"/>
      <c r="K54" s="67"/>
      <c r="L54" s="67"/>
      <c r="M54" s="67"/>
      <c r="N54" s="83"/>
      <c r="O54" s="83"/>
      <c r="P54" s="83"/>
      <c r="Q54" s="83"/>
      <c r="R54" s="73"/>
      <c r="S54" s="73"/>
      <c r="T54" s="73"/>
      <c r="U54" s="67"/>
      <c r="V54" s="13">
        <f t="shared" si="4"/>
        <v>0</v>
      </c>
      <c r="W54" s="10">
        <f t="shared" si="1"/>
        <v>0</v>
      </c>
      <c r="X54" s="13">
        <f t="shared" si="5"/>
        <v>0</v>
      </c>
      <c r="Y54" s="13">
        <f t="shared" si="6"/>
        <v>0</v>
      </c>
      <c r="Z54" s="16"/>
      <c r="AA54" s="16"/>
      <c r="AB54" s="14">
        <f t="shared" si="2"/>
        <v>0</v>
      </c>
      <c r="AE54" s="1">
        <f t="shared" si="0"/>
        <v>1</v>
      </c>
      <c r="AF54" s="1">
        <f t="shared" si="3"/>
        <v>1</v>
      </c>
      <c r="AG54" s="1">
        <f t="shared" si="3"/>
        <v>1</v>
      </c>
    </row>
    <row r="55" spans="1:33" ht="15.75" thickBot="1" x14ac:dyDescent="0.3">
      <c r="A55" s="12">
        <v>26</v>
      </c>
      <c r="B55" s="71"/>
      <c r="C55" s="72"/>
      <c r="D55" s="67"/>
      <c r="E55" s="67"/>
      <c r="F55" s="67"/>
      <c r="G55" s="67"/>
      <c r="H55" s="67"/>
      <c r="I55" s="67"/>
      <c r="J55" s="67"/>
      <c r="K55" s="67"/>
      <c r="L55" s="67"/>
      <c r="M55" s="67"/>
      <c r="N55" s="83"/>
      <c r="O55" s="83"/>
      <c r="P55" s="83"/>
      <c r="Q55" s="83"/>
      <c r="R55" s="73"/>
      <c r="S55" s="73"/>
      <c r="T55" s="73"/>
      <c r="U55" s="67"/>
      <c r="V55" s="13">
        <f t="shared" si="4"/>
        <v>0</v>
      </c>
      <c r="W55" s="10">
        <f t="shared" si="1"/>
        <v>0</v>
      </c>
      <c r="X55" s="13">
        <f t="shared" si="5"/>
        <v>0</v>
      </c>
      <c r="Y55" s="13">
        <f t="shared" si="6"/>
        <v>0</v>
      </c>
      <c r="Z55" s="16"/>
      <c r="AA55" s="16"/>
      <c r="AB55" s="14">
        <f t="shared" si="2"/>
        <v>0</v>
      </c>
      <c r="AE55" s="1">
        <f t="shared" si="0"/>
        <v>1</v>
      </c>
      <c r="AF55" s="1">
        <f t="shared" si="3"/>
        <v>1</v>
      </c>
      <c r="AG55" s="1">
        <f t="shared" si="3"/>
        <v>1</v>
      </c>
    </row>
    <row r="56" spans="1:33" ht="15.75" thickBot="1" x14ac:dyDescent="0.3">
      <c r="A56" s="9">
        <v>27</v>
      </c>
      <c r="B56" s="71"/>
      <c r="C56" s="72"/>
      <c r="D56" s="67"/>
      <c r="E56" s="67"/>
      <c r="F56" s="67"/>
      <c r="G56" s="67"/>
      <c r="H56" s="67"/>
      <c r="I56" s="67"/>
      <c r="J56" s="67"/>
      <c r="K56" s="67"/>
      <c r="L56" s="67"/>
      <c r="M56" s="67"/>
      <c r="N56" s="83"/>
      <c r="O56" s="83"/>
      <c r="P56" s="83"/>
      <c r="Q56" s="83"/>
      <c r="R56" s="73"/>
      <c r="S56" s="73"/>
      <c r="T56" s="73"/>
      <c r="U56" s="67"/>
      <c r="V56" s="13">
        <f t="shared" si="4"/>
        <v>0</v>
      </c>
      <c r="W56" s="10">
        <f t="shared" si="1"/>
        <v>0</v>
      </c>
      <c r="X56" s="13">
        <f t="shared" si="5"/>
        <v>0</v>
      </c>
      <c r="Y56" s="13">
        <f t="shared" si="6"/>
        <v>0</v>
      </c>
      <c r="Z56" s="16"/>
      <c r="AA56" s="16"/>
      <c r="AB56" s="14">
        <f t="shared" si="2"/>
        <v>0</v>
      </c>
      <c r="AE56" s="1">
        <f t="shared" si="0"/>
        <v>1</v>
      </c>
      <c r="AF56" s="1">
        <f t="shared" si="3"/>
        <v>1</v>
      </c>
      <c r="AG56" s="1">
        <f t="shared" si="3"/>
        <v>1</v>
      </c>
    </row>
    <row r="57" spans="1:33" ht="15.75" thickBot="1" x14ac:dyDescent="0.3">
      <c r="A57" s="12">
        <v>28</v>
      </c>
      <c r="B57" s="71"/>
      <c r="C57" s="72"/>
      <c r="D57" s="67"/>
      <c r="E57" s="67"/>
      <c r="F57" s="67"/>
      <c r="G57" s="67"/>
      <c r="H57" s="67"/>
      <c r="I57" s="67"/>
      <c r="J57" s="67"/>
      <c r="K57" s="67"/>
      <c r="L57" s="67"/>
      <c r="M57" s="67"/>
      <c r="N57" s="83"/>
      <c r="O57" s="83"/>
      <c r="P57" s="83"/>
      <c r="Q57" s="83"/>
      <c r="R57" s="73"/>
      <c r="S57" s="73"/>
      <c r="T57" s="73"/>
      <c r="U57" s="67"/>
      <c r="V57" s="13">
        <f t="shared" si="4"/>
        <v>0</v>
      </c>
      <c r="W57" s="10">
        <f t="shared" si="1"/>
        <v>0</v>
      </c>
      <c r="X57" s="13">
        <f t="shared" si="5"/>
        <v>0</v>
      </c>
      <c r="Y57" s="13">
        <f t="shared" si="6"/>
        <v>0</v>
      </c>
      <c r="Z57" s="16"/>
      <c r="AA57" s="16"/>
      <c r="AB57" s="14">
        <f t="shared" si="2"/>
        <v>0</v>
      </c>
      <c r="AE57" s="1">
        <f t="shared" si="0"/>
        <v>1</v>
      </c>
      <c r="AF57" s="1">
        <f t="shared" si="3"/>
        <v>1</v>
      </c>
      <c r="AG57" s="1">
        <f t="shared" si="3"/>
        <v>1</v>
      </c>
    </row>
    <row r="58" spans="1:33" ht="15.75" thickBot="1" x14ac:dyDescent="0.3">
      <c r="A58" s="9">
        <v>29</v>
      </c>
      <c r="B58" s="71"/>
      <c r="C58" s="72"/>
      <c r="D58" s="67"/>
      <c r="E58" s="67"/>
      <c r="F58" s="67"/>
      <c r="G58" s="67"/>
      <c r="H58" s="67"/>
      <c r="I58" s="67"/>
      <c r="J58" s="67"/>
      <c r="K58" s="67"/>
      <c r="L58" s="67"/>
      <c r="M58" s="67"/>
      <c r="N58" s="83"/>
      <c r="O58" s="83"/>
      <c r="P58" s="83"/>
      <c r="Q58" s="83"/>
      <c r="R58" s="73"/>
      <c r="S58" s="73"/>
      <c r="T58" s="73"/>
      <c r="U58" s="67"/>
      <c r="V58" s="13">
        <f t="shared" si="4"/>
        <v>0</v>
      </c>
      <c r="W58" s="10">
        <f t="shared" si="1"/>
        <v>0</v>
      </c>
      <c r="X58" s="13">
        <f t="shared" si="5"/>
        <v>0</v>
      </c>
      <c r="Y58" s="13">
        <f t="shared" si="6"/>
        <v>0</v>
      </c>
      <c r="Z58" s="16"/>
      <c r="AA58" s="16"/>
      <c r="AB58" s="14">
        <f t="shared" si="2"/>
        <v>0</v>
      </c>
      <c r="AE58" s="1">
        <f t="shared" si="0"/>
        <v>1</v>
      </c>
      <c r="AF58" s="1">
        <f t="shared" si="3"/>
        <v>1</v>
      </c>
      <c r="AG58" s="1">
        <f t="shared" si="3"/>
        <v>1</v>
      </c>
    </row>
    <row r="59" spans="1:33" ht="15.75" thickBot="1" x14ac:dyDescent="0.3">
      <c r="A59" s="12">
        <v>30</v>
      </c>
      <c r="B59" s="71"/>
      <c r="C59" s="72"/>
      <c r="D59" s="67"/>
      <c r="E59" s="67"/>
      <c r="F59" s="67"/>
      <c r="G59" s="67"/>
      <c r="H59" s="67"/>
      <c r="I59" s="67"/>
      <c r="J59" s="67"/>
      <c r="K59" s="67"/>
      <c r="L59" s="67"/>
      <c r="M59" s="67"/>
      <c r="N59" s="83"/>
      <c r="O59" s="83"/>
      <c r="P59" s="83"/>
      <c r="Q59" s="83"/>
      <c r="R59" s="73"/>
      <c r="S59" s="73"/>
      <c r="T59" s="73"/>
      <c r="U59" s="67"/>
      <c r="V59" s="13">
        <f t="shared" si="4"/>
        <v>0</v>
      </c>
      <c r="W59" s="10">
        <f t="shared" si="1"/>
        <v>0</v>
      </c>
      <c r="X59" s="13">
        <f t="shared" si="5"/>
        <v>0</v>
      </c>
      <c r="Y59" s="13">
        <f t="shared" si="6"/>
        <v>0</v>
      </c>
      <c r="Z59" s="16"/>
      <c r="AA59" s="16"/>
      <c r="AB59" s="14">
        <f t="shared" si="2"/>
        <v>0</v>
      </c>
      <c r="AE59" s="1">
        <f t="shared" si="0"/>
        <v>1</v>
      </c>
      <c r="AF59" s="1">
        <f t="shared" si="3"/>
        <v>1</v>
      </c>
      <c r="AG59" s="1">
        <f t="shared" si="3"/>
        <v>1</v>
      </c>
    </row>
    <row r="60" spans="1:33" ht="15.75" thickBot="1" x14ac:dyDescent="0.3">
      <c r="A60" s="9">
        <v>31</v>
      </c>
      <c r="B60" s="71"/>
      <c r="C60" s="72"/>
      <c r="D60" s="67"/>
      <c r="E60" s="67"/>
      <c r="F60" s="67"/>
      <c r="G60" s="67"/>
      <c r="H60" s="67"/>
      <c r="I60" s="67"/>
      <c r="J60" s="67"/>
      <c r="K60" s="67"/>
      <c r="L60" s="67"/>
      <c r="M60" s="67"/>
      <c r="N60" s="83"/>
      <c r="O60" s="83"/>
      <c r="P60" s="83"/>
      <c r="Q60" s="83"/>
      <c r="R60" s="73"/>
      <c r="S60" s="73"/>
      <c r="T60" s="73"/>
      <c r="U60" s="67"/>
      <c r="V60" s="13">
        <f t="shared" si="4"/>
        <v>0</v>
      </c>
      <c r="W60" s="10">
        <f t="shared" si="1"/>
        <v>0</v>
      </c>
      <c r="X60" s="13">
        <f t="shared" si="5"/>
        <v>0</v>
      </c>
      <c r="Y60" s="13">
        <f t="shared" si="6"/>
        <v>0</v>
      </c>
      <c r="Z60" s="16"/>
      <c r="AA60" s="16"/>
      <c r="AB60" s="14">
        <f t="shared" si="2"/>
        <v>0</v>
      </c>
      <c r="AE60" s="1">
        <f t="shared" si="0"/>
        <v>1</v>
      </c>
      <c r="AF60" s="1">
        <f t="shared" si="3"/>
        <v>1</v>
      </c>
      <c r="AG60" s="1">
        <f t="shared" si="3"/>
        <v>1</v>
      </c>
    </row>
    <row r="61" spans="1:33" ht="15.75" thickBot="1" x14ac:dyDescent="0.3">
      <c r="A61" s="12">
        <v>32</v>
      </c>
      <c r="B61" s="71"/>
      <c r="C61" s="72"/>
      <c r="D61" s="67"/>
      <c r="E61" s="67"/>
      <c r="F61" s="67"/>
      <c r="G61" s="67"/>
      <c r="H61" s="67"/>
      <c r="I61" s="67"/>
      <c r="J61" s="67"/>
      <c r="K61" s="67"/>
      <c r="L61" s="67"/>
      <c r="M61" s="67"/>
      <c r="N61" s="83"/>
      <c r="O61" s="83"/>
      <c r="P61" s="83"/>
      <c r="Q61" s="83"/>
      <c r="R61" s="73"/>
      <c r="S61" s="73"/>
      <c r="T61" s="73"/>
      <c r="U61" s="67"/>
      <c r="V61" s="13">
        <f t="shared" si="4"/>
        <v>0</v>
      </c>
      <c r="W61" s="10">
        <f t="shared" si="1"/>
        <v>0</v>
      </c>
      <c r="X61" s="13">
        <f t="shared" si="5"/>
        <v>0</v>
      </c>
      <c r="Y61" s="13">
        <f t="shared" si="6"/>
        <v>0</v>
      </c>
      <c r="Z61" s="16"/>
      <c r="AA61" s="16"/>
      <c r="AB61" s="14">
        <f t="shared" si="2"/>
        <v>0</v>
      </c>
      <c r="AE61" s="1">
        <f t="shared" si="0"/>
        <v>1</v>
      </c>
      <c r="AF61" s="1">
        <f t="shared" si="3"/>
        <v>1</v>
      </c>
      <c r="AG61" s="1">
        <f t="shared" si="3"/>
        <v>1</v>
      </c>
    </row>
    <row r="62" spans="1:33" ht="15.75" thickBot="1" x14ac:dyDescent="0.3">
      <c r="A62" s="9">
        <v>33</v>
      </c>
      <c r="B62" s="71"/>
      <c r="C62" s="72"/>
      <c r="D62" s="67"/>
      <c r="E62" s="67"/>
      <c r="F62" s="67"/>
      <c r="G62" s="67"/>
      <c r="H62" s="67"/>
      <c r="I62" s="66"/>
      <c r="J62" s="67"/>
      <c r="K62" s="67"/>
      <c r="L62" s="67"/>
      <c r="M62" s="67"/>
      <c r="N62" s="83"/>
      <c r="O62" s="83"/>
      <c r="P62" s="83"/>
      <c r="Q62" s="83"/>
      <c r="R62" s="73"/>
      <c r="S62" s="73"/>
      <c r="T62" s="73"/>
      <c r="U62" s="67"/>
      <c r="V62" s="13">
        <f t="shared" si="4"/>
        <v>0</v>
      </c>
      <c r="W62" s="10">
        <f t="shared" si="1"/>
        <v>0</v>
      </c>
      <c r="X62" s="13">
        <f t="shared" si="5"/>
        <v>0</v>
      </c>
      <c r="Y62" s="13">
        <f t="shared" si="6"/>
        <v>0</v>
      </c>
      <c r="Z62" s="16"/>
      <c r="AA62" s="16"/>
      <c r="AB62" s="14">
        <f t="shared" si="2"/>
        <v>0</v>
      </c>
      <c r="AE62" s="1">
        <f t="shared" si="0"/>
        <v>1</v>
      </c>
      <c r="AF62" s="1">
        <f t="shared" si="3"/>
        <v>1</v>
      </c>
      <c r="AG62" s="1">
        <f t="shared" si="3"/>
        <v>1</v>
      </c>
    </row>
    <row r="63" spans="1:33" ht="15.75" thickBot="1" x14ac:dyDescent="0.3">
      <c r="A63" s="12">
        <v>34</v>
      </c>
      <c r="B63" s="71"/>
      <c r="C63" s="72"/>
      <c r="D63" s="67"/>
      <c r="E63" s="67"/>
      <c r="F63" s="67"/>
      <c r="G63" s="67"/>
      <c r="H63" s="67"/>
      <c r="I63" s="67"/>
      <c r="J63" s="67"/>
      <c r="K63" s="67"/>
      <c r="L63" s="67"/>
      <c r="M63" s="67"/>
      <c r="N63" s="83"/>
      <c r="O63" s="83"/>
      <c r="P63" s="83"/>
      <c r="Q63" s="83"/>
      <c r="R63" s="73"/>
      <c r="S63" s="73"/>
      <c r="T63" s="73"/>
      <c r="U63" s="67"/>
      <c r="V63" s="13">
        <f t="shared" si="4"/>
        <v>0</v>
      </c>
      <c r="W63" s="10">
        <f t="shared" si="1"/>
        <v>0</v>
      </c>
      <c r="X63" s="13">
        <f t="shared" si="5"/>
        <v>0</v>
      </c>
      <c r="Y63" s="13">
        <f t="shared" si="6"/>
        <v>0</v>
      </c>
      <c r="Z63" s="16"/>
      <c r="AA63" s="16"/>
      <c r="AB63" s="14">
        <f t="shared" si="2"/>
        <v>0</v>
      </c>
      <c r="AE63" s="1">
        <f t="shared" si="0"/>
        <v>1</v>
      </c>
      <c r="AF63" s="1">
        <f t="shared" si="3"/>
        <v>1</v>
      </c>
      <c r="AG63" s="1">
        <f t="shared" si="3"/>
        <v>1</v>
      </c>
    </row>
    <row r="64" spans="1:33" ht="15.75" thickBot="1" x14ac:dyDescent="0.3">
      <c r="A64" s="9">
        <v>35</v>
      </c>
      <c r="B64" s="71"/>
      <c r="C64" s="72"/>
      <c r="D64" s="67"/>
      <c r="E64" s="67"/>
      <c r="F64" s="67"/>
      <c r="G64" s="67"/>
      <c r="H64" s="67"/>
      <c r="I64" s="66"/>
      <c r="J64" s="67"/>
      <c r="K64" s="67"/>
      <c r="L64" s="67"/>
      <c r="M64" s="67"/>
      <c r="N64" s="83"/>
      <c r="O64" s="83"/>
      <c r="P64" s="83"/>
      <c r="Q64" s="83"/>
      <c r="R64" s="73"/>
      <c r="S64" s="73"/>
      <c r="T64" s="73"/>
      <c r="U64" s="67"/>
      <c r="V64" s="13">
        <f t="shared" si="4"/>
        <v>0</v>
      </c>
      <c r="W64" s="10">
        <f t="shared" si="1"/>
        <v>0</v>
      </c>
      <c r="X64" s="13">
        <f t="shared" si="5"/>
        <v>0</v>
      </c>
      <c r="Y64" s="13">
        <f t="shared" si="6"/>
        <v>0</v>
      </c>
      <c r="Z64" s="16"/>
      <c r="AA64" s="16"/>
      <c r="AB64" s="14">
        <f t="shared" si="2"/>
        <v>0</v>
      </c>
      <c r="AE64" s="1">
        <f t="shared" si="0"/>
        <v>1</v>
      </c>
      <c r="AF64" s="1">
        <f t="shared" si="3"/>
        <v>1</v>
      </c>
      <c r="AG64" s="1">
        <f t="shared" si="3"/>
        <v>1</v>
      </c>
    </row>
    <row r="65" spans="1:33" ht="15.75" thickBot="1" x14ac:dyDescent="0.3">
      <c r="A65" s="12">
        <v>36</v>
      </c>
      <c r="B65" s="71"/>
      <c r="C65" s="72"/>
      <c r="D65" s="67"/>
      <c r="E65" s="67"/>
      <c r="F65" s="67"/>
      <c r="G65" s="67"/>
      <c r="H65" s="67"/>
      <c r="I65" s="66"/>
      <c r="J65" s="67"/>
      <c r="K65" s="67"/>
      <c r="L65" s="67"/>
      <c r="M65" s="67"/>
      <c r="N65" s="83"/>
      <c r="O65" s="83"/>
      <c r="P65" s="83"/>
      <c r="Q65" s="83"/>
      <c r="R65" s="73"/>
      <c r="S65" s="73"/>
      <c r="T65" s="73"/>
      <c r="U65" s="67"/>
      <c r="V65" s="13">
        <f t="shared" si="4"/>
        <v>0</v>
      </c>
      <c r="W65" s="10">
        <f t="shared" si="1"/>
        <v>0</v>
      </c>
      <c r="X65" s="13">
        <f t="shared" si="5"/>
        <v>0</v>
      </c>
      <c r="Y65" s="13">
        <f t="shared" si="6"/>
        <v>0</v>
      </c>
      <c r="Z65" s="16"/>
      <c r="AA65" s="16"/>
      <c r="AB65" s="14">
        <f t="shared" si="2"/>
        <v>0</v>
      </c>
      <c r="AE65" s="1">
        <f t="shared" si="0"/>
        <v>1</v>
      </c>
      <c r="AF65" s="1">
        <f t="shared" si="3"/>
        <v>1</v>
      </c>
      <c r="AG65" s="1">
        <f t="shared" si="3"/>
        <v>1</v>
      </c>
    </row>
    <row r="66" spans="1:33" ht="15.75" thickBot="1" x14ac:dyDescent="0.3">
      <c r="A66" s="9">
        <v>37</v>
      </c>
      <c r="B66" s="71"/>
      <c r="C66" s="72"/>
      <c r="D66" s="67"/>
      <c r="E66" s="67"/>
      <c r="F66" s="67"/>
      <c r="G66" s="67"/>
      <c r="H66" s="67"/>
      <c r="I66" s="66"/>
      <c r="J66" s="67"/>
      <c r="K66" s="67"/>
      <c r="L66" s="67"/>
      <c r="M66" s="67"/>
      <c r="N66" s="83"/>
      <c r="O66" s="83"/>
      <c r="P66" s="83"/>
      <c r="Q66" s="83"/>
      <c r="R66" s="73"/>
      <c r="S66" s="73"/>
      <c r="T66" s="73"/>
      <c r="U66" s="67"/>
      <c r="V66" s="13">
        <f t="shared" si="4"/>
        <v>0</v>
      </c>
      <c r="W66" s="10">
        <f t="shared" si="1"/>
        <v>0</v>
      </c>
      <c r="X66" s="13">
        <f t="shared" si="5"/>
        <v>0</v>
      </c>
      <c r="Y66" s="13">
        <f t="shared" si="6"/>
        <v>0</v>
      </c>
      <c r="Z66" s="16"/>
      <c r="AA66" s="16"/>
      <c r="AB66" s="14">
        <f t="shared" si="2"/>
        <v>0</v>
      </c>
      <c r="AE66" s="1">
        <f t="shared" si="0"/>
        <v>1</v>
      </c>
      <c r="AF66" s="1">
        <f t="shared" si="3"/>
        <v>1</v>
      </c>
      <c r="AG66" s="1">
        <f t="shared" si="3"/>
        <v>1</v>
      </c>
    </row>
    <row r="67" spans="1:33" ht="15.75" thickBot="1" x14ac:dyDescent="0.3">
      <c r="A67" s="12">
        <v>38</v>
      </c>
      <c r="B67" s="71"/>
      <c r="C67" s="72"/>
      <c r="D67" s="67"/>
      <c r="E67" s="67"/>
      <c r="F67" s="67"/>
      <c r="G67" s="67"/>
      <c r="H67" s="67"/>
      <c r="I67" s="67"/>
      <c r="J67" s="67"/>
      <c r="K67" s="67"/>
      <c r="L67" s="67"/>
      <c r="M67" s="67"/>
      <c r="N67" s="83"/>
      <c r="O67" s="83"/>
      <c r="P67" s="83"/>
      <c r="Q67" s="83"/>
      <c r="R67" s="73"/>
      <c r="S67" s="73"/>
      <c r="T67" s="73"/>
      <c r="U67" s="67"/>
      <c r="V67" s="13">
        <f t="shared" si="4"/>
        <v>0</v>
      </c>
      <c r="W67" s="10">
        <f t="shared" si="1"/>
        <v>0</v>
      </c>
      <c r="X67" s="13">
        <f t="shared" si="5"/>
        <v>0</v>
      </c>
      <c r="Y67" s="13">
        <f t="shared" si="6"/>
        <v>0</v>
      </c>
      <c r="Z67" s="16"/>
      <c r="AA67" s="16"/>
      <c r="AB67" s="14">
        <f t="shared" si="2"/>
        <v>0</v>
      </c>
      <c r="AE67" s="1">
        <f t="shared" si="0"/>
        <v>1</v>
      </c>
      <c r="AF67" s="1">
        <f t="shared" si="3"/>
        <v>1</v>
      </c>
      <c r="AG67" s="1">
        <f t="shared" si="3"/>
        <v>1</v>
      </c>
    </row>
    <row r="68" spans="1:33" ht="15.75" thickBot="1" x14ac:dyDescent="0.3">
      <c r="A68" s="9">
        <v>39</v>
      </c>
      <c r="B68" s="71"/>
      <c r="C68" s="72"/>
      <c r="D68" s="67"/>
      <c r="E68" s="67"/>
      <c r="F68" s="67"/>
      <c r="G68" s="67"/>
      <c r="H68" s="67"/>
      <c r="I68" s="67"/>
      <c r="J68" s="67"/>
      <c r="K68" s="67"/>
      <c r="L68" s="67"/>
      <c r="M68" s="67"/>
      <c r="N68" s="83"/>
      <c r="O68" s="83"/>
      <c r="P68" s="83"/>
      <c r="Q68" s="83"/>
      <c r="R68" s="73"/>
      <c r="S68" s="73"/>
      <c r="T68" s="73"/>
      <c r="U68" s="67"/>
      <c r="V68" s="13">
        <f t="shared" si="4"/>
        <v>0</v>
      </c>
      <c r="W68" s="10">
        <f t="shared" si="1"/>
        <v>0</v>
      </c>
      <c r="X68" s="13">
        <f t="shared" si="5"/>
        <v>0</v>
      </c>
      <c r="Y68" s="13">
        <f t="shared" si="6"/>
        <v>0</v>
      </c>
      <c r="Z68" s="16"/>
      <c r="AA68" s="16"/>
      <c r="AB68" s="14">
        <f t="shared" si="2"/>
        <v>0</v>
      </c>
      <c r="AE68" s="1">
        <f t="shared" si="0"/>
        <v>1</v>
      </c>
      <c r="AF68" s="1">
        <f t="shared" si="3"/>
        <v>1</v>
      </c>
      <c r="AG68" s="1">
        <f t="shared" si="3"/>
        <v>1</v>
      </c>
    </row>
    <row r="69" spans="1:33" ht="15.75" thickBot="1" x14ac:dyDescent="0.3">
      <c r="A69" s="12">
        <v>40</v>
      </c>
      <c r="B69" s="71"/>
      <c r="C69" s="72"/>
      <c r="D69" s="67"/>
      <c r="E69" s="67"/>
      <c r="F69" s="67"/>
      <c r="G69" s="67"/>
      <c r="H69" s="67"/>
      <c r="I69" s="67"/>
      <c r="J69" s="67"/>
      <c r="K69" s="67"/>
      <c r="L69" s="67"/>
      <c r="M69" s="67"/>
      <c r="N69" s="83"/>
      <c r="O69" s="83"/>
      <c r="P69" s="83"/>
      <c r="Q69" s="83"/>
      <c r="R69" s="73"/>
      <c r="S69" s="73"/>
      <c r="T69" s="73"/>
      <c r="U69" s="67"/>
      <c r="V69" s="15">
        <f t="shared" si="4"/>
        <v>0</v>
      </c>
      <c r="W69" s="10">
        <f t="shared" si="1"/>
        <v>0</v>
      </c>
      <c r="X69" s="15">
        <f t="shared" si="5"/>
        <v>0</v>
      </c>
      <c r="Y69" s="15">
        <f t="shared" si="6"/>
        <v>0</v>
      </c>
      <c r="Z69" s="16"/>
      <c r="AA69" s="16"/>
      <c r="AB69" s="14">
        <f t="shared" si="2"/>
        <v>0</v>
      </c>
      <c r="AE69" s="1">
        <f t="shared" si="0"/>
        <v>1</v>
      </c>
      <c r="AF69" s="1">
        <f t="shared" si="3"/>
        <v>1</v>
      </c>
      <c r="AG69" s="1">
        <f t="shared" si="3"/>
        <v>1</v>
      </c>
    </row>
    <row r="70" spans="1:33" ht="15.75" thickBot="1" x14ac:dyDescent="0.3">
      <c r="A70" s="9">
        <v>41</v>
      </c>
      <c r="B70" s="71"/>
      <c r="C70" s="72"/>
      <c r="D70" s="67"/>
      <c r="E70" s="67"/>
      <c r="F70" s="67"/>
      <c r="G70" s="67"/>
      <c r="H70" s="67"/>
      <c r="I70" s="67"/>
      <c r="J70" s="67"/>
      <c r="K70" s="67"/>
      <c r="L70" s="67"/>
      <c r="M70" s="67"/>
      <c r="N70" s="83"/>
      <c r="O70" s="83"/>
      <c r="P70" s="83"/>
      <c r="Q70" s="83"/>
      <c r="R70" s="73"/>
      <c r="S70" s="73"/>
      <c r="T70" s="73"/>
      <c r="U70" s="67"/>
      <c r="V70" s="17">
        <f t="shared" si="4"/>
        <v>0</v>
      </c>
      <c r="W70" s="10">
        <f t="shared" si="1"/>
        <v>0</v>
      </c>
      <c r="X70" s="17">
        <f t="shared" si="5"/>
        <v>0</v>
      </c>
      <c r="Y70" s="17">
        <f t="shared" si="6"/>
        <v>0</v>
      </c>
      <c r="Z70" s="16"/>
      <c r="AA70" s="16"/>
      <c r="AB70" s="14">
        <f t="shared" si="2"/>
        <v>0</v>
      </c>
      <c r="AE70" s="1">
        <f t="shared" si="0"/>
        <v>1</v>
      </c>
      <c r="AF70" s="1">
        <f t="shared" si="3"/>
        <v>1</v>
      </c>
      <c r="AG70" s="1">
        <f t="shared" si="3"/>
        <v>1</v>
      </c>
    </row>
    <row r="71" spans="1:33" ht="15.75" thickBot="1" x14ac:dyDescent="0.3">
      <c r="A71" s="12">
        <v>42</v>
      </c>
      <c r="B71" s="71"/>
      <c r="C71" s="72"/>
      <c r="D71" s="67"/>
      <c r="E71" s="67"/>
      <c r="F71" s="67"/>
      <c r="G71" s="67"/>
      <c r="H71" s="67"/>
      <c r="I71" s="67"/>
      <c r="J71" s="67"/>
      <c r="K71" s="67"/>
      <c r="L71" s="67"/>
      <c r="M71" s="67"/>
      <c r="N71" s="83"/>
      <c r="O71" s="83"/>
      <c r="P71" s="83"/>
      <c r="Q71" s="83"/>
      <c r="R71" s="73"/>
      <c r="S71" s="73"/>
      <c r="T71" s="73"/>
      <c r="U71" s="67"/>
      <c r="V71" s="17">
        <f t="shared" si="4"/>
        <v>0</v>
      </c>
      <c r="W71" s="10">
        <f t="shared" si="1"/>
        <v>0</v>
      </c>
      <c r="X71" s="17">
        <f t="shared" si="5"/>
        <v>0</v>
      </c>
      <c r="Y71" s="17">
        <f t="shared" si="6"/>
        <v>0</v>
      </c>
      <c r="Z71" s="16"/>
      <c r="AA71" s="16"/>
      <c r="AB71" s="14">
        <f t="shared" si="2"/>
        <v>0</v>
      </c>
      <c r="AE71" s="1">
        <f t="shared" si="0"/>
        <v>1</v>
      </c>
      <c r="AF71" s="1">
        <f t="shared" si="3"/>
        <v>1</v>
      </c>
      <c r="AG71" s="1">
        <f t="shared" si="3"/>
        <v>1</v>
      </c>
    </row>
    <row r="72" spans="1:33" ht="15.75" thickBot="1" x14ac:dyDescent="0.3">
      <c r="A72" s="9">
        <v>43</v>
      </c>
      <c r="B72" s="71"/>
      <c r="C72" s="72"/>
      <c r="D72" s="67"/>
      <c r="E72" s="67"/>
      <c r="F72" s="67"/>
      <c r="G72" s="67"/>
      <c r="H72" s="67"/>
      <c r="I72" s="67"/>
      <c r="J72" s="67"/>
      <c r="K72" s="67"/>
      <c r="L72" s="67"/>
      <c r="M72" s="67"/>
      <c r="N72" s="83"/>
      <c r="O72" s="83"/>
      <c r="P72" s="83"/>
      <c r="Q72" s="83"/>
      <c r="R72" s="73"/>
      <c r="S72" s="73"/>
      <c r="T72" s="73"/>
      <c r="U72" s="67"/>
      <c r="V72" s="17">
        <f t="shared" ref="V72:V77" si="7">IF(A72&lt;&gt;"",COUNTIF(D72:T72,"AB"),"")</f>
        <v>0</v>
      </c>
      <c r="W72" s="10">
        <f t="shared" ref="W72:W77" si="8">IF(A72&lt;&gt;"",(COUNTIF(D72:T72,"U")),"")</f>
        <v>0</v>
      </c>
      <c r="X72" s="17">
        <f t="shared" ref="X72:X77" si="9">IF(A72&lt;&gt;"",(COUNTIF(D72:T72,"W")),"")</f>
        <v>0</v>
      </c>
      <c r="Y72" s="17">
        <f t="shared" ref="Y72:Y77" si="10">IF(A72&lt;&gt;"",(COUNTIF(D72:T72,"WH")),"")</f>
        <v>0</v>
      </c>
      <c r="Z72" s="16"/>
      <c r="AA72" s="16"/>
      <c r="AB72" s="14">
        <f t="shared" si="2"/>
        <v>0</v>
      </c>
    </row>
    <row r="73" spans="1:33" ht="15.75" thickBot="1" x14ac:dyDescent="0.3">
      <c r="A73" s="12">
        <v>44</v>
      </c>
      <c r="B73" s="71"/>
      <c r="C73" s="72"/>
      <c r="D73" s="67"/>
      <c r="E73" s="67"/>
      <c r="F73" s="67"/>
      <c r="G73" s="67"/>
      <c r="H73" s="67"/>
      <c r="I73" s="67"/>
      <c r="J73" s="67"/>
      <c r="K73" s="67"/>
      <c r="L73" s="67"/>
      <c r="M73" s="67"/>
      <c r="N73" s="83"/>
      <c r="O73" s="83"/>
      <c r="P73" s="83"/>
      <c r="Q73" s="83"/>
      <c r="R73" s="73"/>
      <c r="S73" s="73"/>
      <c r="T73" s="73"/>
      <c r="U73" s="67"/>
      <c r="V73" s="17">
        <f t="shared" si="7"/>
        <v>0</v>
      </c>
      <c r="W73" s="10">
        <f t="shared" si="8"/>
        <v>0</v>
      </c>
      <c r="X73" s="17">
        <f t="shared" si="9"/>
        <v>0</v>
      </c>
      <c r="Y73" s="17">
        <f t="shared" si="10"/>
        <v>0</v>
      </c>
      <c r="Z73" s="16"/>
      <c r="AA73" s="16"/>
      <c r="AB73" s="14">
        <f t="shared" si="2"/>
        <v>0</v>
      </c>
    </row>
    <row r="74" spans="1:33" ht="15.75" thickBot="1" x14ac:dyDescent="0.3">
      <c r="A74" s="9">
        <v>45</v>
      </c>
      <c r="B74" s="71"/>
      <c r="C74" s="72"/>
      <c r="D74" s="67"/>
      <c r="E74" s="67"/>
      <c r="F74" s="67"/>
      <c r="G74" s="67"/>
      <c r="H74" s="67"/>
      <c r="I74" s="67"/>
      <c r="J74" s="67"/>
      <c r="K74" s="67"/>
      <c r="L74" s="67"/>
      <c r="M74" s="67"/>
      <c r="N74" s="83"/>
      <c r="O74" s="83"/>
      <c r="P74" s="83"/>
      <c r="Q74" s="83"/>
      <c r="R74" s="73"/>
      <c r="S74" s="73"/>
      <c r="T74" s="73"/>
      <c r="U74" s="67"/>
      <c r="V74" s="17">
        <f t="shared" si="7"/>
        <v>0</v>
      </c>
      <c r="W74" s="10">
        <f t="shared" si="8"/>
        <v>0</v>
      </c>
      <c r="X74" s="17">
        <f t="shared" si="9"/>
        <v>0</v>
      </c>
      <c r="Y74" s="17">
        <f t="shared" si="10"/>
        <v>0</v>
      </c>
      <c r="Z74" s="16"/>
      <c r="AA74" s="16"/>
      <c r="AB74" s="14">
        <f t="shared" si="2"/>
        <v>0</v>
      </c>
      <c r="AE74" s="1">
        <f t="shared" si="0"/>
        <v>1</v>
      </c>
      <c r="AF74" s="1">
        <f t="shared" si="3"/>
        <v>1</v>
      </c>
      <c r="AG74" s="1">
        <f t="shared" si="3"/>
        <v>1</v>
      </c>
    </row>
    <row r="75" spans="1:33" ht="15.75" thickBot="1" x14ac:dyDescent="0.3">
      <c r="A75" s="12">
        <v>46</v>
      </c>
      <c r="B75" s="71"/>
      <c r="C75" s="72"/>
      <c r="D75" s="67"/>
      <c r="E75" s="67"/>
      <c r="F75" s="67"/>
      <c r="G75" s="67"/>
      <c r="H75" s="67"/>
      <c r="I75" s="67"/>
      <c r="J75" s="67"/>
      <c r="K75" s="67"/>
      <c r="L75" s="67"/>
      <c r="M75" s="67"/>
      <c r="N75" s="83"/>
      <c r="O75" s="83"/>
      <c r="P75" s="83"/>
      <c r="Q75" s="83"/>
      <c r="R75" s="73"/>
      <c r="S75" s="73"/>
      <c r="T75" s="73"/>
      <c r="U75" s="67"/>
      <c r="V75" s="17">
        <f t="shared" si="7"/>
        <v>0</v>
      </c>
      <c r="W75" s="10">
        <f t="shared" si="8"/>
        <v>0</v>
      </c>
      <c r="X75" s="17">
        <f t="shared" si="9"/>
        <v>0</v>
      </c>
      <c r="Y75" s="17">
        <f t="shared" si="10"/>
        <v>0</v>
      </c>
      <c r="Z75" s="16"/>
      <c r="AA75" s="16"/>
      <c r="AB75" s="14">
        <f t="shared" si="2"/>
        <v>0</v>
      </c>
    </row>
    <row r="76" spans="1:33" ht="15.75" thickBot="1" x14ac:dyDescent="0.3">
      <c r="A76" s="9">
        <v>47</v>
      </c>
      <c r="B76" s="71"/>
      <c r="C76" s="72"/>
      <c r="D76" s="67"/>
      <c r="E76" s="67"/>
      <c r="F76" s="67"/>
      <c r="G76" s="67"/>
      <c r="H76" s="67"/>
      <c r="I76" s="67"/>
      <c r="J76" s="67"/>
      <c r="K76" s="67"/>
      <c r="L76" s="67"/>
      <c r="M76" s="67"/>
      <c r="N76" s="83"/>
      <c r="O76" s="83"/>
      <c r="P76" s="83"/>
      <c r="Q76" s="83"/>
      <c r="R76" s="73"/>
      <c r="S76" s="73"/>
      <c r="T76" s="73"/>
      <c r="U76" s="67"/>
      <c r="V76" s="17">
        <f t="shared" si="7"/>
        <v>0</v>
      </c>
      <c r="W76" s="10">
        <f t="shared" si="8"/>
        <v>0</v>
      </c>
      <c r="X76" s="17">
        <f t="shared" si="9"/>
        <v>0</v>
      </c>
      <c r="Y76" s="17">
        <f t="shared" si="10"/>
        <v>0</v>
      </c>
      <c r="Z76" s="16"/>
      <c r="AA76" s="16"/>
      <c r="AB76" s="14">
        <f t="shared" si="2"/>
        <v>0</v>
      </c>
    </row>
    <row r="77" spans="1:33" ht="15.75" thickBot="1" x14ac:dyDescent="0.3">
      <c r="A77" s="12">
        <v>48</v>
      </c>
      <c r="B77" s="71"/>
      <c r="C77" s="72"/>
      <c r="D77" s="67"/>
      <c r="E77" s="67"/>
      <c r="F77" s="67"/>
      <c r="G77" s="67"/>
      <c r="H77" s="67"/>
      <c r="I77" s="67"/>
      <c r="J77" s="67"/>
      <c r="K77" s="67"/>
      <c r="L77" s="67"/>
      <c r="M77" s="67"/>
      <c r="N77" s="83"/>
      <c r="O77" s="83"/>
      <c r="P77" s="83"/>
      <c r="Q77" s="83"/>
      <c r="R77" s="73"/>
      <c r="S77" s="73"/>
      <c r="T77" s="73"/>
      <c r="U77" s="67"/>
      <c r="V77" s="17">
        <f t="shared" si="7"/>
        <v>0</v>
      </c>
      <c r="W77" s="10">
        <f t="shared" si="8"/>
        <v>0</v>
      </c>
      <c r="X77" s="17">
        <f t="shared" si="9"/>
        <v>0</v>
      </c>
      <c r="Y77" s="17">
        <f t="shared" si="10"/>
        <v>0</v>
      </c>
      <c r="Z77" s="16"/>
      <c r="AA77" s="16"/>
      <c r="AB77" s="14">
        <f t="shared" si="2"/>
        <v>0</v>
      </c>
    </row>
    <row r="78" spans="1:33" ht="15.75" thickBot="1" x14ac:dyDescent="0.3">
      <c r="A78" s="9">
        <v>49</v>
      </c>
      <c r="B78" s="71"/>
      <c r="C78" s="72"/>
      <c r="D78" s="67"/>
      <c r="E78" s="67"/>
      <c r="F78" s="67"/>
      <c r="G78" s="67"/>
      <c r="H78" s="67"/>
      <c r="I78" s="67"/>
      <c r="J78" s="67"/>
      <c r="K78" s="67"/>
      <c r="L78" s="67"/>
      <c r="M78" s="67"/>
      <c r="N78" s="83"/>
      <c r="O78" s="83"/>
      <c r="P78" s="83"/>
      <c r="Q78" s="83"/>
      <c r="R78" s="73"/>
      <c r="S78" s="73"/>
      <c r="T78" s="73"/>
      <c r="U78" s="67"/>
      <c r="V78" s="17">
        <f t="shared" ref="V78:V89" si="11">IF(A78&lt;&gt;"",COUNTIF(D78:T78,"AB"),"")</f>
        <v>0</v>
      </c>
      <c r="W78" s="10">
        <f t="shared" ref="W78:W89" si="12">IF(A78&lt;&gt;"",(COUNTIF(D78:T78,"U")),"")</f>
        <v>0</v>
      </c>
      <c r="X78" s="17">
        <f t="shared" ref="X78:X89" si="13">IF(A78&lt;&gt;"",(COUNTIF(D78:T78,"W")),"")</f>
        <v>0</v>
      </c>
      <c r="Y78" s="17">
        <f t="shared" ref="Y78:Y89" si="14">IF(A78&lt;&gt;"",(COUNTIF(D78:T78,"WH")),"")</f>
        <v>0</v>
      </c>
      <c r="Z78" s="16"/>
      <c r="AA78" s="16"/>
      <c r="AB78" s="14">
        <f t="shared" si="2"/>
        <v>0</v>
      </c>
    </row>
    <row r="79" spans="1:33" ht="15.75" thickBot="1" x14ac:dyDescent="0.3">
      <c r="A79" s="12">
        <v>50</v>
      </c>
      <c r="B79" s="71"/>
      <c r="C79" s="72"/>
      <c r="D79" s="67"/>
      <c r="E79" s="67"/>
      <c r="F79" s="67"/>
      <c r="G79" s="67"/>
      <c r="H79" s="67"/>
      <c r="I79" s="67"/>
      <c r="J79" s="67"/>
      <c r="K79" s="67"/>
      <c r="L79" s="67"/>
      <c r="M79" s="67"/>
      <c r="N79" s="83"/>
      <c r="O79" s="83"/>
      <c r="P79" s="83"/>
      <c r="Q79" s="83"/>
      <c r="R79" s="73"/>
      <c r="S79" s="73"/>
      <c r="T79" s="73"/>
      <c r="U79" s="67"/>
      <c r="V79" s="17">
        <f t="shared" si="11"/>
        <v>0</v>
      </c>
      <c r="W79" s="10">
        <f t="shared" si="12"/>
        <v>0</v>
      </c>
      <c r="X79" s="17">
        <f t="shared" si="13"/>
        <v>0</v>
      </c>
      <c r="Y79" s="17">
        <f t="shared" si="14"/>
        <v>0</v>
      </c>
      <c r="Z79" s="16"/>
      <c r="AA79" s="16"/>
      <c r="AB79" s="14">
        <f t="shared" si="2"/>
        <v>0</v>
      </c>
    </row>
    <row r="80" spans="1:33" ht="15.75" thickBot="1" x14ac:dyDescent="0.3">
      <c r="A80" s="9">
        <v>51</v>
      </c>
      <c r="B80" s="71"/>
      <c r="C80" s="72"/>
      <c r="D80" s="67"/>
      <c r="E80" s="67"/>
      <c r="F80" s="67"/>
      <c r="G80" s="67"/>
      <c r="H80" s="67"/>
      <c r="I80" s="67"/>
      <c r="J80" s="67"/>
      <c r="K80" s="67"/>
      <c r="L80" s="67"/>
      <c r="M80" s="67"/>
      <c r="N80" s="83"/>
      <c r="O80" s="83"/>
      <c r="P80" s="83"/>
      <c r="Q80" s="83"/>
      <c r="R80" s="73"/>
      <c r="S80" s="73"/>
      <c r="T80" s="73"/>
      <c r="U80" s="67"/>
      <c r="V80" s="17">
        <f t="shared" si="11"/>
        <v>0</v>
      </c>
      <c r="W80" s="10">
        <f t="shared" si="12"/>
        <v>0</v>
      </c>
      <c r="X80" s="17">
        <f t="shared" si="13"/>
        <v>0</v>
      </c>
      <c r="Y80" s="17">
        <f t="shared" si="14"/>
        <v>0</v>
      </c>
      <c r="Z80" s="16"/>
      <c r="AA80" s="16"/>
      <c r="AB80" s="14">
        <f t="shared" si="2"/>
        <v>0</v>
      </c>
      <c r="AE80" s="1">
        <f t="shared" si="0"/>
        <v>1</v>
      </c>
      <c r="AF80" s="1">
        <f t="shared" si="3"/>
        <v>1</v>
      </c>
      <c r="AG80" s="1">
        <f t="shared" si="3"/>
        <v>1</v>
      </c>
    </row>
    <row r="81" spans="1:33" ht="15.75" thickBot="1" x14ac:dyDescent="0.3">
      <c r="A81" s="12">
        <v>52</v>
      </c>
      <c r="B81" s="71"/>
      <c r="C81" s="72"/>
      <c r="D81" s="67"/>
      <c r="E81" s="67"/>
      <c r="F81" s="67"/>
      <c r="G81" s="67"/>
      <c r="H81" s="67"/>
      <c r="I81" s="67"/>
      <c r="J81" s="67"/>
      <c r="K81" s="67"/>
      <c r="L81" s="67"/>
      <c r="M81" s="67"/>
      <c r="N81" s="83"/>
      <c r="O81" s="83"/>
      <c r="P81" s="83"/>
      <c r="Q81" s="83"/>
      <c r="R81" s="73"/>
      <c r="S81" s="73"/>
      <c r="T81" s="73"/>
      <c r="U81" s="67"/>
      <c r="V81" s="17">
        <f t="shared" si="11"/>
        <v>0</v>
      </c>
      <c r="W81" s="10">
        <f t="shared" si="12"/>
        <v>0</v>
      </c>
      <c r="X81" s="17">
        <f t="shared" si="13"/>
        <v>0</v>
      </c>
      <c r="Y81" s="17">
        <f t="shared" si="14"/>
        <v>0</v>
      </c>
      <c r="Z81" s="16"/>
      <c r="AA81" s="16"/>
      <c r="AB81" s="14">
        <f t="shared" si="2"/>
        <v>0</v>
      </c>
      <c r="AE81" s="1">
        <f t="shared" si="0"/>
        <v>1</v>
      </c>
      <c r="AF81" s="1">
        <f t="shared" si="3"/>
        <v>1</v>
      </c>
      <c r="AG81" s="1">
        <f t="shared" si="3"/>
        <v>1</v>
      </c>
    </row>
    <row r="82" spans="1:33" ht="15.75" thickBot="1" x14ac:dyDescent="0.3">
      <c r="A82" s="9">
        <v>53</v>
      </c>
      <c r="B82" s="71"/>
      <c r="C82" s="72"/>
      <c r="D82" s="67"/>
      <c r="E82" s="67"/>
      <c r="F82" s="67"/>
      <c r="G82" s="67"/>
      <c r="H82" s="67"/>
      <c r="I82" s="67"/>
      <c r="J82" s="67"/>
      <c r="K82" s="67"/>
      <c r="L82" s="67"/>
      <c r="M82" s="67"/>
      <c r="N82" s="83"/>
      <c r="O82" s="83"/>
      <c r="P82" s="67"/>
      <c r="Q82" s="67"/>
      <c r="R82" s="73"/>
      <c r="S82" s="73"/>
      <c r="T82" s="73"/>
      <c r="U82" s="67"/>
      <c r="V82" s="17">
        <f t="shared" si="11"/>
        <v>0</v>
      </c>
      <c r="W82" s="10">
        <f t="shared" si="12"/>
        <v>0</v>
      </c>
      <c r="X82" s="17">
        <f t="shared" si="13"/>
        <v>0</v>
      </c>
      <c r="Y82" s="17">
        <f t="shared" si="14"/>
        <v>0</v>
      </c>
      <c r="Z82" s="16"/>
      <c r="AA82" s="16"/>
      <c r="AB82" s="14">
        <f t="shared" si="2"/>
        <v>0</v>
      </c>
    </row>
    <row r="83" spans="1:33" ht="15.75" thickBot="1" x14ac:dyDescent="0.3">
      <c r="A83" s="12">
        <v>54</v>
      </c>
      <c r="B83" s="71"/>
      <c r="C83" s="72"/>
      <c r="D83" s="67"/>
      <c r="E83" s="67"/>
      <c r="F83" s="67"/>
      <c r="G83" s="67"/>
      <c r="H83" s="67"/>
      <c r="J83" s="67"/>
      <c r="K83" s="67"/>
      <c r="L83" s="67"/>
      <c r="M83" s="67"/>
      <c r="N83" s="83"/>
      <c r="O83" s="83"/>
      <c r="P83" s="83"/>
      <c r="Q83" s="83"/>
      <c r="R83" s="73"/>
      <c r="S83" s="73"/>
      <c r="T83" s="73"/>
      <c r="U83" s="67"/>
      <c r="V83" s="17">
        <f t="shared" si="11"/>
        <v>0</v>
      </c>
      <c r="W83" s="10">
        <f t="shared" si="12"/>
        <v>0</v>
      </c>
      <c r="X83" s="17">
        <f t="shared" si="13"/>
        <v>0</v>
      </c>
      <c r="Y83" s="17">
        <f t="shared" si="14"/>
        <v>0</v>
      </c>
      <c r="Z83" s="16"/>
      <c r="AA83" s="16"/>
      <c r="AB83" s="14">
        <f t="shared" si="2"/>
        <v>0</v>
      </c>
    </row>
    <row r="84" spans="1:33" ht="15.75" thickBot="1" x14ac:dyDescent="0.3">
      <c r="A84" s="9">
        <v>55</v>
      </c>
      <c r="B84" s="71"/>
      <c r="C84" s="72"/>
      <c r="D84" s="67"/>
      <c r="E84" s="67"/>
      <c r="F84" s="67"/>
      <c r="G84" s="67"/>
      <c r="H84" s="67"/>
      <c r="I84" s="67"/>
      <c r="J84" s="67"/>
      <c r="K84" s="67"/>
      <c r="L84" s="67"/>
      <c r="M84" s="67"/>
      <c r="N84" s="83"/>
      <c r="O84" s="83"/>
      <c r="P84" s="83"/>
      <c r="Q84" s="83"/>
      <c r="R84" s="73"/>
      <c r="S84" s="73"/>
      <c r="T84" s="73"/>
      <c r="U84" s="67"/>
      <c r="V84" s="17">
        <f t="shared" si="11"/>
        <v>0</v>
      </c>
      <c r="W84" s="10">
        <f t="shared" si="12"/>
        <v>0</v>
      </c>
      <c r="X84" s="17">
        <f t="shared" si="13"/>
        <v>0</v>
      </c>
      <c r="Y84" s="17">
        <f t="shared" si="14"/>
        <v>0</v>
      </c>
      <c r="Z84" s="16"/>
      <c r="AA84" s="16"/>
      <c r="AB84" s="14">
        <f t="shared" si="2"/>
        <v>0</v>
      </c>
    </row>
    <row r="85" spans="1:33" ht="15.75" thickBot="1" x14ac:dyDescent="0.3">
      <c r="A85" s="12">
        <v>56</v>
      </c>
      <c r="B85" s="71"/>
      <c r="C85" s="72"/>
      <c r="D85" s="67"/>
      <c r="E85" s="67"/>
      <c r="F85" s="67"/>
      <c r="G85" s="67"/>
      <c r="H85" s="67"/>
      <c r="I85" s="82"/>
      <c r="J85" s="67"/>
      <c r="K85" s="67"/>
      <c r="L85" s="67"/>
      <c r="M85" s="67"/>
      <c r="N85" s="83"/>
      <c r="O85" s="83"/>
      <c r="P85" s="83"/>
      <c r="Q85" s="83"/>
      <c r="R85" s="73"/>
      <c r="S85" s="73"/>
      <c r="T85" s="73"/>
      <c r="U85" s="67"/>
      <c r="V85" s="17">
        <f t="shared" si="11"/>
        <v>0</v>
      </c>
      <c r="W85" s="10">
        <f t="shared" si="12"/>
        <v>0</v>
      </c>
      <c r="X85" s="17">
        <f t="shared" si="13"/>
        <v>0</v>
      </c>
      <c r="Y85" s="17">
        <f t="shared" si="14"/>
        <v>0</v>
      </c>
      <c r="Z85" s="16"/>
      <c r="AA85" s="16"/>
      <c r="AB85" s="14">
        <f t="shared" si="2"/>
        <v>0</v>
      </c>
    </row>
    <row r="86" spans="1:33" ht="15.75" thickBot="1" x14ac:dyDescent="0.3">
      <c r="A86" s="9">
        <v>57</v>
      </c>
      <c r="B86" s="71"/>
      <c r="C86" s="72"/>
      <c r="D86" s="67"/>
      <c r="E86" s="67"/>
      <c r="F86" s="67"/>
      <c r="G86" s="67"/>
      <c r="H86" s="67"/>
      <c r="I86" s="82"/>
      <c r="J86" s="67"/>
      <c r="K86" s="67"/>
      <c r="L86" s="67"/>
      <c r="M86" s="67"/>
      <c r="N86" s="83"/>
      <c r="O86" s="83"/>
      <c r="P86" s="83"/>
      <c r="Q86" s="83"/>
      <c r="R86" s="73"/>
      <c r="S86" s="73"/>
      <c r="T86" s="73"/>
      <c r="U86" s="67"/>
      <c r="V86" s="17">
        <f t="shared" si="11"/>
        <v>0</v>
      </c>
      <c r="W86" s="10">
        <f t="shared" si="12"/>
        <v>0</v>
      </c>
      <c r="X86" s="17">
        <f t="shared" si="13"/>
        <v>0</v>
      </c>
      <c r="Y86" s="17">
        <f t="shared" si="14"/>
        <v>0</v>
      </c>
      <c r="Z86" s="16"/>
      <c r="AA86" s="16"/>
      <c r="AB86" s="14">
        <f t="shared" si="2"/>
        <v>0</v>
      </c>
    </row>
    <row r="87" spans="1:33" ht="15.75" thickBot="1" x14ac:dyDescent="0.3">
      <c r="A87" s="12">
        <v>58</v>
      </c>
      <c r="B87" s="71"/>
      <c r="C87" s="72"/>
      <c r="D87" s="67"/>
      <c r="E87" s="67"/>
      <c r="F87" s="67"/>
      <c r="G87" s="67"/>
      <c r="H87" s="67"/>
      <c r="I87" s="67"/>
      <c r="J87" s="67"/>
      <c r="K87" s="67"/>
      <c r="L87" s="67"/>
      <c r="M87" s="67"/>
      <c r="N87" s="83"/>
      <c r="O87" s="83"/>
      <c r="P87" s="83"/>
      <c r="Q87" s="83"/>
      <c r="R87" s="73"/>
      <c r="S87" s="73"/>
      <c r="T87" s="73"/>
      <c r="U87" s="67"/>
      <c r="V87" s="17">
        <f t="shared" si="11"/>
        <v>0</v>
      </c>
      <c r="W87" s="10">
        <f t="shared" si="12"/>
        <v>0</v>
      </c>
      <c r="X87" s="17">
        <f t="shared" si="13"/>
        <v>0</v>
      </c>
      <c r="Y87" s="17">
        <f t="shared" si="14"/>
        <v>0</v>
      </c>
      <c r="Z87" s="16"/>
      <c r="AA87" s="16"/>
      <c r="AB87" s="14">
        <f t="shared" si="2"/>
        <v>0</v>
      </c>
      <c r="AE87" s="1">
        <f t="shared" si="0"/>
        <v>1</v>
      </c>
      <c r="AF87" s="1">
        <f t="shared" si="3"/>
        <v>1</v>
      </c>
      <c r="AG87" s="1">
        <f t="shared" si="3"/>
        <v>1</v>
      </c>
    </row>
    <row r="88" spans="1:33" ht="15.75" thickBot="1" x14ac:dyDescent="0.3">
      <c r="A88" s="9">
        <v>59</v>
      </c>
      <c r="B88" s="71"/>
      <c r="C88" s="72"/>
      <c r="D88" s="67"/>
      <c r="E88" s="67"/>
      <c r="F88" s="67"/>
      <c r="G88" s="67"/>
      <c r="H88" s="67"/>
      <c r="I88" s="82"/>
      <c r="J88" s="67"/>
      <c r="K88" s="67"/>
      <c r="L88" s="67"/>
      <c r="M88" s="67"/>
      <c r="N88" s="83"/>
      <c r="O88" s="83"/>
      <c r="P88" s="83"/>
      <c r="Q88" s="83"/>
      <c r="R88" s="73"/>
      <c r="S88" s="73"/>
      <c r="T88" s="73"/>
      <c r="U88" s="67"/>
      <c r="V88" s="17">
        <f t="shared" si="11"/>
        <v>0</v>
      </c>
      <c r="W88" s="10">
        <f t="shared" si="12"/>
        <v>0</v>
      </c>
      <c r="X88" s="17">
        <f t="shared" si="13"/>
        <v>0</v>
      </c>
      <c r="Y88" s="17">
        <f t="shared" si="14"/>
        <v>0</v>
      </c>
      <c r="Z88" s="16"/>
      <c r="AA88" s="16"/>
      <c r="AB88" s="14">
        <f t="shared" si="2"/>
        <v>0</v>
      </c>
      <c r="AE88" s="1">
        <f t="shared" si="0"/>
        <v>1</v>
      </c>
      <c r="AF88" s="1">
        <f t="shared" si="3"/>
        <v>1</v>
      </c>
      <c r="AG88" s="1">
        <f t="shared" si="3"/>
        <v>1</v>
      </c>
    </row>
    <row r="89" spans="1:33" ht="15.75" thickBot="1" x14ac:dyDescent="0.3">
      <c r="A89" s="12">
        <v>60</v>
      </c>
      <c r="B89" s="71"/>
      <c r="C89" s="72"/>
      <c r="D89" s="67"/>
      <c r="E89" s="67"/>
      <c r="F89" s="67"/>
      <c r="G89" s="67"/>
      <c r="H89" s="67"/>
      <c r="I89" s="82"/>
      <c r="J89" s="67"/>
      <c r="K89" s="67"/>
      <c r="L89" s="67"/>
      <c r="M89" s="67"/>
      <c r="N89" s="83"/>
      <c r="O89" s="83"/>
      <c r="P89" s="83"/>
      <c r="Q89" s="83"/>
      <c r="R89" s="73"/>
      <c r="S89" s="73"/>
      <c r="T89" s="73"/>
      <c r="U89" s="67"/>
      <c r="V89" s="17">
        <f t="shared" si="11"/>
        <v>0</v>
      </c>
      <c r="W89" s="10">
        <f t="shared" si="12"/>
        <v>0</v>
      </c>
      <c r="X89" s="17">
        <f t="shared" si="13"/>
        <v>0</v>
      </c>
      <c r="Y89" s="17">
        <f t="shared" si="14"/>
        <v>0</v>
      </c>
      <c r="Z89" s="16"/>
      <c r="AA89" s="16"/>
      <c r="AB89" s="14">
        <f t="shared" si="2"/>
        <v>0</v>
      </c>
      <c r="AE89" s="1">
        <f t="shared" si="0"/>
        <v>1</v>
      </c>
      <c r="AF89" s="1">
        <f t="shared" si="3"/>
        <v>1</v>
      </c>
      <c r="AG89" s="1">
        <f t="shared" si="3"/>
        <v>1</v>
      </c>
    </row>
    <row r="90" spans="1:33" ht="15.75" thickBot="1" x14ac:dyDescent="0.3">
      <c r="A90" s="163" t="s">
        <v>67</v>
      </c>
      <c r="B90" s="164"/>
      <c r="C90" s="164"/>
      <c r="D90" s="164"/>
      <c r="E90" s="164"/>
      <c r="F90" s="164"/>
      <c r="G90" s="164"/>
      <c r="H90" s="164"/>
      <c r="I90" s="165"/>
      <c r="J90" s="164"/>
      <c r="K90" s="164"/>
      <c r="L90" s="164"/>
      <c r="M90" s="164"/>
      <c r="N90" s="165"/>
      <c r="O90" s="164"/>
      <c r="P90" s="164"/>
      <c r="Q90" s="164"/>
      <c r="R90" s="164"/>
      <c r="S90" s="164"/>
      <c r="T90" s="164"/>
      <c r="U90" s="164"/>
      <c r="V90" s="18"/>
      <c r="W90" s="18"/>
      <c r="X90" s="18"/>
      <c r="Y90" s="18"/>
      <c r="Z90" s="19"/>
      <c r="AA90" s="19"/>
      <c r="AB90" s="20"/>
      <c r="AE90" s="1">
        <f>COUNTIF(AE30:AE89,1)</f>
        <v>48</v>
      </c>
      <c r="AF90" s="1">
        <f>COUNTIF(AF30:AF89,1)</f>
        <v>48</v>
      </c>
      <c r="AG90" s="1">
        <f>COUNTIF(AG30:AG89,1)</f>
        <v>48</v>
      </c>
    </row>
    <row r="91" spans="1:33" ht="15.75" thickBot="1" x14ac:dyDescent="0.3">
      <c r="A91" s="166"/>
      <c r="B91" s="165"/>
      <c r="C91" s="165"/>
      <c r="D91" s="21">
        <f>IF($A13&lt;&gt;"",$A13,"")</f>
        <v>1</v>
      </c>
      <c r="E91" s="21">
        <f>IF($A14&lt;&gt;"",$A14,"")</f>
        <v>2</v>
      </c>
      <c r="F91" s="21">
        <f>IF($A15&lt;&gt;"",$A15,"")</f>
        <v>3</v>
      </c>
      <c r="G91" s="21">
        <f>IF($A16&lt;&gt;"",$A16,"")</f>
        <v>4</v>
      </c>
      <c r="H91" s="21">
        <f>IF($A17&lt;&gt;"",$A17,"")</f>
        <v>5</v>
      </c>
      <c r="I91" s="21">
        <f>IF($A18&lt;&gt;"",$A18,"")</f>
        <v>6</v>
      </c>
      <c r="J91" s="21">
        <f>IF($A19&lt;&gt;"",$A19,"")</f>
        <v>7</v>
      </c>
      <c r="K91" s="21">
        <f>IF($A20&lt;&gt;"",$A20,"")</f>
        <v>8</v>
      </c>
      <c r="L91" s="21">
        <f>IF($A21&lt;&gt;"",$A21,"")</f>
        <v>9</v>
      </c>
      <c r="M91" s="21">
        <f>IF($A22&lt;&gt;"",$A22,"")</f>
        <v>10</v>
      </c>
      <c r="N91" s="21">
        <f>IF($A23&lt;&gt;"",$A23,"")</f>
        <v>11</v>
      </c>
      <c r="O91" s="21">
        <f>IF($A24&lt;&gt;"",$A24,"")</f>
        <v>12</v>
      </c>
      <c r="P91" s="21">
        <v>13</v>
      </c>
      <c r="Q91" s="21" t="e">
        <f>IF(#REF!&lt;&gt;"",#REF!,"")</f>
        <v>#REF!</v>
      </c>
      <c r="R91" s="21" t="e">
        <f>IF(#REF!&lt;&gt;"",#REF!,"")</f>
        <v>#REF!</v>
      </c>
      <c r="S91" s="21" t="e">
        <f>IF(#REF!&lt;&gt;"",#REF!,"")</f>
        <v>#REF!</v>
      </c>
      <c r="T91" s="21">
        <f>IF($A25&lt;&gt;"",$A25,"")</f>
        <v>13</v>
      </c>
      <c r="U91" s="167" t="s">
        <v>68</v>
      </c>
      <c r="V91" s="22"/>
      <c r="W91" s="22"/>
      <c r="X91" s="22"/>
      <c r="Y91" s="22"/>
      <c r="Z91" s="23"/>
      <c r="AA91" s="23"/>
      <c r="AB91" s="24"/>
    </row>
    <row r="92" spans="1:33" ht="15.75" thickBot="1" x14ac:dyDescent="0.3">
      <c r="A92" s="169" t="s">
        <v>69</v>
      </c>
      <c r="B92" s="170"/>
      <c r="C92" s="171"/>
      <c r="D92" s="25" t="str">
        <f t="shared" ref="D92:T92" si="15">IF(COUNTA(D30:D89)&gt;=1,COUNTA(D30:D89)-COUNTIF(D30:D89,"w")-COUNTIF(D30:D89,"AB"),"")</f>
        <v/>
      </c>
      <c r="E92" s="25" t="str">
        <f t="shared" si="15"/>
        <v/>
      </c>
      <c r="F92" s="25" t="str">
        <f t="shared" si="15"/>
        <v/>
      </c>
      <c r="G92" s="25" t="str">
        <f t="shared" si="15"/>
        <v/>
      </c>
      <c r="H92" s="25" t="str">
        <f t="shared" si="15"/>
        <v/>
      </c>
      <c r="I92" s="25" t="str">
        <f t="shared" si="15"/>
        <v/>
      </c>
      <c r="J92" s="25" t="str">
        <f>IF(COUNTA(J30:J89)&gt;=1,COUNTA(J30:J89)-COUNTIF(J30:J89,"w")-COUNTIF(J30:J89,"AB"),"")</f>
        <v/>
      </c>
      <c r="K92" s="25" t="str">
        <f t="shared" si="15"/>
        <v/>
      </c>
      <c r="L92" s="25" t="str">
        <f t="shared" si="15"/>
        <v/>
      </c>
      <c r="M92" s="25" t="str">
        <f t="shared" si="15"/>
        <v/>
      </c>
      <c r="N92" s="25" t="str">
        <f t="shared" si="15"/>
        <v/>
      </c>
      <c r="O92" s="25" t="str">
        <f t="shared" si="15"/>
        <v/>
      </c>
      <c r="P92" s="25" t="str">
        <f t="shared" si="15"/>
        <v/>
      </c>
      <c r="Q92" s="25" t="str">
        <f t="shared" si="15"/>
        <v/>
      </c>
      <c r="R92" s="25" t="str">
        <f t="shared" si="15"/>
        <v/>
      </c>
      <c r="S92" s="25" t="str">
        <f t="shared" si="15"/>
        <v/>
      </c>
      <c r="T92" s="25" t="str">
        <f t="shared" si="15"/>
        <v/>
      </c>
      <c r="U92" s="168"/>
      <c r="V92" s="22"/>
      <c r="W92" s="22"/>
      <c r="X92" s="22"/>
      <c r="Y92" s="22"/>
      <c r="Z92" s="23"/>
      <c r="AA92" s="23"/>
      <c r="AB92" s="24"/>
    </row>
    <row r="93" spans="1:33" x14ac:dyDescent="0.25">
      <c r="A93" s="172" t="s">
        <v>81</v>
      </c>
      <c r="B93" s="173"/>
      <c r="C93" s="26" t="s">
        <v>70</v>
      </c>
      <c r="D93" s="27" t="str">
        <f t="shared" ref="D93:S93" si="16">IF(D$92&lt;&gt;"",COUNTIF(D$30:D$89,"O"),"")</f>
        <v/>
      </c>
      <c r="E93" s="27" t="str">
        <f t="shared" si="16"/>
        <v/>
      </c>
      <c r="F93" s="27" t="str">
        <f t="shared" si="16"/>
        <v/>
      </c>
      <c r="G93" s="27" t="str">
        <f t="shared" si="16"/>
        <v/>
      </c>
      <c r="H93" s="27" t="str">
        <f t="shared" si="16"/>
        <v/>
      </c>
      <c r="I93" s="27" t="str">
        <f t="shared" si="16"/>
        <v/>
      </c>
      <c r="J93" s="27" t="str">
        <f>IF(J$92&lt;&gt;"",COUNTIF(J$30:J$89,"O"),"")</f>
        <v/>
      </c>
      <c r="K93" s="27" t="str">
        <f t="shared" si="16"/>
        <v/>
      </c>
      <c r="L93" s="27" t="str">
        <f t="shared" si="16"/>
        <v/>
      </c>
      <c r="M93" s="27" t="str">
        <f t="shared" si="16"/>
        <v/>
      </c>
      <c r="N93" s="27" t="str">
        <f t="shared" si="16"/>
        <v/>
      </c>
      <c r="O93" s="78" t="str">
        <f t="shared" si="16"/>
        <v/>
      </c>
      <c r="P93" s="78" t="str">
        <f t="shared" si="16"/>
        <v/>
      </c>
      <c r="Q93" s="27" t="str">
        <f t="shared" si="16"/>
        <v/>
      </c>
      <c r="R93" s="27" t="str">
        <f t="shared" si="16"/>
        <v/>
      </c>
      <c r="S93" s="27" t="str">
        <f t="shared" si="16"/>
        <v/>
      </c>
      <c r="T93" s="27" t="str">
        <f>IF(T$92&lt;&gt;"",COUNTIF(T$30:T$89,"S"),"")</f>
        <v/>
      </c>
      <c r="U93" s="28"/>
      <c r="V93" s="29"/>
      <c r="W93" s="29"/>
      <c r="X93" s="29"/>
      <c r="Y93" s="29"/>
      <c r="Z93" s="29"/>
      <c r="AA93" s="29"/>
      <c r="AB93" s="30"/>
    </row>
    <row r="94" spans="1:33" x14ac:dyDescent="0.25">
      <c r="A94" s="152"/>
      <c r="B94" s="153"/>
      <c r="C94" s="31" t="s">
        <v>71</v>
      </c>
      <c r="D94" s="32" t="str">
        <f>IF(D93&lt;&gt;"",D93/D$92*100,"")</f>
        <v/>
      </c>
      <c r="E94" s="32" t="str">
        <f t="shared" ref="E94:S94" si="17">IF(E93&lt;&gt;"",E93/E$92*100,"")</f>
        <v/>
      </c>
      <c r="F94" s="32" t="str">
        <f t="shared" si="17"/>
        <v/>
      </c>
      <c r="G94" s="32" t="str">
        <f t="shared" si="17"/>
        <v/>
      </c>
      <c r="H94" s="32" t="str">
        <f t="shared" si="17"/>
        <v/>
      </c>
      <c r="I94" s="32" t="str">
        <f t="shared" si="17"/>
        <v/>
      </c>
      <c r="J94" s="32" t="str">
        <f t="shared" si="17"/>
        <v/>
      </c>
      <c r="K94" s="32" t="str">
        <f t="shared" si="17"/>
        <v/>
      </c>
      <c r="L94" s="32" t="str">
        <f t="shared" si="17"/>
        <v/>
      </c>
      <c r="M94" s="32" t="str">
        <f t="shared" si="17"/>
        <v/>
      </c>
      <c r="N94" s="32" t="str">
        <f t="shared" si="17"/>
        <v/>
      </c>
      <c r="O94" s="79" t="str">
        <f t="shared" si="17"/>
        <v/>
      </c>
      <c r="P94" s="79" t="str">
        <f t="shared" si="17"/>
        <v/>
      </c>
      <c r="Q94" s="32" t="str">
        <f t="shared" si="17"/>
        <v/>
      </c>
      <c r="R94" s="32" t="str">
        <f t="shared" si="17"/>
        <v/>
      </c>
      <c r="S94" s="32" t="str">
        <f t="shared" si="17"/>
        <v/>
      </c>
      <c r="T94" s="32" t="str">
        <f>IF(T93&lt;&gt;"",T93/T$92*100,"")</f>
        <v/>
      </c>
      <c r="U94" s="33" t="e">
        <f>SUM(D93:T93)/SUM(D$92:T$92)*100</f>
        <v>#DIV/0!</v>
      </c>
      <c r="V94" s="29"/>
      <c r="W94" s="29"/>
      <c r="X94" s="29"/>
      <c r="Y94" s="29"/>
      <c r="Z94" s="29"/>
      <c r="AA94" s="29"/>
      <c r="AB94" s="30"/>
    </row>
    <row r="95" spans="1:33" ht="15.75" thickBot="1" x14ac:dyDescent="0.3">
      <c r="A95" s="150" t="s">
        <v>82</v>
      </c>
      <c r="B95" s="151"/>
      <c r="C95" s="34" t="s">
        <v>70</v>
      </c>
      <c r="D95" s="27" t="str">
        <f t="shared" ref="D95:S95" si="18">IF(D$92&lt;&gt;"",COUNTIF(D$30:D$89,"A+"),"")</f>
        <v/>
      </c>
      <c r="E95" s="27" t="str">
        <f t="shared" si="18"/>
        <v/>
      </c>
      <c r="F95" s="27" t="str">
        <f t="shared" si="18"/>
        <v/>
      </c>
      <c r="G95" s="27" t="str">
        <f t="shared" si="18"/>
        <v/>
      </c>
      <c r="H95" s="27" t="str">
        <f t="shared" si="18"/>
        <v/>
      </c>
      <c r="I95" s="27" t="str">
        <f t="shared" si="18"/>
        <v/>
      </c>
      <c r="J95" s="27" t="str">
        <f>IF(J$92&lt;&gt;"",COUNTIF(J$30:J$89,"A+"),"")</f>
        <v/>
      </c>
      <c r="K95" s="27" t="str">
        <f t="shared" si="18"/>
        <v/>
      </c>
      <c r="L95" s="27" t="str">
        <f t="shared" si="18"/>
        <v/>
      </c>
      <c r="M95" s="27" t="str">
        <f t="shared" si="18"/>
        <v/>
      </c>
      <c r="N95" s="27" t="str">
        <f t="shared" si="18"/>
        <v/>
      </c>
      <c r="O95" s="78" t="str">
        <f t="shared" si="18"/>
        <v/>
      </c>
      <c r="P95" s="78" t="str">
        <f t="shared" si="18"/>
        <v/>
      </c>
      <c r="Q95" s="27" t="str">
        <f t="shared" si="18"/>
        <v/>
      </c>
      <c r="R95" s="27" t="str">
        <f t="shared" si="18"/>
        <v/>
      </c>
      <c r="S95" s="27" t="str">
        <f t="shared" si="18"/>
        <v/>
      </c>
      <c r="T95" s="27" t="str">
        <f>IF(T$92&lt;&gt;"",COUNTIF(T$30:T$89,"A"),"")</f>
        <v/>
      </c>
      <c r="U95" s="35"/>
      <c r="V95" s="29"/>
      <c r="W95" s="29"/>
      <c r="X95" s="29"/>
      <c r="Y95" s="29"/>
      <c r="Z95" s="29"/>
      <c r="AA95" s="29"/>
      <c r="AB95" s="30"/>
    </row>
    <row r="96" spans="1:33" x14ac:dyDescent="0.25">
      <c r="A96" s="152"/>
      <c r="B96" s="153"/>
      <c r="C96" s="31" t="s">
        <v>71</v>
      </c>
      <c r="D96" s="32" t="str">
        <f t="shared" ref="D96:S96" si="19">IF(D95&lt;&gt;"",D95/D$92*100,"")</f>
        <v/>
      </c>
      <c r="E96" s="32" t="str">
        <f t="shared" si="19"/>
        <v/>
      </c>
      <c r="F96" s="32" t="str">
        <f t="shared" si="19"/>
        <v/>
      </c>
      <c r="G96" s="32" t="str">
        <f t="shared" si="19"/>
        <v/>
      </c>
      <c r="H96" s="32" t="str">
        <f t="shared" si="19"/>
        <v/>
      </c>
      <c r="I96" s="32" t="str">
        <f t="shared" si="19"/>
        <v/>
      </c>
      <c r="J96" s="32" t="str">
        <f t="shared" si="19"/>
        <v/>
      </c>
      <c r="K96" s="32" t="str">
        <f t="shared" si="19"/>
        <v/>
      </c>
      <c r="L96" s="32" t="str">
        <f t="shared" si="19"/>
        <v/>
      </c>
      <c r="M96" s="32" t="str">
        <f t="shared" si="19"/>
        <v/>
      </c>
      <c r="N96" s="32" t="str">
        <f t="shared" si="19"/>
        <v/>
      </c>
      <c r="O96" s="79" t="str">
        <f t="shared" si="19"/>
        <v/>
      </c>
      <c r="P96" s="79" t="str">
        <f t="shared" si="19"/>
        <v/>
      </c>
      <c r="Q96" s="32" t="str">
        <f t="shared" si="19"/>
        <v/>
      </c>
      <c r="R96" s="32" t="str">
        <f t="shared" si="19"/>
        <v/>
      </c>
      <c r="S96" s="32" t="str">
        <f t="shared" si="19"/>
        <v/>
      </c>
      <c r="T96" s="32" t="str">
        <f>IF(T95&lt;&gt;"",T95/T$92*100,"")</f>
        <v/>
      </c>
      <c r="U96" s="36" t="e">
        <f>SUM(D95:T95)/SUM(D$92:T$92)*100</f>
        <v>#DIV/0!</v>
      </c>
      <c r="V96" s="174" t="s">
        <v>72</v>
      </c>
      <c r="W96" s="175"/>
      <c r="X96" s="175"/>
      <c r="Y96" s="175"/>
      <c r="Z96" s="175"/>
      <c r="AA96" s="176"/>
      <c r="AB96" s="180">
        <f>COUNTA(U30:U89)</f>
        <v>0</v>
      </c>
    </row>
    <row r="97" spans="1:28" ht="15.75" thickBot="1" x14ac:dyDescent="0.3">
      <c r="A97" s="150" t="s">
        <v>83</v>
      </c>
      <c r="B97" s="151"/>
      <c r="C97" s="34" t="s">
        <v>70</v>
      </c>
      <c r="D97" s="27" t="str">
        <f t="shared" ref="D97:S97" si="20">IF(D$92&lt;&gt;"",COUNTIF(D$30:D$89,"A"),"")</f>
        <v/>
      </c>
      <c r="E97" s="27" t="str">
        <f t="shared" si="20"/>
        <v/>
      </c>
      <c r="F97" s="27" t="str">
        <f t="shared" si="20"/>
        <v/>
      </c>
      <c r="G97" s="27" t="str">
        <f t="shared" si="20"/>
        <v/>
      </c>
      <c r="H97" s="27" t="str">
        <f t="shared" si="20"/>
        <v/>
      </c>
      <c r="I97" s="27" t="str">
        <f t="shared" si="20"/>
        <v/>
      </c>
      <c r="J97" s="27" t="str">
        <f>IF(J$92&lt;&gt;"",COUNTIF(J$30:J$89,"A"),"")</f>
        <v/>
      </c>
      <c r="K97" s="27" t="str">
        <f t="shared" si="20"/>
        <v/>
      </c>
      <c r="L97" s="27" t="str">
        <f t="shared" si="20"/>
        <v/>
      </c>
      <c r="M97" s="27" t="str">
        <f t="shared" si="20"/>
        <v/>
      </c>
      <c r="N97" s="27" t="str">
        <f t="shared" si="20"/>
        <v/>
      </c>
      <c r="O97" s="78" t="str">
        <f t="shared" si="20"/>
        <v/>
      </c>
      <c r="P97" s="78" t="str">
        <f t="shared" si="20"/>
        <v/>
      </c>
      <c r="Q97" s="27" t="str">
        <f t="shared" si="20"/>
        <v/>
      </c>
      <c r="R97" s="27" t="str">
        <f t="shared" si="20"/>
        <v/>
      </c>
      <c r="S97" s="27" t="str">
        <f t="shared" si="20"/>
        <v/>
      </c>
      <c r="T97" s="27" t="str">
        <f>IF(T$92&lt;&gt;"",COUNTIF(T$30:T$89,"B"),"")</f>
        <v/>
      </c>
      <c r="U97" s="37"/>
      <c r="V97" s="177"/>
      <c r="W97" s="178"/>
      <c r="X97" s="178"/>
      <c r="Y97" s="178"/>
      <c r="Z97" s="178"/>
      <c r="AA97" s="179"/>
      <c r="AB97" s="181"/>
    </row>
    <row r="98" spans="1:28" ht="18.75" x14ac:dyDescent="0.25">
      <c r="A98" s="152"/>
      <c r="B98" s="153"/>
      <c r="C98" s="31" t="s">
        <v>71</v>
      </c>
      <c r="D98" s="32" t="str">
        <f t="shared" ref="D98:S98" si="21">IF(D97&lt;&gt;"",D97/D$92*100,"")</f>
        <v/>
      </c>
      <c r="E98" s="32" t="str">
        <f t="shared" si="21"/>
        <v/>
      </c>
      <c r="F98" s="32" t="str">
        <f t="shared" si="21"/>
        <v/>
      </c>
      <c r="G98" s="32" t="str">
        <f t="shared" si="21"/>
        <v/>
      </c>
      <c r="H98" s="32" t="str">
        <f t="shared" si="21"/>
        <v/>
      </c>
      <c r="I98" s="32" t="str">
        <f t="shared" si="21"/>
        <v/>
      </c>
      <c r="J98" s="32" t="str">
        <f t="shared" si="21"/>
        <v/>
      </c>
      <c r="K98" s="32" t="str">
        <f t="shared" si="21"/>
        <v/>
      </c>
      <c r="L98" s="32" t="str">
        <f t="shared" si="21"/>
        <v/>
      </c>
      <c r="M98" s="32" t="str">
        <f t="shared" si="21"/>
        <v/>
      </c>
      <c r="N98" s="32" t="str">
        <f t="shared" si="21"/>
        <v/>
      </c>
      <c r="O98" s="79" t="str">
        <f t="shared" si="21"/>
        <v/>
      </c>
      <c r="P98" s="79" t="str">
        <f t="shared" si="21"/>
        <v/>
      </c>
      <c r="Q98" s="32" t="str">
        <f t="shared" si="21"/>
        <v/>
      </c>
      <c r="R98" s="32" t="str">
        <f t="shared" si="21"/>
        <v/>
      </c>
      <c r="S98" s="32" t="str">
        <f t="shared" si="21"/>
        <v/>
      </c>
      <c r="T98" s="32" t="str">
        <f>IF(T97&lt;&gt;"",T97/T$92*100,"")</f>
        <v/>
      </c>
      <c r="U98" s="33" t="e">
        <f>SUM(D97:T97)/SUM(D$92:T$92)*100</f>
        <v>#DIV/0!</v>
      </c>
      <c r="V98" s="38"/>
      <c r="W98" s="38"/>
      <c r="X98" s="38"/>
      <c r="Y98" s="38"/>
      <c r="Z98" s="38"/>
      <c r="AA98" s="39"/>
      <c r="AB98" s="40"/>
    </row>
    <row r="99" spans="1:28" ht="18.75" x14ac:dyDescent="0.25">
      <c r="A99" s="150" t="s">
        <v>84</v>
      </c>
      <c r="B99" s="151"/>
      <c r="C99" s="34" t="s">
        <v>70</v>
      </c>
      <c r="D99" s="27" t="str">
        <f t="shared" ref="D99:S99" si="22">IF(D$92&lt;&gt;"",COUNTIF(D$30:D$89,"B+"),"")</f>
        <v/>
      </c>
      <c r="E99" s="27" t="str">
        <f t="shared" si="22"/>
        <v/>
      </c>
      <c r="F99" s="27" t="str">
        <f t="shared" si="22"/>
        <v/>
      </c>
      <c r="G99" s="27" t="str">
        <f t="shared" si="22"/>
        <v/>
      </c>
      <c r="H99" s="27" t="str">
        <f t="shared" si="22"/>
        <v/>
      </c>
      <c r="I99" s="27" t="str">
        <f t="shared" si="22"/>
        <v/>
      </c>
      <c r="J99" s="27" t="str">
        <f>IF(J$92&lt;&gt;"",COUNTIF(J$30:J$89,"B+"),"")</f>
        <v/>
      </c>
      <c r="K99" s="27" t="str">
        <f t="shared" si="22"/>
        <v/>
      </c>
      <c r="L99" s="27" t="str">
        <f t="shared" si="22"/>
        <v/>
      </c>
      <c r="M99" s="27" t="str">
        <f t="shared" si="22"/>
        <v/>
      </c>
      <c r="N99" s="27" t="str">
        <f t="shared" si="22"/>
        <v/>
      </c>
      <c r="O99" s="78" t="str">
        <f t="shared" si="22"/>
        <v/>
      </c>
      <c r="P99" s="78" t="str">
        <f t="shared" si="22"/>
        <v/>
      </c>
      <c r="Q99" s="27" t="str">
        <f t="shared" si="22"/>
        <v/>
      </c>
      <c r="R99" s="27" t="str">
        <f t="shared" si="22"/>
        <v/>
      </c>
      <c r="S99" s="27" t="str">
        <f t="shared" si="22"/>
        <v/>
      </c>
      <c r="T99" s="27" t="str">
        <f>IF(T$92&lt;&gt;"",COUNTIF(T$30:T$89,"C"),"")</f>
        <v/>
      </c>
      <c r="U99" s="35"/>
      <c r="V99" s="38"/>
      <c r="W99" s="38"/>
      <c r="X99" s="38"/>
      <c r="Y99" s="38"/>
      <c r="Z99" s="38"/>
      <c r="AA99" s="39"/>
      <c r="AB99" s="40"/>
    </row>
    <row r="100" spans="1:28" ht="19.5" thickBot="1" x14ac:dyDescent="0.3">
      <c r="A100" s="152"/>
      <c r="B100" s="153"/>
      <c r="C100" s="31" t="s">
        <v>71</v>
      </c>
      <c r="D100" s="32" t="str">
        <f t="shared" ref="D100:S100" si="23">IF(D99&lt;&gt;"",D99/D$92*100,"")</f>
        <v/>
      </c>
      <c r="E100" s="32" t="str">
        <f t="shared" si="23"/>
        <v/>
      </c>
      <c r="F100" s="32" t="str">
        <f t="shared" si="23"/>
        <v/>
      </c>
      <c r="G100" s="32" t="str">
        <f t="shared" si="23"/>
        <v/>
      </c>
      <c r="H100" s="32" t="str">
        <f t="shared" si="23"/>
        <v/>
      </c>
      <c r="I100" s="32" t="str">
        <f t="shared" si="23"/>
        <v/>
      </c>
      <c r="J100" s="32" t="str">
        <f t="shared" si="23"/>
        <v/>
      </c>
      <c r="K100" s="32" t="str">
        <f t="shared" si="23"/>
        <v/>
      </c>
      <c r="L100" s="32" t="str">
        <f t="shared" si="23"/>
        <v/>
      </c>
      <c r="M100" s="32" t="str">
        <f t="shared" si="23"/>
        <v/>
      </c>
      <c r="N100" s="32" t="str">
        <f t="shared" si="23"/>
        <v/>
      </c>
      <c r="O100" s="79" t="str">
        <f t="shared" si="23"/>
        <v/>
      </c>
      <c r="P100" s="79" t="str">
        <f t="shared" si="23"/>
        <v/>
      </c>
      <c r="Q100" s="32" t="str">
        <f t="shared" si="23"/>
        <v/>
      </c>
      <c r="R100" s="32" t="str">
        <f t="shared" si="23"/>
        <v/>
      </c>
      <c r="S100" s="32" t="str">
        <f t="shared" si="23"/>
        <v/>
      </c>
      <c r="T100" s="32" t="str">
        <f>IF(T99&lt;&gt;"",T99/T$92*100,"")</f>
        <v/>
      </c>
      <c r="U100" s="33" t="e">
        <f>SUM(D99:T99)/SUM(D$92:T$92)*100</f>
        <v>#DIV/0!</v>
      </c>
      <c r="V100" s="63"/>
      <c r="W100" s="63"/>
      <c r="X100" s="63"/>
      <c r="Y100" s="63"/>
      <c r="Z100" s="63"/>
      <c r="AA100" s="41"/>
      <c r="AB100" s="42"/>
    </row>
    <row r="101" spans="1:28" x14ac:dyDescent="0.25">
      <c r="A101" s="182" t="s">
        <v>85</v>
      </c>
      <c r="B101" s="183"/>
      <c r="C101" s="34" t="s">
        <v>70</v>
      </c>
      <c r="D101" s="27" t="str">
        <f t="shared" ref="D101:S101" si="24">IF(D$92&lt;&gt;"",COUNTIF(D$30:D$89,"B"),"")</f>
        <v/>
      </c>
      <c r="E101" s="27" t="str">
        <f t="shared" si="24"/>
        <v/>
      </c>
      <c r="F101" s="27" t="str">
        <f t="shared" si="24"/>
        <v/>
      </c>
      <c r="G101" s="27" t="str">
        <f t="shared" si="24"/>
        <v/>
      </c>
      <c r="H101" s="27" t="str">
        <f t="shared" si="24"/>
        <v/>
      </c>
      <c r="I101" s="27" t="str">
        <f t="shared" si="24"/>
        <v/>
      </c>
      <c r="J101" s="27" t="str">
        <f>IF(J$92&lt;&gt;"",COUNTIF(J$30:J$89,"B"),"")</f>
        <v/>
      </c>
      <c r="K101" s="27" t="str">
        <f t="shared" si="24"/>
        <v/>
      </c>
      <c r="L101" s="27" t="str">
        <f t="shared" si="24"/>
        <v/>
      </c>
      <c r="M101" s="27" t="str">
        <f t="shared" si="24"/>
        <v/>
      </c>
      <c r="N101" s="27" t="str">
        <f t="shared" si="24"/>
        <v/>
      </c>
      <c r="O101" s="78" t="str">
        <f t="shared" si="24"/>
        <v/>
      </c>
      <c r="P101" s="78" t="str">
        <f t="shared" si="24"/>
        <v/>
      </c>
      <c r="Q101" s="27" t="str">
        <f t="shared" si="24"/>
        <v/>
      </c>
      <c r="R101" s="27" t="str">
        <f t="shared" si="24"/>
        <v/>
      </c>
      <c r="S101" s="27" t="str">
        <f t="shared" si="24"/>
        <v/>
      </c>
      <c r="T101" s="27" t="str">
        <f>IF(T$92&lt;&gt;"",COUNTIF(T$30:T$89,"D"),"")</f>
        <v/>
      </c>
      <c r="U101" s="35"/>
      <c r="V101" s="172" t="s">
        <v>73</v>
      </c>
      <c r="W101" s="184"/>
      <c r="X101" s="184"/>
      <c r="Y101" s="184"/>
      <c r="Z101" s="184"/>
      <c r="AA101" s="173"/>
      <c r="AB101" s="188">
        <f>COUNTA(A30:A89)-AE90-AF90-AG90</f>
        <v>-84</v>
      </c>
    </row>
    <row r="102" spans="1:28" ht="15.75" thickBot="1" x14ac:dyDescent="0.3">
      <c r="A102" s="152"/>
      <c r="B102" s="153"/>
      <c r="C102" s="31" t="s">
        <v>71</v>
      </c>
      <c r="D102" s="32" t="str">
        <f t="shared" ref="D102:S102" si="25">IF(D101&lt;&gt;"",D101/D$92*100,"")</f>
        <v/>
      </c>
      <c r="E102" s="32" t="str">
        <f t="shared" si="25"/>
        <v/>
      </c>
      <c r="F102" s="32" t="str">
        <f t="shared" si="25"/>
        <v/>
      </c>
      <c r="G102" s="32" t="str">
        <f t="shared" si="25"/>
        <v/>
      </c>
      <c r="H102" s="32" t="str">
        <f t="shared" si="25"/>
        <v/>
      </c>
      <c r="I102" s="32" t="str">
        <f t="shared" si="25"/>
        <v/>
      </c>
      <c r="J102" s="32" t="str">
        <f t="shared" si="25"/>
        <v/>
      </c>
      <c r="K102" s="32" t="str">
        <f t="shared" si="25"/>
        <v/>
      </c>
      <c r="L102" s="32" t="str">
        <f t="shared" si="25"/>
        <v/>
      </c>
      <c r="M102" s="32" t="str">
        <f t="shared" si="25"/>
        <v/>
      </c>
      <c r="N102" s="32" t="str">
        <f t="shared" si="25"/>
        <v/>
      </c>
      <c r="O102" s="79" t="str">
        <f t="shared" si="25"/>
        <v/>
      </c>
      <c r="P102" s="79" t="str">
        <f t="shared" si="25"/>
        <v/>
      </c>
      <c r="Q102" s="32" t="str">
        <f t="shared" si="25"/>
        <v/>
      </c>
      <c r="R102" s="32" t="str">
        <f t="shared" si="25"/>
        <v/>
      </c>
      <c r="S102" s="32" t="str">
        <f t="shared" si="25"/>
        <v/>
      </c>
      <c r="T102" s="32" t="str">
        <f>IF(T101&lt;&gt;"",T101/T$92*100,"")</f>
        <v/>
      </c>
      <c r="U102" s="33" t="e">
        <f>SUM(D101:T101)/SUM(D$92:T$92)*100</f>
        <v>#DIV/0!</v>
      </c>
      <c r="V102" s="185"/>
      <c r="W102" s="186"/>
      <c r="X102" s="186"/>
      <c r="Y102" s="186"/>
      <c r="Z102" s="186"/>
      <c r="AA102" s="187"/>
      <c r="AB102" s="189"/>
    </row>
    <row r="103" spans="1:28" ht="18.75" x14ac:dyDescent="0.25">
      <c r="A103" s="182" t="s">
        <v>86</v>
      </c>
      <c r="B103" s="183"/>
      <c r="C103" s="34" t="s">
        <v>70</v>
      </c>
      <c r="D103" s="57" t="str">
        <f t="shared" ref="D103:P103" si="26">IF(D$92&lt;&gt;"",COUNTIF(D$30:D$89,"C"),"")</f>
        <v/>
      </c>
      <c r="E103" s="57" t="str">
        <f t="shared" si="26"/>
        <v/>
      </c>
      <c r="F103" s="57" t="str">
        <f t="shared" si="26"/>
        <v/>
      </c>
      <c r="G103" s="57" t="str">
        <f t="shared" si="26"/>
        <v/>
      </c>
      <c r="H103" s="57" t="str">
        <f t="shared" si="26"/>
        <v/>
      </c>
      <c r="I103" s="57" t="str">
        <f t="shared" si="26"/>
        <v/>
      </c>
      <c r="J103" s="57" t="str">
        <f t="shared" si="26"/>
        <v/>
      </c>
      <c r="K103" s="57" t="str">
        <f t="shared" si="26"/>
        <v/>
      </c>
      <c r="L103" s="57" t="str">
        <f t="shared" si="26"/>
        <v/>
      </c>
      <c r="M103" s="57" t="str">
        <f t="shared" si="26"/>
        <v/>
      </c>
      <c r="N103" s="57" t="str">
        <f t="shared" si="26"/>
        <v/>
      </c>
      <c r="O103" s="57" t="str">
        <f t="shared" si="26"/>
        <v/>
      </c>
      <c r="P103" s="57" t="str">
        <f t="shared" si="26"/>
        <v/>
      </c>
      <c r="Q103" s="56"/>
      <c r="R103" s="56"/>
      <c r="S103" s="56"/>
      <c r="T103" s="56"/>
      <c r="U103" s="56"/>
      <c r="V103" s="29"/>
      <c r="W103" s="29"/>
      <c r="X103" s="29"/>
      <c r="Y103" s="29"/>
      <c r="Z103" s="29"/>
      <c r="AA103" s="29"/>
      <c r="AB103" s="40"/>
    </row>
    <row r="104" spans="1:28" ht="18.75" x14ac:dyDescent="0.25">
      <c r="A104" s="152"/>
      <c r="B104" s="153"/>
      <c r="C104" s="31" t="s">
        <v>71</v>
      </c>
      <c r="D104" s="57" t="str">
        <f>IF(D103&lt;&gt;"",D103/D$92*100,"")</f>
        <v/>
      </c>
      <c r="E104" s="57" t="str">
        <f t="shared" ref="E104:F104" si="27">IF(E103&lt;&gt;"",E103/E$92*100,"")</f>
        <v/>
      </c>
      <c r="F104" s="57" t="str">
        <f t="shared" si="27"/>
        <v/>
      </c>
      <c r="G104" s="57" t="str">
        <f>IF(G103&lt;&gt;"",G103/G$92*100,"")</f>
        <v/>
      </c>
      <c r="H104" s="57" t="str">
        <f t="shared" ref="H104:N104" si="28">IF(H103&lt;&gt;"",H103/H$92*100,"")</f>
        <v/>
      </c>
      <c r="I104" s="57" t="str">
        <f t="shared" si="28"/>
        <v/>
      </c>
      <c r="J104" s="57" t="str">
        <f t="shared" si="28"/>
        <v/>
      </c>
      <c r="K104" s="57" t="str">
        <f t="shared" si="28"/>
        <v/>
      </c>
      <c r="L104" s="32" t="str">
        <f t="shared" si="28"/>
        <v/>
      </c>
      <c r="M104" s="32" t="str">
        <f t="shared" si="28"/>
        <v/>
      </c>
      <c r="N104" s="32" t="str">
        <f t="shared" si="28"/>
        <v/>
      </c>
      <c r="O104" s="32" t="str">
        <f t="shared" ref="O104:P104" si="29">IF(O103&lt;&gt;"",O103/O$92*100,"")</f>
        <v/>
      </c>
      <c r="P104" s="32" t="str">
        <f t="shared" si="29"/>
        <v/>
      </c>
      <c r="Q104" s="56"/>
      <c r="R104" s="56"/>
      <c r="S104" s="56"/>
      <c r="T104" s="56"/>
      <c r="U104" s="58" t="e">
        <f>SUM(D103:T103)/SUM(D$92:T$92)*100</f>
        <v>#DIV/0!</v>
      </c>
      <c r="V104" s="29"/>
      <c r="W104" s="29"/>
      <c r="X104" s="29"/>
      <c r="Y104" s="29"/>
      <c r="Z104" s="29"/>
      <c r="AA104" s="29"/>
      <c r="AB104" s="40"/>
    </row>
    <row r="105" spans="1:28" ht="19.5" thickBot="1" x14ac:dyDescent="0.3">
      <c r="A105" s="182" t="s">
        <v>92</v>
      </c>
      <c r="B105" s="183"/>
      <c r="C105" s="56" t="s">
        <v>70</v>
      </c>
      <c r="D105" s="57" t="str">
        <f>IF(D$92&lt;&gt;"",SUM(D93,D95,D97,D99,D101,D103),"")</f>
        <v/>
      </c>
      <c r="E105" s="57" t="str">
        <f t="shared" ref="E105:P105" si="30">IF(E$92&lt;&gt;"",SUM(E93,E95,E97,E99,E101,E103),"")</f>
        <v/>
      </c>
      <c r="F105" s="57" t="str">
        <f t="shared" si="30"/>
        <v/>
      </c>
      <c r="G105" s="57" t="str">
        <f t="shared" si="30"/>
        <v/>
      </c>
      <c r="H105" s="57" t="str">
        <f t="shared" si="30"/>
        <v/>
      </c>
      <c r="I105" s="57" t="str">
        <f t="shared" si="30"/>
        <v/>
      </c>
      <c r="J105" s="57" t="str">
        <f t="shared" si="30"/>
        <v/>
      </c>
      <c r="K105" s="57" t="str">
        <f t="shared" si="30"/>
        <v/>
      </c>
      <c r="L105" s="57" t="str">
        <f t="shared" si="30"/>
        <v/>
      </c>
      <c r="M105" s="57" t="str">
        <f t="shared" si="30"/>
        <v/>
      </c>
      <c r="N105" s="57" t="str">
        <f t="shared" si="30"/>
        <v/>
      </c>
      <c r="O105" s="57" t="str">
        <f t="shared" si="30"/>
        <v/>
      </c>
      <c r="P105" s="57" t="str">
        <f t="shared" si="30"/>
        <v/>
      </c>
      <c r="Q105" s="56" t="str">
        <f t="shared" ref="Q105:S105" si="31">IF(Q$92&lt;&gt;"",SUM(Q93,Q95,Q97,Q99,Q101),"")</f>
        <v/>
      </c>
      <c r="R105" s="56" t="str">
        <f t="shared" si="31"/>
        <v/>
      </c>
      <c r="S105" s="56" t="str">
        <f t="shared" si="31"/>
        <v/>
      </c>
      <c r="T105" s="56" t="str">
        <f>IF(T$92&lt;&gt;"",SUM(T93,T95,T97,T99,T101,#REF!),"")</f>
        <v/>
      </c>
      <c r="U105" s="56" t="str">
        <f>IF(U$92&lt;&gt;"",SUM(U93,U95,U97,U99,U101,#REF!),"")</f>
        <v/>
      </c>
      <c r="V105" s="29"/>
      <c r="W105" s="29"/>
      <c r="X105" s="29"/>
      <c r="Y105" s="29"/>
      <c r="Z105" s="29"/>
      <c r="AA105" s="29"/>
      <c r="AB105" s="40"/>
    </row>
    <row r="106" spans="1:28" x14ac:dyDescent="0.25">
      <c r="A106" s="152"/>
      <c r="B106" s="153"/>
      <c r="C106" s="31" t="s">
        <v>71</v>
      </c>
      <c r="D106" s="43" t="str">
        <f t="shared" ref="D106:T106" si="32">IF(D$92&lt;&gt;"",D105/(D92)*100,"")</f>
        <v/>
      </c>
      <c r="E106" s="43" t="str">
        <f t="shared" si="32"/>
        <v/>
      </c>
      <c r="F106" s="43" t="str">
        <f t="shared" si="32"/>
        <v/>
      </c>
      <c r="G106" s="43" t="str">
        <f t="shared" si="32"/>
        <v/>
      </c>
      <c r="H106" s="43" t="str">
        <f t="shared" si="32"/>
        <v/>
      </c>
      <c r="I106" s="43" t="str">
        <f t="shared" si="32"/>
        <v/>
      </c>
      <c r="J106" s="43" t="str">
        <f t="shared" si="32"/>
        <v/>
      </c>
      <c r="K106" s="43" t="str">
        <f t="shared" si="32"/>
        <v/>
      </c>
      <c r="L106" s="43" t="str">
        <f t="shared" si="32"/>
        <v/>
      </c>
      <c r="M106" s="43" t="str">
        <f t="shared" si="32"/>
        <v/>
      </c>
      <c r="N106" s="43" t="str">
        <f t="shared" si="32"/>
        <v/>
      </c>
      <c r="O106" s="43" t="str">
        <f t="shared" si="32"/>
        <v/>
      </c>
      <c r="P106" s="43" t="str">
        <f t="shared" si="32"/>
        <v/>
      </c>
      <c r="Q106" s="43" t="str">
        <f t="shared" si="32"/>
        <v/>
      </c>
      <c r="R106" s="43" t="str">
        <f t="shared" si="32"/>
        <v/>
      </c>
      <c r="S106" s="43" t="str">
        <f t="shared" si="32"/>
        <v/>
      </c>
      <c r="T106" s="43" t="str">
        <f t="shared" si="32"/>
        <v/>
      </c>
      <c r="U106" s="33"/>
      <c r="V106" s="190" t="s">
        <v>74</v>
      </c>
      <c r="W106" s="191"/>
      <c r="X106" s="191"/>
      <c r="Y106" s="191"/>
      <c r="Z106" s="191"/>
      <c r="AA106" s="196">
        <f>AB96/AB101</f>
        <v>0</v>
      </c>
      <c r="AB106" s="197"/>
    </row>
    <row r="107" spans="1:28" x14ac:dyDescent="0.25">
      <c r="A107" s="182" t="s">
        <v>87</v>
      </c>
      <c r="B107" s="183"/>
      <c r="C107" s="34" t="s">
        <v>70</v>
      </c>
      <c r="D107" s="27" t="str">
        <f t="shared" ref="D107:P107" si="33">IF(D$92&lt;&gt;"",COUNTIF(D$30:D$89,"U"),"")</f>
        <v/>
      </c>
      <c r="E107" s="27" t="str">
        <f t="shared" si="33"/>
        <v/>
      </c>
      <c r="F107" s="27" t="str">
        <f t="shared" si="33"/>
        <v/>
      </c>
      <c r="G107" s="27" t="str">
        <f t="shared" si="33"/>
        <v/>
      </c>
      <c r="H107" s="27" t="str">
        <f t="shared" si="33"/>
        <v/>
      </c>
      <c r="I107" s="27" t="str">
        <f t="shared" si="33"/>
        <v/>
      </c>
      <c r="J107" s="27" t="str">
        <f t="shared" si="33"/>
        <v/>
      </c>
      <c r="K107" s="27" t="str">
        <f t="shared" si="33"/>
        <v/>
      </c>
      <c r="L107" s="27" t="str">
        <f t="shared" si="33"/>
        <v/>
      </c>
      <c r="M107" s="27" t="str">
        <f t="shared" si="33"/>
        <v/>
      </c>
      <c r="N107" s="27" t="str">
        <f t="shared" si="33"/>
        <v/>
      </c>
      <c r="O107" s="27" t="str">
        <f t="shared" si="33"/>
        <v/>
      </c>
      <c r="P107" s="27" t="str">
        <f t="shared" si="33"/>
        <v/>
      </c>
      <c r="Q107" s="27" t="str">
        <f t="shared" ref="Q107:T107" si="34">IF(Q$92&lt;&gt;"",COUNTIF(Q$30:Q$89,"RA"),"")</f>
        <v/>
      </c>
      <c r="R107" s="27" t="str">
        <f t="shared" si="34"/>
        <v/>
      </c>
      <c r="S107" s="27" t="str">
        <f t="shared" si="34"/>
        <v/>
      </c>
      <c r="T107" s="27" t="str">
        <f t="shared" si="34"/>
        <v/>
      </c>
      <c r="U107" s="35"/>
      <c r="V107" s="192"/>
      <c r="W107" s="193"/>
      <c r="X107" s="193"/>
      <c r="Y107" s="193"/>
      <c r="Z107" s="193"/>
      <c r="AA107" s="198"/>
      <c r="AB107" s="199"/>
    </row>
    <row r="108" spans="1:28" x14ac:dyDescent="0.25">
      <c r="A108" s="152"/>
      <c r="B108" s="153"/>
      <c r="C108" s="31" t="s">
        <v>71</v>
      </c>
      <c r="D108" s="32" t="str">
        <f t="shared" ref="D108" si="35">IF(D107&lt;&gt;"",D107/D$92*100,"")</f>
        <v/>
      </c>
      <c r="E108" s="32" t="str">
        <f t="shared" ref="E108:P108" si="36">IF(E107&lt;&gt;"",E107/E$92*100,"")</f>
        <v/>
      </c>
      <c r="F108" s="32" t="str">
        <f t="shared" si="36"/>
        <v/>
      </c>
      <c r="G108" s="32" t="str">
        <f t="shared" si="36"/>
        <v/>
      </c>
      <c r="H108" s="32" t="str">
        <f t="shared" si="36"/>
        <v/>
      </c>
      <c r="I108" s="32" t="str">
        <f t="shared" si="36"/>
        <v/>
      </c>
      <c r="J108" s="32" t="str">
        <f t="shared" si="36"/>
        <v/>
      </c>
      <c r="K108" s="32" t="str">
        <f t="shared" si="36"/>
        <v/>
      </c>
      <c r="L108" s="32" t="str">
        <f t="shared" si="36"/>
        <v/>
      </c>
      <c r="M108" s="32" t="str">
        <f t="shared" si="36"/>
        <v/>
      </c>
      <c r="N108" s="32" t="str">
        <f t="shared" si="36"/>
        <v/>
      </c>
      <c r="O108" s="32" t="str">
        <f t="shared" si="36"/>
        <v/>
      </c>
      <c r="P108" s="32" t="str">
        <f t="shared" si="36"/>
        <v/>
      </c>
      <c r="Q108" s="32" t="str">
        <f>IF(Q107&lt;&gt;"",Q107/Q$92*100,"")</f>
        <v/>
      </c>
      <c r="R108" s="32" t="str">
        <f>IF(R107&lt;&gt;"",R107/R$92*100,"")</f>
        <v/>
      </c>
      <c r="S108" s="32" t="str">
        <f>IF(S107&lt;&gt;"",S107/S$92*100,"")</f>
        <v/>
      </c>
      <c r="T108" s="32" t="str">
        <f>IF(T107&lt;&gt;"",T107/T$92*100,"")</f>
        <v/>
      </c>
      <c r="U108" s="33" t="e">
        <f>SUM(D107:T107)/SUM(D$92:T$92)*100</f>
        <v>#DIV/0!</v>
      </c>
      <c r="V108" s="192"/>
      <c r="W108" s="193"/>
      <c r="X108" s="193"/>
      <c r="Y108" s="193"/>
      <c r="Z108" s="193"/>
      <c r="AA108" s="198"/>
      <c r="AB108" s="199"/>
    </row>
    <row r="109" spans="1:28" ht="15.75" thickBot="1" x14ac:dyDescent="0.3">
      <c r="A109" s="182" t="s">
        <v>75</v>
      </c>
      <c r="B109" s="183"/>
      <c r="C109" s="34" t="s">
        <v>70</v>
      </c>
      <c r="D109" s="27" t="str">
        <f t="shared" ref="D109:T109" si="37">IF(D$92&lt;&gt;"",COUNTIF(D$30:D$89,"AB"),"")</f>
        <v/>
      </c>
      <c r="E109" s="27" t="str">
        <f t="shared" si="37"/>
        <v/>
      </c>
      <c r="F109" s="27" t="str">
        <f t="shared" si="37"/>
        <v/>
      </c>
      <c r="G109" s="27" t="str">
        <f t="shared" si="37"/>
        <v/>
      </c>
      <c r="H109" s="27" t="str">
        <f t="shared" si="37"/>
        <v/>
      </c>
      <c r="I109" s="27" t="str">
        <f t="shared" si="37"/>
        <v/>
      </c>
      <c r="J109" s="27" t="str">
        <f>IF(J$92&lt;&gt;"",COUNTIF(J$30:J$89,"AB"),"")</f>
        <v/>
      </c>
      <c r="K109" s="27" t="str">
        <f t="shared" si="37"/>
        <v/>
      </c>
      <c r="L109" s="27" t="str">
        <f t="shared" si="37"/>
        <v/>
      </c>
      <c r="M109" s="27" t="str">
        <f t="shared" si="37"/>
        <v/>
      </c>
      <c r="N109" s="27" t="str">
        <f t="shared" si="37"/>
        <v/>
      </c>
      <c r="O109" s="78" t="str">
        <f t="shared" si="37"/>
        <v/>
      </c>
      <c r="P109" s="78" t="str">
        <f t="shared" si="37"/>
        <v/>
      </c>
      <c r="Q109" s="27" t="str">
        <f t="shared" si="37"/>
        <v/>
      </c>
      <c r="R109" s="27" t="str">
        <f t="shared" si="37"/>
        <v/>
      </c>
      <c r="S109" s="27" t="str">
        <f t="shared" si="37"/>
        <v/>
      </c>
      <c r="T109" s="27" t="str">
        <f t="shared" si="37"/>
        <v/>
      </c>
      <c r="U109" s="35"/>
      <c r="V109" s="194"/>
      <c r="W109" s="195"/>
      <c r="X109" s="195"/>
      <c r="Y109" s="195"/>
      <c r="Z109" s="195"/>
      <c r="AA109" s="200"/>
      <c r="AB109" s="201"/>
    </row>
    <row r="110" spans="1:28" x14ac:dyDescent="0.25">
      <c r="A110" s="182" t="s">
        <v>76</v>
      </c>
      <c r="B110" s="183"/>
      <c r="C110" s="34" t="s">
        <v>70</v>
      </c>
      <c r="D110" s="27" t="str">
        <f t="shared" ref="D110:T110" si="38">IF(D$92&lt;&gt;"",COUNTIF(D$30:D$89,"WH"),"")</f>
        <v/>
      </c>
      <c r="E110" s="27" t="str">
        <f t="shared" si="38"/>
        <v/>
      </c>
      <c r="F110" s="27" t="str">
        <f t="shared" si="38"/>
        <v/>
      </c>
      <c r="G110" s="27" t="str">
        <f t="shared" si="38"/>
        <v/>
      </c>
      <c r="H110" s="27" t="str">
        <f t="shared" si="38"/>
        <v/>
      </c>
      <c r="I110" s="27" t="str">
        <f t="shared" si="38"/>
        <v/>
      </c>
      <c r="J110" s="27" t="str">
        <f>IF(J$92&lt;&gt;"",COUNTIF(J$30:J$89,"WH"),"")</f>
        <v/>
      </c>
      <c r="K110" s="27" t="str">
        <f t="shared" si="38"/>
        <v/>
      </c>
      <c r="L110" s="27" t="str">
        <f t="shared" si="38"/>
        <v/>
      </c>
      <c r="M110" s="27" t="str">
        <f t="shared" si="38"/>
        <v/>
      </c>
      <c r="N110" s="27" t="str">
        <f t="shared" si="38"/>
        <v/>
      </c>
      <c r="O110" s="78" t="str">
        <f t="shared" si="38"/>
        <v/>
      </c>
      <c r="P110" s="78" t="str">
        <f t="shared" si="38"/>
        <v/>
      </c>
      <c r="Q110" s="27" t="str">
        <f t="shared" si="38"/>
        <v/>
      </c>
      <c r="R110" s="27" t="str">
        <f t="shared" si="38"/>
        <v/>
      </c>
      <c r="S110" s="27" t="str">
        <f t="shared" si="38"/>
        <v/>
      </c>
      <c r="T110" s="27" t="str">
        <f t="shared" si="38"/>
        <v/>
      </c>
      <c r="U110" s="35"/>
      <c r="V110" s="29"/>
      <c r="W110" s="29"/>
      <c r="X110" s="29"/>
      <c r="Y110" s="29"/>
      <c r="Z110" s="29"/>
      <c r="AA110" s="29"/>
      <c r="AB110" s="30"/>
    </row>
    <row r="111" spans="1:28" ht="18.75" x14ac:dyDescent="0.25">
      <c r="A111" s="202" t="s">
        <v>77</v>
      </c>
      <c r="B111" s="203"/>
      <c r="C111" s="34" t="s">
        <v>70</v>
      </c>
      <c r="D111" s="27" t="str">
        <f t="shared" ref="D111:T111" si="39">IF(D$92&lt;&gt;"",COUNTIF(D$30:D$89,"W"),"")</f>
        <v/>
      </c>
      <c r="E111" s="27" t="str">
        <f t="shared" si="39"/>
        <v/>
      </c>
      <c r="F111" s="27" t="str">
        <f t="shared" si="39"/>
        <v/>
      </c>
      <c r="G111" s="27" t="str">
        <f t="shared" si="39"/>
        <v/>
      </c>
      <c r="H111" s="27" t="str">
        <f t="shared" si="39"/>
        <v/>
      </c>
      <c r="I111" s="27" t="str">
        <f t="shared" si="39"/>
        <v/>
      </c>
      <c r="J111" s="27" t="str">
        <f>IF(J$92&lt;&gt;"",COUNTIF(J$30:J$89,"W"),"")</f>
        <v/>
      </c>
      <c r="K111" s="27" t="str">
        <f t="shared" si="39"/>
        <v/>
      </c>
      <c r="L111" s="27" t="str">
        <f t="shared" si="39"/>
        <v/>
      </c>
      <c r="M111" s="27" t="str">
        <f t="shared" si="39"/>
        <v/>
      </c>
      <c r="N111" s="27" t="str">
        <f t="shared" si="39"/>
        <v/>
      </c>
      <c r="O111" s="78" t="str">
        <f t="shared" si="39"/>
        <v/>
      </c>
      <c r="P111" s="78" t="str">
        <f t="shared" si="39"/>
        <v/>
      </c>
      <c r="Q111" s="27" t="str">
        <f t="shared" si="39"/>
        <v/>
      </c>
      <c r="R111" s="27" t="str">
        <f t="shared" si="39"/>
        <v/>
      </c>
      <c r="S111" s="27" t="str">
        <f t="shared" si="39"/>
        <v/>
      </c>
      <c r="T111" s="27" t="str">
        <f t="shared" si="39"/>
        <v/>
      </c>
      <c r="U111" s="44"/>
      <c r="V111" s="45"/>
      <c r="W111" s="45"/>
      <c r="X111" s="45"/>
      <c r="Y111" s="45"/>
      <c r="Z111" s="45"/>
      <c r="AA111" s="45"/>
      <c r="AB111" s="65"/>
    </row>
    <row r="112" spans="1:28" x14ac:dyDescent="0.25">
      <c r="A112" s="46"/>
      <c r="B112" s="29"/>
      <c r="C112" s="204" t="s">
        <v>88</v>
      </c>
      <c r="D112" s="205"/>
      <c r="E112" s="205"/>
      <c r="F112" s="205"/>
      <c r="G112" s="205"/>
      <c r="H112" s="205"/>
      <c r="I112" s="205"/>
      <c r="J112" s="205"/>
      <c r="K112" s="205"/>
      <c r="L112" s="205"/>
      <c r="M112" s="205"/>
      <c r="N112" s="205"/>
      <c r="O112" s="205"/>
      <c r="P112" s="205"/>
      <c r="Q112" s="205"/>
      <c r="R112" s="205"/>
      <c r="S112" s="205"/>
      <c r="T112" s="205"/>
      <c r="U112" s="206"/>
      <c r="V112" s="204" t="s">
        <v>78</v>
      </c>
      <c r="W112" s="205"/>
      <c r="X112" s="205"/>
      <c r="Y112" s="205"/>
      <c r="Z112" s="205"/>
      <c r="AA112" s="205"/>
      <c r="AB112" s="206"/>
    </row>
    <row r="113" spans="1:28" x14ac:dyDescent="0.25">
      <c r="A113" s="46"/>
      <c r="B113" s="29"/>
      <c r="C113" s="47" t="s">
        <v>79</v>
      </c>
      <c r="D113" s="48"/>
      <c r="E113" s="49">
        <f>IF(MAX($A$13:$A$25)&gt;=1,1,"")</f>
        <v>1</v>
      </c>
      <c r="F113" s="49">
        <f>IF(MAX($A$13:$A$25)&gt;=2,2,"")</f>
        <v>2</v>
      </c>
      <c r="G113" s="49">
        <f>IF(MAX($A$13:$A$25)&gt;=3,3,"")</f>
        <v>3</v>
      </c>
      <c r="H113" s="49">
        <f>IF(MAX($A$13:$A$25)&gt;=4,4,"")</f>
        <v>4</v>
      </c>
      <c r="I113" s="49">
        <f>IF(MAX($A$13:$A$25)&gt;=5,5,"")</f>
        <v>5</v>
      </c>
      <c r="J113" s="49">
        <f>IF(MAX($A$13:$A$25)&gt;=6,6,"")</f>
        <v>6</v>
      </c>
      <c r="K113" s="49">
        <f>IF(MAX($A$13:$A$25)&gt;=7,7,"")</f>
        <v>7</v>
      </c>
      <c r="L113" s="49">
        <f>IF(MAX($A$13:$A$25)&gt;=8,8,"")</f>
        <v>8</v>
      </c>
      <c r="M113" s="49">
        <f>IF(MAX($A$13:$A$25)&gt;=9,9,"")</f>
        <v>9</v>
      </c>
      <c r="N113" s="49">
        <f>IF(MAX($A$13:$A$25)&gt;=10,10,"")</f>
        <v>10</v>
      </c>
      <c r="O113" s="80">
        <f>IF(MAX($A$13:$A$25)&gt;=11,11,"")</f>
        <v>11</v>
      </c>
      <c r="P113" s="80">
        <f>IF(MAX($A$13:$A$25)&gt;=12,12,"")</f>
        <v>12</v>
      </c>
      <c r="Q113" s="49">
        <f>IF(MAX($A$13:$A$25)&gt;=13,13,"")</f>
        <v>13</v>
      </c>
      <c r="R113" s="49" t="str">
        <f>IF(MAX($A$13:$A$25)&gt;=14,14,"")</f>
        <v/>
      </c>
      <c r="S113" s="49" t="str">
        <f>IF(MAX($A$13:$A$25)&gt;=15,15,"")</f>
        <v/>
      </c>
      <c r="T113" s="49" t="str">
        <f>IF(MAX($A$13:$A$25)&gt;=16,16,"")</f>
        <v/>
      </c>
      <c r="U113" s="49" t="str">
        <f>IF(MAX($A$13:$A$25)&gt;=17,17,"")</f>
        <v/>
      </c>
      <c r="V113" s="207" t="s">
        <v>80</v>
      </c>
      <c r="W113" s="208"/>
      <c r="X113" s="208"/>
      <c r="Y113" s="208"/>
      <c r="Z113" s="208"/>
      <c r="AA113" s="208"/>
      <c r="AB113" s="211">
        <f>COUNTIF($V$30:$V$89,"&gt;=1")</f>
        <v>0</v>
      </c>
    </row>
    <row r="114" spans="1:28" ht="15.75" thickBot="1" x14ac:dyDescent="0.3">
      <c r="A114" s="50"/>
      <c r="B114" s="51"/>
      <c r="C114" s="52" t="s">
        <v>70</v>
      </c>
      <c r="D114" s="53"/>
      <c r="E114" s="54">
        <f t="shared" ref="E114:U114" si="40">IF(E113&lt;&gt;"",COUNTIF($W$30:$W$89,E113),"")</f>
        <v>0</v>
      </c>
      <c r="F114" s="54">
        <f t="shared" si="40"/>
        <v>0</v>
      </c>
      <c r="G114" s="54">
        <f t="shared" si="40"/>
        <v>0</v>
      </c>
      <c r="H114" s="54">
        <f t="shared" si="40"/>
        <v>0</v>
      </c>
      <c r="I114" s="54">
        <f t="shared" si="40"/>
        <v>0</v>
      </c>
      <c r="J114" s="54">
        <f t="shared" si="40"/>
        <v>0</v>
      </c>
      <c r="K114" s="54">
        <f t="shared" si="40"/>
        <v>0</v>
      </c>
      <c r="L114" s="54">
        <f t="shared" si="40"/>
        <v>0</v>
      </c>
      <c r="M114" s="54">
        <f t="shared" si="40"/>
        <v>0</v>
      </c>
      <c r="N114" s="54">
        <f t="shared" si="40"/>
        <v>0</v>
      </c>
      <c r="O114" s="81">
        <f t="shared" si="40"/>
        <v>0</v>
      </c>
      <c r="P114" s="81">
        <f t="shared" si="40"/>
        <v>0</v>
      </c>
      <c r="Q114" s="54">
        <f t="shared" si="40"/>
        <v>0</v>
      </c>
      <c r="R114" s="54" t="str">
        <f t="shared" si="40"/>
        <v/>
      </c>
      <c r="S114" s="54" t="str">
        <f t="shared" si="40"/>
        <v/>
      </c>
      <c r="T114" s="54" t="str">
        <f t="shared" si="40"/>
        <v/>
      </c>
      <c r="U114" s="54" t="str">
        <f t="shared" si="40"/>
        <v/>
      </c>
      <c r="V114" s="209"/>
      <c r="W114" s="210"/>
      <c r="X114" s="210"/>
      <c r="Y114" s="210"/>
      <c r="Z114" s="210"/>
      <c r="AA114" s="210"/>
      <c r="AB114" s="212"/>
    </row>
    <row r="115" spans="1:28" x14ac:dyDescent="0.25">
      <c r="A115" s="55"/>
      <c r="B115" s="55"/>
      <c r="C115" s="55"/>
      <c r="D115" s="55"/>
      <c r="E115" s="55"/>
      <c r="F115" s="55"/>
      <c r="G115" s="55"/>
      <c r="H115" s="55"/>
      <c r="I115" s="55"/>
      <c r="J115" s="55"/>
      <c r="K115" s="55"/>
      <c r="L115" s="55"/>
      <c r="M115" s="55"/>
      <c r="N115" s="55"/>
      <c r="O115" s="55"/>
      <c r="P115" s="55"/>
      <c r="Q115" s="55"/>
      <c r="R115" s="55"/>
      <c r="S115" s="55"/>
      <c r="T115" s="55"/>
      <c r="U115" s="55"/>
      <c r="AB115" s="76"/>
    </row>
  </sheetData>
  <mergeCells count="97">
    <mergeCell ref="A110:B110"/>
    <mergeCell ref="A111:B111"/>
    <mergeCell ref="C112:U112"/>
    <mergeCell ref="V112:AB112"/>
    <mergeCell ref="V113:AA114"/>
    <mergeCell ref="AB113:AB114"/>
    <mergeCell ref="A101:B102"/>
    <mergeCell ref="V101:AA102"/>
    <mergeCell ref="AB101:AB102"/>
    <mergeCell ref="A103:B104"/>
    <mergeCell ref="A105:B106"/>
    <mergeCell ref="V106:Z109"/>
    <mergeCell ref="AA106:AB109"/>
    <mergeCell ref="A107:B108"/>
    <mergeCell ref="A109:B109"/>
    <mergeCell ref="A99:B100"/>
    <mergeCell ref="Z27:AA28"/>
    <mergeCell ref="AB27:AB29"/>
    <mergeCell ref="D28:T28"/>
    <mergeCell ref="A90:U90"/>
    <mergeCell ref="A91:C91"/>
    <mergeCell ref="U91:U92"/>
    <mergeCell ref="A92:C92"/>
    <mergeCell ref="A93:B94"/>
    <mergeCell ref="A95:B96"/>
    <mergeCell ref="V96:AA97"/>
    <mergeCell ref="AB96:AB97"/>
    <mergeCell ref="A97:B98"/>
    <mergeCell ref="C25:G25"/>
    <mergeCell ref="H25:J25"/>
    <mergeCell ref="A26:AB26"/>
    <mergeCell ref="A27:A29"/>
    <mergeCell ref="B27:B29"/>
    <mergeCell ref="C27:C29"/>
    <mergeCell ref="D27:T27"/>
    <mergeCell ref="U27:U29"/>
    <mergeCell ref="V27:V29"/>
    <mergeCell ref="W27:W29"/>
    <mergeCell ref="X27:X29"/>
    <mergeCell ref="Y27:Y29"/>
    <mergeCell ref="K25:AB25"/>
    <mergeCell ref="C20:G20"/>
    <mergeCell ref="H20:J20"/>
    <mergeCell ref="C21:G21"/>
    <mergeCell ref="H21:J21"/>
    <mergeCell ref="K20:AB20"/>
    <mergeCell ref="K21:AB21"/>
    <mergeCell ref="K22:AB22"/>
    <mergeCell ref="C22:G22"/>
    <mergeCell ref="H22:J22"/>
    <mergeCell ref="K24:AB24"/>
    <mergeCell ref="C23:G23"/>
    <mergeCell ref="H23:J23"/>
    <mergeCell ref="K23:AB23"/>
    <mergeCell ref="C24:G24"/>
    <mergeCell ref="H24:J24"/>
    <mergeCell ref="C18:G18"/>
    <mergeCell ref="H18:J18"/>
    <mergeCell ref="K18:AB18"/>
    <mergeCell ref="C19:G19"/>
    <mergeCell ref="H19:J19"/>
    <mergeCell ref="K19:AB19"/>
    <mergeCell ref="C16:G16"/>
    <mergeCell ref="H16:J16"/>
    <mergeCell ref="K16:AB16"/>
    <mergeCell ref="C17:G17"/>
    <mergeCell ref="H17:J17"/>
    <mergeCell ref="K17:AB17"/>
    <mergeCell ref="C14:G14"/>
    <mergeCell ref="H14:J14"/>
    <mergeCell ref="K14:AB14"/>
    <mergeCell ref="C15:G15"/>
    <mergeCell ref="H15:J15"/>
    <mergeCell ref="K15:AB15"/>
    <mergeCell ref="W11:AB11"/>
    <mergeCell ref="C12:G12"/>
    <mergeCell ref="H12:J12"/>
    <mergeCell ref="K12:AB12"/>
    <mergeCell ref="C13:G13"/>
    <mergeCell ref="H13:J13"/>
    <mergeCell ref="K13:AB13"/>
    <mergeCell ref="U11:V11"/>
    <mergeCell ref="A11:B11"/>
    <mergeCell ref="D11:F11"/>
    <mergeCell ref="G11:J11"/>
    <mergeCell ref="K11:O11"/>
    <mergeCell ref="P11:T11"/>
    <mergeCell ref="V1:AB1"/>
    <mergeCell ref="C2:Y7"/>
    <mergeCell ref="Z2:AB7"/>
    <mergeCell ref="B3:B7"/>
    <mergeCell ref="A9:AB9"/>
    <mergeCell ref="A10:B10"/>
    <mergeCell ref="C10:J10"/>
    <mergeCell ref="K10:O10"/>
    <mergeCell ref="P10:U10"/>
    <mergeCell ref="V10:AA10"/>
  </mergeCells>
  <conditionalFormatting sqref="D30:H89 I30:I82 I84 I87 D92:T92 J30:T89">
    <cfRule type="cellIs" dxfId="6" priority="8" operator="equal">
      <formula>"AB"</formula>
    </cfRule>
    <cfRule type="cellIs" dxfId="5" priority="9" operator="equal">
      <formula>"WH"</formula>
    </cfRule>
    <cfRule type="cellIs" dxfId="4" priority="10" operator="equal">
      <formula>"RA"</formula>
    </cfRule>
  </conditionalFormatting>
  <conditionalFormatting sqref="I31:I48 I50 I52:I53 I60:I61 I63 I67:I68 I72 I76 I81:I82 I84 I87 D30:H89 J30:M89">
    <cfRule type="cellIs" dxfId="3" priority="4" operator="equal">
      <formula>"U"</formula>
    </cfRule>
  </conditionalFormatting>
  <conditionalFormatting sqref="N82">
    <cfRule type="cellIs" dxfId="2" priority="3" operator="equal">
      <formula>"U"</formula>
    </cfRule>
  </conditionalFormatting>
  <conditionalFormatting sqref="Q82">
    <cfRule type="cellIs" dxfId="1" priority="2" operator="equal">
      <formula>"U"</formula>
    </cfRule>
  </conditionalFormatting>
  <conditionalFormatting sqref="P82">
    <cfRule type="cellIs" dxfId="0" priority="1" operator="equal">
      <formula>"U"</formula>
    </cfRule>
  </conditionalFormatting>
  <dataValidations count="7">
    <dataValidation allowBlank="1" showInputMessage="1" showErrorMessage="1" prompt="SELECT ANY ONE OF THE FOLLOWING:_x000a_O,A+,A,B+,B,U,W,AB,WH" sqref="R30:T89 P83:Q89 P30:Q81 N30:O89"/>
    <dataValidation allowBlank="1" showInputMessage="1" showErrorMessage="1" prompt="SELECT ANY ONE OF THE FOLLOWING:_x000a_O,A+,A,B+,B,RA,W,AB,WH" sqref="D65550:T65627 I84:J84 I81:I82 IZ65550:JP65627 D30:H89 I67:I68 I72 I63 I52:I53 I60:I61 L30:M89 I31:I48 I50 I76 IZ30:JP89 SV30:TL89 ACR30:ADH89 AMN30:AND89 AWJ30:AWZ89 BGF30:BGV89 BQB30:BQR89 BZX30:CAN89 CJT30:CKJ89 CTP30:CUF89 DDL30:DEB89 DNH30:DNX89 DXD30:DXT89 EGZ30:EHP89 EQV30:ERL89 FAR30:FBH89 FKN30:FLD89 FUJ30:FUZ89 GEF30:GEV89 GOB30:GOR89 GXX30:GYN89 HHT30:HIJ89 HRP30:HSF89 IBL30:ICB89 ILH30:ILX89 IVD30:IVT89 JEZ30:JFP89 JOV30:JPL89 JYR30:JZH89 KIN30:KJD89 KSJ30:KSZ89 LCF30:LCV89 LMB30:LMR89 LVX30:LWN89 MFT30:MGJ89 MPP30:MQF89 MZL30:NAB89 NJH30:NJX89 NTD30:NTT89 OCZ30:ODP89 OMV30:ONL89 OWR30:OXH89 PGN30:PHD89 PQJ30:PQZ89 QAF30:QAV89 QKB30:QKR89 QTX30:QUN89 RDT30:REJ89 RNP30:ROF89 RXL30:RYB89 SHH30:SHX89 SRD30:SRT89 TAZ30:TBP89 TKV30:TLL89 TUR30:TVH89 UEN30:UFD89 UOJ30:UOZ89 UYF30:UYV89 VIB30:VIR89 VRX30:VSN89 WBT30:WCJ89 WLP30:WMF89 WVL30:WWB89 WVL983054:WWB983131 WLP983054:WMF983131 WBT983054:WCJ983131 VRX983054:VSN983131 VIB983054:VIR983131 UYF983054:UYV983131 UOJ983054:UOZ983131 UEN983054:UFD983131 TUR983054:TVH983131 TKV983054:TLL983131 TAZ983054:TBP983131 SRD983054:SRT983131 SHH983054:SHX983131 RXL983054:RYB983131 RNP983054:ROF983131 RDT983054:REJ983131 QTX983054:QUN983131 QKB983054:QKR983131 QAF983054:QAV983131 PQJ983054:PQZ983131 PGN983054:PHD983131 OWR983054:OXH983131 OMV983054:ONL983131 OCZ983054:ODP983131 NTD983054:NTT983131 NJH983054:NJX983131 MZL983054:NAB983131 MPP983054:MQF983131 MFT983054:MGJ983131 LVX983054:LWN983131 LMB983054:LMR983131 LCF983054:LCV983131 KSJ983054:KSZ983131 KIN983054:KJD983131 JYR983054:JZH983131 JOV983054:JPL983131 JEZ983054:JFP983131 IVD983054:IVT983131 ILH983054:ILX983131 IBL983054:ICB983131 HRP983054:HSF983131 HHT983054:HIJ983131 GXX983054:GYN983131 GOB983054:GOR983131 GEF983054:GEV983131 FUJ983054:FUZ983131 FKN983054:FLD983131 FAR983054:FBH983131 EQV983054:ERL983131 EGZ983054:EHP983131 DXD983054:DXT983131 DNH983054:DNX983131 DDL983054:DEB983131 CTP983054:CUF983131 CJT983054:CKJ983131 BZX983054:CAN983131 BQB983054:BQR983131 BGF983054:BGV983131 AWJ983054:AWZ983131 AMN983054:AND983131 ACR983054:ADH983131 SV983054:TL983131 IZ983054:JP983131 D983054:T983131 WVL917518:WWB917595 WLP917518:WMF917595 WBT917518:WCJ917595 VRX917518:VSN917595 VIB917518:VIR917595 UYF917518:UYV917595 UOJ917518:UOZ917595 UEN917518:UFD917595 TUR917518:TVH917595 TKV917518:TLL917595 TAZ917518:TBP917595 SRD917518:SRT917595 SHH917518:SHX917595 RXL917518:RYB917595 RNP917518:ROF917595 RDT917518:REJ917595 QTX917518:QUN917595 QKB917518:QKR917595 QAF917518:QAV917595 PQJ917518:PQZ917595 PGN917518:PHD917595 OWR917518:OXH917595 OMV917518:ONL917595 OCZ917518:ODP917595 NTD917518:NTT917595 NJH917518:NJX917595 MZL917518:NAB917595 MPP917518:MQF917595 MFT917518:MGJ917595 LVX917518:LWN917595 LMB917518:LMR917595 LCF917518:LCV917595 KSJ917518:KSZ917595 KIN917518:KJD917595 JYR917518:JZH917595 JOV917518:JPL917595 JEZ917518:JFP917595 IVD917518:IVT917595 ILH917518:ILX917595 IBL917518:ICB917595 HRP917518:HSF917595 HHT917518:HIJ917595 GXX917518:GYN917595 GOB917518:GOR917595 GEF917518:GEV917595 FUJ917518:FUZ917595 FKN917518:FLD917595 FAR917518:FBH917595 EQV917518:ERL917595 EGZ917518:EHP917595 DXD917518:DXT917595 DNH917518:DNX917595 DDL917518:DEB917595 CTP917518:CUF917595 CJT917518:CKJ917595 BZX917518:CAN917595 BQB917518:BQR917595 BGF917518:BGV917595 AWJ917518:AWZ917595 AMN917518:AND917595 ACR917518:ADH917595 SV917518:TL917595 IZ917518:JP917595 D917518:T917595 WVL851982:WWB852059 WLP851982:WMF852059 WBT851982:WCJ852059 VRX851982:VSN852059 VIB851982:VIR852059 UYF851982:UYV852059 UOJ851982:UOZ852059 UEN851982:UFD852059 TUR851982:TVH852059 TKV851982:TLL852059 TAZ851982:TBP852059 SRD851982:SRT852059 SHH851982:SHX852059 RXL851982:RYB852059 RNP851982:ROF852059 RDT851982:REJ852059 QTX851982:QUN852059 QKB851982:QKR852059 QAF851982:QAV852059 PQJ851982:PQZ852059 PGN851982:PHD852059 OWR851982:OXH852059 OMV851982:ONL852059 OCZ851982:ODP852059 NTD851982:NTT852059 NJH851982:NJX852059 MZL851982:NAB852059 MPP851982:MQF852059 MFT851982:MGJ852059 LVX851982:LWN852059 LMB851982:LMR852059 LCF851982:LCV852059 KSJ851982:KSZ852059 KIN851982:KJD852059 JYR851982:JZH852059 JOV851982:JPL852059 JEZ851982:JFP852059 IVD851982:IVT852059 ILH851982:ILX852059 IBL851982:ICB852059 HRP851982:HSF852059 HHT851982:HIJ852059 GXX851982:GYN852059 GOB851982:GOR852059 GEF851982:GEV852059 FUJ851982:FUZ852059 FKN851982:FLD852059 FAR851982:FBH852059 EQV851982:ERL852059 EGZ851982:EHP852059 DXD851982:DXT852059 DNH851982:DNX852059 DDL851982:DEB852059 CTP851982:CUF852059 CJT851982:CKJ852059 BZX851982:CAN852059 BQB851982:BQR852059 BGF851982:BGV852059 AWJ851982:AWZ852059 AMN851982:AND852059 ACR851982:ADH852059 SV851982:TL852059 IZ851982:JP852059 D851982:T852059 WVL786446:WWB786523 WLP786446:WMF786523 WBT786446:WCJ786523 VRX786446:VSN786523 VIB786446:VIR786523 UYF786446:UYV786523 UOJ786446:UOZ786523 UEN786446:UFD786523 TUR786446:TVH786523 TKV786446:TLL786523 TAZ786446:TBP786523 SRD786446:SRT786523 SHH786446:SHX786523 RXL786446:RYB786523 RNP786446:ROF786523 RDT786446:REJ786523 QTX786446:QUN786523 QKB786446:QKR786523 QAF786446:QAV786523 PQJ786446:PQZ786523 PGN786446:PHD786523 OWR786446:OXH786523 OMV786446:ONL786523 OCZ786446:ODP786523 NTD786446:NTT786523 NJH786446:NJX786523 MZL786446:NAB786523 MPP786446:MQF786523 MFT786446:MGJ786523 LVX786446:LWN786523 LMB786446:LMR786523 LCF786446:LCV786523 KSJ786446:KSZ786523 KIN786446:KJD786523 JYR786446:JZH786523 JOV786446:JPL786523 JEZ786446:JFP786523 IVD786446:IVT786523 ILH786446:ILX786523 IBL786446:ICB786523 HRP786446:HSF786523 HHT786446:HIJ786523 GXX786446:GYN786523 GOB786446:GOR786523 GEF786446:GEV786523 FUJ786446:FUZ786523 FKN786446:FLD786523 FAR786446:FBH786523 EQV786446:ERL786523 EGZ786446:EHP786523 DXD786446:DXT786523 DNH786446:DNX786523 DDL786446:DEB786523 CTP786446:CUF786523 CJT786446:CKJ786523 BZX786446:CAN786523 BQB786446:BQR786523 BGF786446:BGV786523 AWJ786446:AWZ786523 AMN786446:AND786523 ACR786446:ADH786523 SV786446:TL786523 IZ786446:JP786523 D786446:T786523 WVL720910:WWB720987 WLP720910:WMF720987 WBT720910:WCJ720987 VRX720910:VSN720987 VIB720910:VIR720987 UYF720910:UYV720987 UOJ720910:UOZ720987 UEN720910:UFD720987 TUR720910:TVH720987 TKV720910:TLL720987 TAZ720910:TBP720987 SRD720910:SRT720987 SHH720910:SHX720987 RXL720910:RYB720987 RNP720910:ROF720987 RDT720910:REJ720987 QTX720910:QUN720987 QKB720910:QKR720987 QAF720910:QAV720987 PQJ720910:PQZ720987 PGN720910:PHD720987 OWR720910:OXH720987 OMV720910:ONL720987 OCZ720910:ODP720987 NTD720910:NTT720987 NJH720910:NJX720987 MZL720910:NAB720987 MPP720910:MQF720987 MFT720910:MGJ720987 LVX720910:LWN720987 LMB720910:LMR720987 LCF720910:LCV720987 KSJ720910:KSZ720987 KIN720910:KJD720987 JYR720910:JZH720987 JOV720910:JPL720987 JEZ720910:JFP720987 IVD720910:IVT720987 ILH720910:ILX720987 IBL720910:ICB720987 HRP720910:HSF720987 HHT720910:HIJ720987 GXX720910:GYN720987 GOB720910:GOR720987 GEF720910:GEV720987 FUJ720910:FUZ720987 FKN720910:FLD720987 FAR720910:FBH720987 EQV720910:ERL720987 EGZ720910:EHP720987 DXD720910:DXT720987 DNH720910:DNX720987 DDL720910:DEB720987 CTP720910:CUF720987 CJT720910:CKJ720987 BZX720910:CAN720987 BQB720910:BQR720987 BGF720910:BGV720987 AWJ720910:AWZ720987 AMN720910:AND720987 ACR720910:ADH720987 SV720910:TL720987 IZ720910:JP720987 D720910:T720987 WVL655374:WWB655451 WLP655374:WMF655451 WBT655374:WCJ655451 VRX655374:VSN655451 VIB655374:VIR655451 UYF655374:UYV655451 UOJ655374:UOZ655451 UEN655374:UFD655451 TUR655374:TVH655451 TKV655374:TLL655451 TAZ655374:TBP655451 SRD655374:SRT655451 SHH655374:SHX655451 RXL655374:RYB655451 RNP655374:ROF655451 RDT655374:REJ655451 QTX655374:QUN655451 QKB655374:QKR655451 QAF655374:QAV655451 PQJ655374:PQZ655451 PGN655374:PHD655451 OWR655374:OXH655451 OMV655374:ONL655451 OCZ655374:ODP655451 NTD655374:NTT655451 NJH655374:NJX655451 MZL655374:NAB655451 MPP655374:MQF655451 MFT655374:MGJ655451 LVX655374:LWN655451 LMB655374:LMR655451 LCF655374:LCV655451 KSJ655374:KSZ655451 KIN655374:KJD655451 JYR655374:JZH655451 JOV655374:JPL655451 JEZ655374:JFP655451 IVD655374:IVT655451 ILH655374:ILX655451 IBL655374:ICB655451 HRP655374:HSF655451 HHT655374:HIJ655451 GXX655374:GYN655451 GOB655374:GOR655451 GEF655374:GEV655451 FUJ655374:FUZ655451 FKN655374:FLD655451 FAR655374:FBH655451 EQV655374:ERL655451 EGZ655374:EHP655451 DXD655374:DXT655451 DNH655374:DNX655451 DDL655374:DEB655451 CTP655374:CUF655451 CJT655374:CKJ655451 BZX655374:CAN655451 BQB655374:BQR655451 BGF655374:BGV655451 AWJ655374:AWZ655451 AMN655374:AND655451 ACR655374:ADH655451 SV655374:TL655451 IZ655374:JP655451 D655374:T655451 WVL589838:WWB589915 WLP589838:WMF589915 WBT589838:WCJ589915 VRX589838:VSN589915 VIB589838:VIR589915 UYF589838:UYV589915 UOJ589838:UOZ589915 UEN589838:UFD589915 TUR589838:TVH589915 TKV589838:TLL589915 TAZ589838:TBP589915 SRD589838:SRT589915 SHH589838:SHX589915 RXL589838:RYB589915 RNP589838:ROF589915 RDT589838:REJ589915 QTX589838:QUN589915 QKB589838:QKR589915 QAF589838:QAV589915 PQJ589838:PQZ589915 PGN589838:PHD589915 OWR589838:OXH589915 OMV589838:ONL589915 OCZ589838:ODP589915 NTD589838:NTT589915 NJH589838:NJX589915 MZL589838:NAB589915 MPP589838:MQF589915 MFT589838:MGJ589915 LVX589838:LWN589915 LMB589838:LMR589915 LCF589838:LCV589915 KSJ589838:KSZ589915 KIN589838:KJD589915 JYR589838:JZH589915 JOV589838:JPL589915 JEZ589838:JFP589915 IVD589838:IVT589915 ILH589838:ILX589915 IBL589838:ICB589915 HRP589838:HSF589915 HHT589838:HIJ589915 GXX589838:GYN589915 GOB589838:GOR589915 GEF589838:GEV589915 FUJ589838:FUZ589915 FKN589838:FLD589915 FAR589838:FBH589915 EQV589838:ERL589915 EGZ589838:EHP589915 DXD589838:DXT589915 DNH589838:DNX589915 DDL589838:DEB589915 CTP589838:CUF589915 CJT589838:CKJ589915 BZX589838:CAN589915 BQB589838:BQR589915 BGF589838:BGV589915 AWJ589838:AWZ589915 AMN589838:AND589915 ACR589838:ADH589915 SV589838:TL589915 IZ589838:JP589915 D589838:T589915 WVL524302:WWB524379 WLP524302:WMF524379 WBT524302:WCJ524379 VRX524302:VSN524379 VIB524302:VIR524379 UYF524302:UYV524379 UOJ524302:UOZ524379 UEN524302:UFD524379 TUR524302:TVH524379 TKV524302:TLL524379 TAZ524302:TBP524379 SRD524302:SRT524379 SHH524302:SHX524379 RXL524302:RYB524379 RNP524302:ROF524379 RDT524302:REJ524379 QTX524302:QUN524379 QKB524302:QKR524379 QAF524302:QAV524379 PQJ524302:PQZ524379 PGN524302:PHD524379 OWR524302:OXH524379 OMV524302:ONL524379 OCZ524302:ODP524379 NTD524302:NTT524379 NJH524302:NJX524379 MZL524302:NAB524379 MPP524302:MQF524379 MFT524302:MGJ524379 LVX524302:LWN524379 LMB524302:LMR524379 LCF524302:LCV524379 KSJ524302:KSZ524379 KIN524302:KJD524379 JYR524302:JZH524379 JOV524302:JPL524379 JEZ524302:JFP524379 IVD524302:IVT524379 ILH524302:ILX524379 IBL524302:ICB524379 HRP524302:HSF524379 HHT524302:HIJ524379 GXX524302:GYN524379 GOB524302:GOR524379 GEF524302:GEV524379 FUJ524302:FUZ524379 FKN524302:FLD524379 FAR524302:FBH524379 EQV524302:ERL524379 EGZ524302:EHP524379 DXD524302:DXT524379 DNH524302:DNX524379 DDL524302:DEB524379 CTP524302:CUF524379 CJT524302:CKJ524379 BZX524302:CAN524379 BQB524302:BQR524379 BGF524302:BGV524379 AWJ524302:AWZ524379 AMN524302:AND524379 ACR524302:ADH524379 SV524302:TL524379 IZ524302:JP524379 D524302:T524379 WVL458766:WWB458843 WLP458766:WMF458843 WBT458766:WCJ458843 VRX458766:VSN458843 VIB458766:VIR458843 UYF458766:UYV458843 UOJ458766:UOZ458843 UEN458766:UFD458843 TUR458766:TVH458843 TKV458766:TLL458843 TAZ458766:TBP458843 SRD458766:SRT458843 SHH458766:SHX458843 RXL458766:RYB458843 RNP458766:ROF458843 RDT458766:REJ458843 QTX458766:QUN458843 QKB458766:QKR458843 QAF458766:QAV458843 PQJ458766:PQZ458843 PGN458766:PHD458843 OWR458766:OXH458843 OMV458766:ONL458843 OCZ458766:ODP458843 NTD458766:NTT458843 NJH458766:NJX458843 MZL458766:NAB458843 MPP458766:MQF458843 MFT458766:MGJ458843 LVX458766:LWN458843 LMB458766:LMR458843 LCF458766:LCV458843 KSJ458766:KSZ458843 KIN458766:KJD458843 JYR458766:JZH458843 JOV458766:JPL458843 JEZ458766:JFP458843 IVD458766:IVT458843 ILH458766:ILX458843 IBL458766:ICB458843 HRP458766:HSF458843 HHT458766:HIJ458843 GXX458766:GYN458843 GOB458766:GOR458843 GEF458766:GEV458843 FUJ458766:FUZ458843 FKN458766:FLD458843 FAR458766:FBH458843 EQV458766:ERL458843 EGZ458766:EHP458843 DXD458766:DXT458843 DNH458766:DNX458843 DDL458766:DEB458843 CTP458766:CUF458843 CJT458766:CKJ458843 BZX458766:CAN458843 BQB458766:BQR458843 BGF458766:BGV458843 AWJ458766:AWZ458843 AMN458766:AND458843 ACR458766:ADH458843 SV458766:TL458843 IZ458766:JP458843 D458766:T458843 WVL393230:WWB393307 WLP393230:WMF393307 WBT393230:WCJ393307 VRX393230:VSN393307 VIB393230:VIR393307 UYF393230:UYV393307 UOJ393230:UOZ393307 UEN393230:UFD393307 TUR393230:TVH393307 TKV393230:TLL393307 TAZ393230:TBP393307 SRD393230:SRT393307 SHH393230:SHX393307 RXL393230:RYB393307 RNP393230:ROF393307 RDT393230:REJ393307 QTX393230:QUN393307 QKB393230:QKR393307 QAF393230:QAV393307 PQJ393230:PQZ393307 PGN393230:PHD393307 OWR393230:OXH393307 OMV393230:ONL393307 OCZ393230:ODP393307 NTD393230:NTT393307 NJH393230:NJX393307 MZL393230:NAB393307 MPP393230:MQF393307 MFT393230:MGJ393307 LVX393230:LWN393307 LMB393230:LMR393307 LCF393230:LCV393307 KSJ393230:KSZ393307 KIN393230:KJD393307 JYR393230:JZH393307 JOV393230:JPL393307 JEZ393230:JFP393307 IVD393230:IVT393307 ILH393230:ILX393307 IBL393230:ICB393307 HRP393230:HSF393307 HHT393230:HIJ393307 GXX393230:GYN393307 GOB393230:GOR393307 GEF393230:GEV393307 FUJ393230:FUZ393307 FKN393230:FLD393307 FAR393230:FBH393307 EQV393230:ERL393307 EGZ393230:EHP393307 DXD393230:DXT393307 DNH393230:DNX393307 DDL393230:DEB393307 CTP393230:CUF393307 CJT393230:CKJ393307 BZX393230:CAN393307 BQB393230:BQR393307 BGF393230:BGV393307 AWJ393230:AWZ393307 AMN393230:AND393307 ACR393230:ADH393307 SV393230:TL393307 IZ393230:JP393307 D393230:T393307 WVL327694:WWB327771 WLP327694:WMF327771 WBT327694:WCJ327771 VRX327694:VSN327771 VIB327694:VIR327771 UYF327694:UYV327771 UOJ327694:UOZ327771 UEN327694:UFD327771 TUR327694:TVH327771 TKV327694:TLL327771 TAZ327694:TBP327771 SRD327694:SRT327771 SHH327694:SHX327771 RXL327694:RYB327771 RNP327694:ROF327771 RDT327694:REJ327771 QTX327694:QUN327771 QKB327694:QKR327771 QAF327694:QAV327771 PQJ327694:PQZ327771 PGN327694:PHD327771 OWR327694:OXH327771 OMV327694:ONL327771 OCZ327694:ODP327771 NTD327694:NTT327771 NJH327694:NJX327771 MZL327694:NAB327771 MPP327694:MQF327771 MFT327694:MGJ327771 LVX327694:LWN327771 LMB327694:LMR327771 LCF327694:LCV327771 KSJ327694:KSZ327771 KIN327694:KJD327771 JYR327694:JZH327771 JOV327694:JPL327771 JEZ327694:JFP327771 IVD327694:IVT327771 ILH327694:ILX327771 IBL327694:ICB327771 HRP327694:HSF327771 HHT327694:HIJ327771 GXX327694:GYN327771 GOB327694:GOR327771 GEF327694:GEV327771 FUJ327694:FUZ327771 FKN327694:FLD327771 FAR327694:FBH327771 EQV327694:ERL327771 EGZ327694:EHP327771 DXD327694:DXT327771 DNH327694:DNX327771 DDL327694:DEB327771 CTP327694:CUF327771 CJT327694:CKJ327771 BZX327694:CAN327771 BQB327694:BQR327771 BGF327694:BGV327771 AWJ327694:AWZ327771 AMN327694:AND327771 ACR327694:ADH327771 SV327694:TL327771 IZ327694:JP327771 D327694:T327771 WVL262158:WWB262235 WLP262158:WMF262235 WBT262158:WCJ262235 VRX262158:VSN262235 VIB262158:VIR262235 UYF262158:UYV262235 UOJ262158:UOZ262235 UEN262158:UFD262235 TUR262158:TVH262235 TKV262158:TLL262235 TAZ262158:TBP262235 SRD262158:SRT262235 SHH262158:SHX262235 RXL262158:RYB262235 RNP262158:ROF262235 RDT262158:REJ262235 QTX262158:QUN262235 QKB262158:QKR262235 QAF262158:QAV262235 PQJ262158:PQZ262235 PGN262158:PHD262235 OWR262158:OXH262235 OMV262158:ONL262235 OCZ262158:ODP262235 NTD262158:NTT262235 NJH262158:NJX262235 MZL262158:NAB262235 MPP262158:MQF262235 MFT262158:MGJ262235 LVX262158:LWN262235 LMB262158:LMR262235 LCF262158:LCV262235 KSJ262158:KSZ262235 KIN262158:KJD262235 JYR262158:JZH262235 JOV262158:JPL262235 JEZ262158:JFP262235 IVD262158:IVT262235 ILH262158:ILX262235 IBL262158:ICB262235 HRP262158:HSF262235 HHT262158:HIJ262235 GXX262158:GYN262235 GOB262158:GOR262235 GEF262158:GEV262235 FUJ262158:FUZ262235 FKN262158:FLD262235 FAR262158:FBH262235 EQV262158:ERL262235 EGZ262158:EHP262235 DXD262158:DXT262235 DNH262158:DNX262235 DDL262158:DEB262235 CTP262158:CUF262235 CJT262158:CKJ262235 BZX262158:CAN262235 BQB262158:BQR262235 BGF262158:BGV262235 AWJ262158:AWZ262235 AMN262158:AND262235 ACR262158:ADH262235 SV262158:TL262235 IZ262158:JP262235 D262158:T262235 WVL196622:WWB196699 WLP196622:WMF196699 WBT196622:WCJ196699 VRX196622:VSN196699 VIB196622:VIR196699 UYF196622:UYV196699 UOJ196622:UOZ196699 UEN196622:UFD196699 TUR196622:TVH196699 TKV196622:TLL196699 TAZ196622:TBP196699 SRD196622:SRT196699 SHH196622:SHX196699 RXL196622:RYB196699 RNP196622:ROF196699 RDT196622:REJ196699 QTX196622:QUN196699 QKB196622:QKR196699 QAF196622:QAV196699 PQJ196622:PQZ196699 PGN196622:PHD196699 OWR196622:OXH196699 OMV196622:ONL196699 OCZ196622:ODP196699 NTD196622:NTT196699 NJH196622:NJX196699 MZL196622:NAB196699 MPP196622:MQF196699 MFT196622:MGJ196699 LVX196622:LWN196699 LMB196622:LMR196699 LCF196622:LCV196699 KSJ196622:KSZ196699 KIN196622:KJD196699 JYR196622:JZH196699 JOV196622:JPL196699 JEZ196622:JFP196699 IVD196622:IVT196699 ILH196622:ILX196699 IBL196622:ICB196699 HRP196622:HSF196699 HHT196622:HIJ196699 GXX196622:GYN196699 GOB196622:GOR196699 GEF196622:GEV196699 FUJ196622:FUZ196699 FKN196622:FLD196699 FAR196622:FBH196699 EQV196622:ERL196699 EGZ196622:EHP196699 DXD196622:DXT196699 DNH196622:DNX196699 DDL196622:DEB196699 CTP196622:CUF196699 CJT196622:CKJ196699 BZX196622:CAN196699 BQB196622:BQR196699 BGF196622:BGV196699 AWJ196622:AWZ196699 AMN196622:AND196699 ACR196622:ADH196699 SV196622:TL196699 IZ196622:JP196699 D196622:T196699 WVL131086:WWB131163 WLP131086:WMF131163 WBT131086:WCJ131163 VRX131086:VSN131163 VIB131086:VIR131163 UYF131086:UYV131163 UOJ131086:UOZ131163 UEN131086:UFD131163 TUR131086:TVH131163 TKV131086:TLL131163 TAZ131086:TBP131163 SRD131086:SRT131163 SHH131086:SHX131163 RXL131086:RYB131163 RNP131086:ROF131163 RDT131086:REJ131163 QTX131086:QUN131163 QKB131086:QKR131163 QAF131086:QAV131163 PQJ131086:PQZ131163 PGN131086:PHD131163 OWR131086:OXH131163 OMV131086:ONL131163 OCZ131086:ODP131163 NTD131086:NTT131163 NJH131086:NJX131163 MZL131086:NAB131163 MPP131086:MQF131163 MFT131086:MGJ131163 LVX131086:LWN131163 LMB131086:LMR131163 LCF131086:LCV131163 KSJ131086:KSZ131163 KIN131086:KJD131163 JYR131086:JZH131163 JOV131086:JPL131163 JEZ131086:JFP131163 IVD131086:IVT131163 ILH131086:ILX131163 IBL131086:ICB131163 HRP131086:HSF131163 HHT131086:HIJ131163 GXX131086:GYN131163 GOB131086:GOR131163 GEF131086:GEV131163 FUJ131086:FUZ131163 FKN131086:FLD131163 FAR131086:FBH131163 EQV131086:ERL131163 EGZ131086:EHP131163 DXD131086:DXT131163 DNH131086:DNX131163 DDL131086:DEB131163 CTP131086:CUF131163 CJT131086:CKJ131163 BZX131086:CAN131163 BQB131086:BQR131163 BGF131086:BGV131163 AWJ131086:AWZ131163 AMN131086:AND131163 ACR131086:ADH131163 SV131086:TL131163 IZ131086:JP131163 D131086:T131163 WVL65550:WWB65627 WLP65550:WMF65627 WBT65550:WCJ65627 VRX65550:VSN65627 VIB65550:VIR65627 UYF65550:UYV65627 UOJ65550:UOZ65627 UEN65550:UFD65627 TUR65550:TVH65627 TKV65550:TLL65627 TAZ65550:TBP65627 SRD65550:SRT65627 SHH65550:SHX65627 RXL65550:RYB65627 RNP65550:ROF65627 RDT65550:REJ65627 QTX65550:QUN65627 QKB65550:QKR65627 QAF65550:QAV65627 PQJ65550:PQZ65627 PGN65550:PHD65627 OWR65550:OXH65627 OMV65550:ONL65627 OCZ65550:ODP65627 NTD65550:NTT65627 NJH65550:NJX65627 MZL65550:NAB65627 MPP65550:MQF65627 MFT65550:MGJ65627 LVX65550:LWN65627 LMB65550:LMR65627 LCF65550:LCV65627 KSJ65550:KSZ65627 KIN65550:KJD65627 JYR65550:JZH65627 JOV65550:JPL65627 JEZ65550:JFP65627 IVD65550:IVT65627 ILH65550:ILX65627 IBL65550:ICB65627 HRP65550:HSF65627 HHT65550:HIJ65627 GXX65550:GYN65627 GOB65550:GOR65627 GEF65550:GEV65627 FUJ65550:FUZ65627 FKN65550:FLD65627 FAR65550:FBH65627 EQV65550:ERL65627 EGZ65550:EHP65627 DXD65550:DXT65627 DNH65550:DNX65627 DDL65550:DEB65627 CTP65550:CUF65627 CJT65550:CKJ65627 BZX65550:CAN65627 BQB65550:BQR65627 BGF65550:BGV65627 AWJ65550:AWZ65627 AMN65550:AND65627 ACR65550:ADH65627 SV65550:TL65627 I87 J85:K89 J30:K83 P82:Q82"/>
    <dataValidation type="list" allowBlank="1" showInputMessage="1" showErrorMessage="1" sqref="P11:T11 WVX983031:WWB983031 WMB983031:WMF983031 WCF983031:WCJ983031 VSJ983031:VSN983031 VIN983031:VIR983031 UYR983031:UYV983031 UOV983031:UOZ983031 UEZ983031:UFD983031 TVD983031:TVH983031 TLH983031:TLL983031 TBL983031:TBP983031 SRP983031:SRT983031 SHT983031:SHX983031 RXX983031:RYB983031 ROB983031:ROF983031 REF983031:REJ983031 QUJ983031:QUN983031 QKN983031:QKR983031 QAR983031:QAV983031 PQV983031:PQZ983031 PGZ983031:PHD983031 OXD983031:OXH983031 ONH983031:ONL983031 ODL983031:ODP983031 NTP983031:NTT983031 NJT983031:NJX983031 MZX983031:NAB983031 MQB983031:MQF983031 MGF983031:MGJ983031 LWJ983031:LWN983031 LMN983031:LMR983031 LCR983031:LCV983031 KSV983031:KSZ983031 KIZ983031:KJD983031 JZD983031:JZH983031 JPH983031:JPL983031 JFL983031:JFP983031 IVP983031:IVT983031 ILT983031:ILX983031 IBX983031:ICB983031 HSB983031:HSF983031 HIF983031:HIJ983031 GYJ983031:GYN983031 GON983031:GOR983031 GER983031:GEV983031 FUV983031:FUZ983031 FKZ983031:FLD983031 FBD983031:FBH983031 ERH983031:ERL983031 EHL983031:EHP983031 DXP983031:DXT983031 DNT983031:DNX983031 DDX983031:DEB983031 CUB983031:CUF983031 CKF983031:CKJ983031 CAJ983031:CAN983031 BQN983031:BQR983031 BGR983031:BGV983031 AWV983031:AWZ983031 AMZ983031:AND983031 ADD983031:ADH983031 TH983031:TL983031 JL983031:JP983031 P983031:T983031 WVX917495:WWB917495 WMB917495:WMF917495 WCF917495:WCJ917495 VSJ917495:VSN917495 VIN917495:VIR917495 UYR917495:UYV917495 UOV917495:UOZ917495 UEZ917495:UFD917495 TVD917495:TVH917495 TLH917495:TLL917495 TBL917495:TBP917495 SRP917495:SRT917495 SHT917495:SHX917495 RXX917495:RYB917495 ROB917495:ROF917495 REF917495:REJ917495 QUJ917495:QUN917495 QKN917495:QKR917495 QAR917495:QAV917495 PQV917495:PQZ917495 PGZ917495:PHD917495 OXD917495:OXH917495 ONH917495:ONL917495 ODL917495:ODP917495 NTP917495:NTT917495 NJT917495:NJX917495 MZX917495:NAB917495 MQB917495:MQF917495 MGF917495:MGJ917495 LWJ917495:LWN917495 LMN917495:LMR917495 LCR917495:LCV917495 KSV917495:KSZ917495 KIZ917495:KJD917495 JZD917495:JZH917495 JPH917495:JPL917495 JFL917495:JFP917495 IVP917495:IVT917495 ILT917495:ILX917495 IBX917495:ICB917495 HSB917495:HSF917495 HIF917495:HIJ917495 GYJ917495:GYN917495 GON917495:GOR917495 GER917495:GEV917495 FUV917495:FUZ917495 FKZ917495:FLD917495 FBD917495:FBH917495 ERH917495:ERL917495 EHL917495:EHP917495 DXP917495:DXT917495 DNT917495:DNX917495 DDX917495:DEB917495 CUB917495:CUF917495 CKF917495:CKJ917495 CAJ917495:CAN917495 BQN917495:BQR917495 BGR917495:BGV917495 AWV917495:AWZ917495 AMZ917495:AND917495 ADD917495:ADH917495 TH917495:TL917495 JL917495:JP917495 P917495:T917495 WVX851959:WWB851959 WMB851959:WMF851959 WCF851959:WCJ851959 VSJ851959:VSN851959 VIN851959:VIR851959 UYR851959:UYV851959 UOV851959:UOZ851959 UEZ851959:UFD851959 TVD851959:TVH851959 TLH851959:TLL851959 TBL851959:TBP851959 SRP851959:SRT851959 SHT851959:SHX851959 RXX851959:RYB851959 ROB851959:ROF851959 REF851959:REJ851959 QUJ851959:QUN851959 QKN851959:QKR851959 QAR851959:QAV851959 PQV851959:PQZ851959 PGZ851959:PHD851959 OXD851959:OXH851959 ONH851959:ONL851959 ODL851959:ODP851959 NTP851959:NTT851959 NJT851959:NJX851959 MZX851959:NAB851959 MQB851959:MQF851959 MGF851959:MGJ851959 LWJ851959:LWN851959 LMN851959:LMR851959 LCR851959:LCV851959 KSV851959:KSZ851959 KIZ851959:KJD851959 JZD851959:JZH851959 JPH851959:JPL851959 JFL851959:JFP851959 IVP851959:IVT851959 ILT851959:ILX851959 IBX851959:ICB851959 HSB851959:HSF851959 HIF851959:HIJ851959 GYJ851959:GYN851959 GON851959:GOR851959 GER851959:GEV851959 FUV851959:FUZ851959 FKZ851959:FLD851959 FBD851959:FBH851959 ERH851959:ERL851959 EHL851959:EHP851959 DXP851959:DXT851959 DNT851959:DNX851959 DDX851959:DEB851959 CUB851959:CUF851959 CKF851959:CKJ851959 CAJ851959:CAN851959 BQN851959:BQR851959 BGR851959:BGV851959 AWV851959:AWZ851959 AMZ851959:AND851959 ADD851959:ADH851959 TH851959:TL851959 JL851959:JP851959 P851959:T851959 WVX786423:WWB786423 WMB786423:WMF786423 WCF786423:WCJ786423 VSJ786423:VSN786423 VIN786423:VIR786423 UYR786423:UYV786423 UOV786423:UOZ786423 UEZ786423:UFD786423 TVD786423:TVH786423 TLH786423:TLL786423 TBL786423:TBP786423 SRP786423:SRT786423 SHT786423:SHX786423 RXX786423:RYB786423 ROB786423:ROF786423 REF786423:REJ786423 QUJ786423:QUN786423 QKN786423:QKR786423 QAR786423:QAV786423 PQV786423:PQZ786423 PGZ786423:PHD786423 OXD786423:OXH786423 ONH786423:ONL786423 ODL786423:ODP786423 NTP786423:NTT786423 NJT786423:NJX786423 MZX786423:NAB786423 MQB786423:MQF786423 MGF786423:MGJ786423 LWJ786423:LWN786423 LMN786423:LMR786423 LCR786423:LCV786423 KSV786423:KSZ786423 KIZ786423:KJD786423 JZD786423:JZH786423 JPH786423:JPL786423 JFL786423:JFP786423 IVP786423:IVT786423 ILT786423:ILX786423 IBX786423:ICB786423 HSB786423:HSF786423 HIF786423:HIJ786423 GYJ786423:GYN786423 GON786423:GOR786423 GER786423:GEV786423 FUV786423:FUZ786423 FKZ786423:FLD786423 FBD786423:FBH786423 ERH786423:ERL786423 EHL786423:EHP786423 DXP786423:DXT786423 DNT786423:DNX786423 DDX786423:DEB786423 CUB786423:CUF786423 CKF786423:CKJ786423 CAJ786423:CAN786423 BQN786423:BQR786423 BGR786423:BGV786423 AWV786423:AWZ786423 AMZ786423:AND786423 ADD786423:ADH786423 TH786423:TL786423 JL786423:JP786423 P786423:T786423 WVX720887:WWB720887 WMB720887:WMF720887 WCF720887:WCJ720887 VSJ720887:VSN720887 VIN720887:VIR720887 UYR720887:UYV720887 UOV720887:UOZ720887 UEZ720887:UFD720887 TVD720887:TVH720887 TLH720887:TLL720887 TBL720887:TBP720887 SRP720887:SRT720887 SHT720887:SHX720887 RXX720887:RYB720887 ROB720887:ROF720887 REF720887:REJ720887 QUJ720887:QUN720887 QKN720887:QKR720887 QAR720887:QAV720887 PQV720887:PQZ720887 PGZ720887:PHD720887 OXD720887:OXH720887 ONH720887:ONL720887 ODL720887:ODP720887 NTP720887:NTT720887 NJT720887:NJX720887 MZX720887:NAB720887 MQB720887:MQF720887 MGF720887:MGJ720887 LWJ720887:LWN720887 LMN720887:LMR720887 LCR720887:LCV720887 KSV720887:KSZ720887 KIZ720887:KJD720887 JZD720887:JZH720887 JPH720887:JPL720887 JFL720887:JFP720887 IVP720887:IVT720887 ILT720887:ILX720887 IBX720887:ICB720887 HSB720887:HSF720887 HIF720887:HIJ720887 GYJ720887:GYN720887 GON720887:GOR720887 GER720887:GEV720887 FUV720887:FUZ720887 FKZ720887:FLD720887 FBD720887:FBH720887 ERH720887:ERL720887 EHL720887:EHP720887 DXP720887:DXT720887 DNT720887:DNX720887 DDX720887:DEB720887 CUB720887:CUF720887 CKF720887:CKJ720887 CAJ720887:CAN720887 BQN720887:BQR720887 BGR720887:BGV720887 AWV720887:AWZ720887 AMZ720887:AND720887 ADD720887:ADH720887 TH720887:TL720887 JL720887:JP720887 P720887:T720887 WVX655351:WWB655351 WMB655351:WMF655351 WCF655351:WCJ655351 VSJ655351:VSN655351 VIN655351:VIR655351 UYR655351:UYV655351 UOV655351:UOZ655351 UEZ655351:UFD655351 TVD655351:TVH655351 TLH655351:TLL655351 TBL655351:TBP655351 SRP655351:SRT655351 SHT655351:SHX655351 RXX655351:RYB655351 ROB655351:ROF655351 REF655351:REJ655351 QUJ655351:QUN655351 QKN655351:QKR655351 QAR655351:QAV655351 PQV655351:PQZ655351 PGZ655351:PHD655351 OXD655351:OXH655351 ONH655351:ONL655351 ODL655351:ODP655351 NTP655351:NTT655351 NJT655351:NJX655351 MZX655351:NAB655351 MQB655351:MQF655351 MGF655351:MGJ655351 LWJ655351:LWN655351 LMN655351:LMR655351 LCR655351:LCV655351 KSV655351:KSZ655351 KIZ655351:KJD655351 JZD655351:JZH655351 JPH655351:JPL655351 JFL655351:JFP655351 IVP655351:IVT655351 ILT655351:ILX655351 IBX655351:ICB655351 HSB655351:HSF655351 HIF655351:HIJ655351 GYJ655351:GYN655351 GON655351:GOR655351 GER655351:GEV655351 FUV655351:FUZ655351 FKZ655351:FLD655351 FBD655351:FBH655351 ERH655351:ERL655351 EHL655351:EHP655351 DXP655351:DXT655351 DNT655351:DNX655351 DDX655351:DEB655351 CUB655351:CUF655351 CKF655351:CKJ655351 CAJ655351:CAN655351 BQN655351:BQR655351 BGR655351:BGV655351 AWV655351:AWZ655351 AMZ655351:AND655351 ADD655351:ADH655351 TH655351:TL655351 JL655351:JP655351 P655351:T655351 WVX589815:WWB589815 WMB589815:WMF589815 WCF589815:WCJ589815 VSJ589815:VSN589815 VIN589815:VIR589815 UYR589815:UYV589815 UOV589815:UOZ589815 UEZ589815:UFD589815 TVD589815:TVH589815 TLH589815:TLL589815 TBL589815:TBP589815 SRP589815:SRT589815 SHT589815:SHX589815 RXX589815:RYB589815 ROB589815:ROF589815 REF589815:REJ589815 QUJ589815:QUN589815 QKN589815:QKR589815 QAR589815:QAV589815 PQV589815:PQZ589815 PGZ589815:PHD589815 OXD589815:OXH589815 ONH589815:ONL589815 ODL589815:ODP589815 NTP589815:NTT589815 NJT589815:NJX589815 MZX589815:NAB589815 MQB589815:MQF589815 MGF589815:MGJ589815 LWJ589815:LWN589815 LMN589815:LMR589815 LCR589815:LCV589815 KSV589815:KSZ589815 KIZ589815:KJD589815 JZD589815:JZH589815 JPH589815:JPL589815 JFL589815:JFP589815 IVP589815:IVT589815 ILT589815:ILX589815 IBX589815:ICB589815 HSB589815:HSF589815 HIF589815:HIJ589815 GYJ589815:GYN589815 GON589815:GOR589815 GER589815:GEV589815 FUV589815:FUZ589815 FKZ589815:FLD589815 FBD589815:FBH589815 ERH589815:ERL589815 EHL589815:EHP589815 DXP589815:DXT589815 DNT589815:DNX589815 DDX589815:DEB589815 CUB589815:CUF589815 CKF589815:CKJ589815 CAJ589815:CAN589815 BQN589815:BQR589815 BGR589815:BGV589815 AWV589815:AWZ589815 AMZ589815:AND589815 ADD589815:ADH589815 TH589815:TL589815 JL589815:JP589815 P589815:T589815 WVX524279:WWB524279 WMB524279:WMF524279 WCF524279:WCJ524279 VSJ524279:VSN524279 VIN524279:VIR524279 UYR524279:UYV524279 UOV524279:UOZ524279 UEZ524279:UFD524279 TVD524279:TVH524279 TLH524279:TLL524279 TBL524279:TBP524279 SRP524279:SRT524279 SHT524279:SHX524279 RXX524279:RYB524279 ROB524279:ROF524279 REF524279:REJ524279 QUJ524279:QUN524279 QKN524279:QKR524279 QAR524279:QAV524279 PQV524279:PQZ524279 PGZ524279:PHD524279 OXD524279:OXH524279 ONH524279:ONL524279 ODL524279:ODP524279 NTP524279:NTT524279 NJT524279:NJX524279 MZX524279:NAB524279 MQB524279:MQF524279 MGF524279:MGJ524279 LWJ524279:LWN524279 LMN524279:LMR524279 LCR524279:LCV524279 KSV524279:KSZ524279 KIZ524279:KJD524279 JZD524279:JZH524279 JPH524279:JPL524279 JFL524279:JFP524279 IVP524279:IVT524279 ILT524279:ILX524279 IBX524279:ICB524279 HSB524279:HSF524279 HIF524279:HIJ524279 GYJ524279:GYN524279 GON524279:GOR524279 GER524279:GEV524279 FUV524279:FUZ524279 FKZ524279:FLD524279 FBD524279:FBH524279 ERH524279:ERL524279 EHL524279:EHP524279 DXP524279:DXT524279 DNT524279:DNX524279 DDX524279:DEB524279 CUB524279:CUF524279 CKF524279:CKJ524279 CAJ524279:CAN524279 BQN524279:BQR524279 BGR524279:BGV524279 AWV524279:AWZ524279 AMZ524279:AND524279 ADD524279:ADH524279 TH524279:TL524279 JL524279:JP524279 P524279:T524279 WVX458743:WWB458743 WMB458743:WMF458743 WCF458743:WCJ458743 VSJ458743:VSN458743 VIN458743:VIR458743 UYR458743:UYV458743 UOV458743:UOZ458743 UEZ458743:UFD458743 TVD458743:TVH458743 TLH458743:TLL458743 TBL458743:TBP458743 SRP458743:SRT458743 SHT458743:SHX458743 RXX458743:RYB458743 ROB458743:ROF458743 REF458743:REJ458743 QUJ458743:QUN458743 QKN458743:QKR458743 QAR458743:QAV458743 PQV458743:PQZ458743 PGZ458743:PHD458743 OXD458743:OXH458743 ONH458743:ONL458743 ODL458743:ODP458743 NTP458743:NTT458743 NJT458743:NJX458743 MZX458743:NAB458743 MQB458743:MQF458743 MGF458743:MGJ458743 LWJ458743:LWN458743 LMN458743:LMR458743 LCR458743:LCV458743 KSV458743:KSZ458743 KIZ458743:KJD458743 JZD458743:JZH458743 JPH458743:JPL458743 JFL458743:JFP458743 IVP458743:IVT458743 ILT458743:ILX458743 IBX458743:ICB458743 HSB458743:HSF458743 HIF458743:HIJ458743 GYJ458743:GYN458743 GON458743:GOR458743 GER458743:GEV458743 FUV458743:FUZ458743 FKZ458743:FLD458743 FBD458743:FBH458743 ERH458743:ERL458743 EHL458743:EHP458743 DXP458743:DXT458743 DNT458743:DNX458743 DDX458743:DEB458743 CUB458743:CUF458743 CKF458743:CKJ458743 CAJ458743:CAN458743 BQN458743:BQR458743 BGR458743:BGV458743 AWV458743:AWZ458743 AMZ458743:AND458743 ADD458743:ADH458743 TH458743:TL458743 JL458743:JP458743 P458743:T458743 WVX393207:WWB393207 WMB393207:WMF393207 WCF393207:WCJ393207 VSJ393207:VSN393207 VIN393207:VIR393207 UYR393207:UYV393207 UOV393207:UOZ393207 UEZ393207:UFD393207 TVD393207:TVH393207 TLH393207:TLL393207 TBL393207:TBP393207 SRP393207:SRT393207 SHT393207:SHX393207 RXX393207:RYB393207 ROB393207:ROF393207 REF393207:REJ393207 QUJ393207:QUN393207 QKN393207:QKR393207 QAR393207:QAV393207 PQV393207:PQZ393207 PGZ393207:PHD393207 OXD393207:OXH393207 ONH393207:ONL393207 ODL393207:ODP393207 NTP393207:NTT393207 NJT393207:NJX393207 MZX393207:NAB393207 MQB393207:MQF393207 MGF393207:MGJ393207 LWJ393207:LWN393207 LMN393207:LMR393207 LCR393207:LCV393207 KSV393207:KSZ393207 KIZ393207:KJD393207 JZD393207:JZH393207 JPH393207:JPL393207 JFL393207:JFP393207 IVP393207:IVT393207 ILT393207:ILX393207 IBX393207:ICB393207 HSB393207:HSF393207 HIF393207:HIJ393207 GYJ393207:GYN393207 GON393207:GOR393207 GER393207:GEV393207 FUV393207:FUZ393207 FKZ393207:FLD393207 FBD393207:FBH393207 ERH393207:ERL393207 EHL393207:EHP393207 DXP393207:DXT393207 DNT393207:DNX393207 DDX393207:DEB393207 CUB393207:CUF393207 CKF393207:CKJ393207 CAJ393207:CAN393207 BQN393207:BQR393207 BGR393207:BGV393207 AWV393207:AWZ393207 AMZ393207:AND393207 ADD393207:ADH393207 TH393207:TL393207 JL393207:JP393207 P393207:T393207 WVX327671:WWB327671 WMB327671:WMF327671 WCF327671:WCJ327671 VSJ327671:VSN327671 VIN327671:VIR327671 UYR327671:UYV327671 UOV327671:UOZ327671 UEZ327671:UFD327671 TVD327671:TVH327671 TLH327671:TLL327671 TBL327671:TBP327671 SRP327671:SRT327671 SHT327671:SHX327671 RXX327671:RYB327671 ROB327671:ROF327671 REF327671:REJ327671 QUJ327671:QUN327671 QKN327671:QKR327671 QAR327671:QAV327671 PQV327671:PQZ327671 PGZ327671:PHD327671 OXD327671:OXH327671 ONH327671:ONL327671 ODL327671:ODP327671 NTP327671:NTT327671 NJT327671:NJX327671 MZX327671:NAB327671 MQB327671:MQF327671 MGF327671:MGJ327671 LWJ327671:LWN327671 LMN327671:LMR327671 LCR327671:LCV327671 KSV327671:KSZ327671 KIZ327671:KJD327671 JZD327671:JZH327671 JPH327671:JPL327671 JFL327671:JFP327671 IVP327671:IVT327671 ILT327671:ILX327671 IBX327671:ICB327671 HSB327671:HSF327671 HIF327671:HIJ327671 GYJ327671:GYN327671 GON327671:GOR327671 GER327671:GEV327671 FUV327671:FUZ327671 FKZ327671:FLD327671 FBD327671:FBH327671 ERH327671:ERL327671 EHL327671:EHP327671 DXP327671:DXT327671 DNT327671:DNX327671 DDX327671:DEB327671 CUB327671:CUF327671 CKF327671:CKJ327671 CAJ327671:CAN327671 BQN327671:BQR327671 BGR327671:BGV327671 AWV327671:AWZ327671 AMZ327671:AND327671 ADD327671:ADH327671 TH327671:TL327671 JL327671:JP327671 P327671:T327671 WVX262135:WWB262135 WMB262135:WMF262135 WCF262135:WCJ262135 VSJ262135:VSN262135 VIN262135:VIR262135 UYR262135:UYV262135 UOV262135:UOZ262135 UEZ262135:UFD262135 TVD262135:TVH262135 TLH262135:TLL262135 TBL262135:TBP262135 SRP262135:SRT262135 SHT262135:SHX262135 RXX262135:RYB262135 ROB262135:ROF262135 REF262135:REJ262135 QUJ262135:QUN262135 QKN262135:QKR262135 QAR262135:QAV262135 PQV262135:PQZ262135 PGZ262135:PHD262135 OXD262135:OXH262135 ONH262135:ONL262135 ODL262135:ODP262135 NTP262135:NTT262135 NJT262135:NJX262135 MZX262135:NAB262135 MQB262135:MQF262135 MGF262135:MGJ262135 LWJ262135:LWN262135 LMN262135:LMR262135 LCR262135:LCV262135 KSV262135:KSZ262135 KIZ262135:KJD262135 JZD262135:JZH262135 JPH262135:JPL262135 JFL262135:JFP262135 IVP262135:IVT262135 ILT262135:ILX262135 IBX262135:ICB262135 HSB262135:HSF262135 HIF262135:HIJ262135 GYJ262135:GYN262135 GON262135:GOR262135 GER262135:GEV262135 FUV262135:FUZ262135 FKZ262135:FLD262135 FBD262135:FBH262135 ERH262135:ERL262135 EHL262135:EHP262135 DXP262135:DXT262135 DNT262135:DNX262135 DDX262135:DEB262135 CUB262135:CUF262135 CKF262135:CKJ262135 CAJ262135:CAN262135 BQN262135:BQR262135 BGR262135:BGV262135 AWV262135:AWZ262135 AMZ262135:AND262135 ADD262135:ADH262135 TH262135:TL262135 JL262135:JP262135 P262135:T262135 WVX196599:WWB196599 WMB196599:WMF196599 WCF196599:WCJ196599 VSJ196599:VSN196599 VIN196599:VIR196599 UYR196599:UYV196599 UOV196599:UOZ196599 UEZ196599:UFD196599 TVD196599:TVH196599 TLH196599:TLL196599 TBL196599:TBP196599 SRP196599:SRT196599 SHT196599:SHX196599 RXX196599:RYB196599 ROB196599:ROF196599 REF196599:REJ196599 QUJ196599:QUN196599 QKN196599:QKR196599 QAR196599:QAV196599 PQV196599:PQZ196599 PGZ196599:PHD196599 OXD196599:OXH196599 ONH196599:ONL196599 ODL196599:ODP196599 NTP196599:NTT196599 NJT196599:NJX196599 MZX196599:NAB196599 MQB196599:MQF196599 MGF196599:MGJ196599 LWJ196599:LWN196599 LMN196599:LMR196599 LCR196599:LCV196599 KSV196599:KSZ196599 KIZ196599:KJD196599 JZD196599:JZH196599 JPH196599:JPL196599 JFL196599:JFP196599 IVP196599:IVT196599 ILT196599:ILX196599 IBX196599:ICB196599 HSB196599:HSF196599 HIF196599:HIJ196599 GYJ196599:GYN196599 GON196599:GOR196599 GER196599:GEV196599 FUV196599:FUZ196599 FKZ196599:FLD196599 FBD196599:FBH196599 ERH196599:ERL196599 EHL196599:EHP196599 DXP196599:DXT196599 DNT196599:DNX196599 DDX196599:DEB196599 CUB196599:CUF196599 CKF196599:CKJ196599 CAJ196599:CAN196599 BQN196599:BQR196599 BGR196599:BGV196599 AWV196599:AWZ196599 AMZ196599:AND196599 ADD196599:ADH196599 TH196599:TL196599 JL196599:JP196599 P196599:T196599 WVX131063:WWB131063 WMB131063:WMF131063 WCF131063:WCJ131063 VSJ131063:VSN131063 VIN131063:VIR131063 UYR131063:UYV131063 UOV131063:UOZ131063 UEZ131063:UFD131063 TVD131063:TVH131063 TLH131063:TLL131063 TBL131063:TBP131063 SRP131063:SRT131063 SHT131063:SHX131063 RXX131063:RYB131063 ROB131063:ROF131063 REF131063:REJ131063 QUJ131063:QUN131063 QKN131063:QKR131063 QAR131063:QAV131063 PQV131063:PQZ131063 PGZ131063:PHD131063 OXD131063:OXH131063 ONH131063:ONL131063 ODL131063:ODP131063 NTP131063:NTT131063 NJT131063:NJX131063 MZX131063:NAB131063 MQB131063:MQF131063 MGF131063:MGJ131063 LWJ131063:LWN131063 LMN131063:LMR131063 LCR131063:LCV131063 KSV131063:KSZ131063 KIZ131063:KJD131063 JZD131063:JZH131063 JPH131063:JPL131063 JFL131063:JFP131063 IVP131063:IVT131063 ILT131063:ILX131063 IBX131063:ICB131063 HSB131063:HSF131063 HIF131063:HIJ131063 GYJ131063:GYN131063 GON131063:GOR131063 GER131063:GEV131063 FUV131063:FUZ131063 FKZ131063:FLD131063 FBD131063:FBH131063 ERH131063:ERL131063 EHL131063:EHP131063 DXP131063:DXT131063 DNT131063:DNX131063 DDX131063:DEB131063 CUB131063:CUF131063 CKF131063:CKJ131063 CAJ131063:CAN131063 BQN131063:BQR131063 BGR131063:BGV131063 AWV131063:AWZ131063 AMZ131063:AND131063 ADD131063:ADH131063 TH131063:TL131063 JL131063:JP131063 P131063:T131063 WVX65527:WWB65527 WMB65527:WMF65527 WCF65527:WCJ65527 VSJ65527:VSN65527 VIN65527:VIR65527 UYR65527:UYV65527 UOV65527:UOZ65527 UEZ65527:UFD65527 TVD65527:TVH65527 TLH65527:TLL65527 TBL65527:TBP65527 SRP65527:SRT65527 SHT65527:SHX65527 RXX65527:RYB65527 ROB65527:ROF65527 REF65527:REJ65527 QUJ65527:QUN65527 QKN65527:QKR65527 QAR65527:QAV65527 PQV65527:PQZ65527 PGZ65527:PHD65527 OXD65527:OXH65527 ONH65527:ONL65527 ODL65527:ODP65527 NTP65527:NTT65527 NJT65527:NJX65527 MZX65527:NAB65527 MQB65527:MQF65527 MGF65527:MGJ65527 LWJ65527:LWN65527 LMN65527:LMR65527 LCR65527:LCV65527 KSV65527:KSZ65527 KIZ65527:KJD65527 JZD65527:JZH65527 JPH65527:JPL65527 JFL65527:JFP65527 IVP65527:IVT65527 ILT65527:ILX65527 IBX65527:ICB65527 HSB65527:HSF65527 HIF65527:HIJ65527 GYJ65527:GYN65527 GON65527:GOR65527 GER65527:GEV65527 FUV65527:FUZ65527 FKZ65527:FLD65527 FBD65527:FBH65527 ERH65527:ERL65527 EHL65527:EHP65527 DXP65527:DXT65527 DNT65527:DNX65527 DDX65527:DEB65527 CUB65527:CUF65527 CKF65527:CKJ65527 CAJ65527:CAN65527 BQN65527:BQR65527 BGR65527:BGV65527 AWV65527:AWZ65527 AMZ65527:AND65527 ADD65527:ADH65527 TH65527:TL65527 JL65527:JP65527 P65527:T65527 WVX11:WWB11 WMB11:WMF11 WCF11:WCJ11 VSJ11:VSN11 VIN11:VIR11 UYR11:UYV11 UOV11:UOZ11 UEZ11:UFD11 TVD11:TVH11 TLH11:TLL11 TBL11:TBP11 SRP11:SRT11 SHT11:SHX11 RXX11:RYB11 ROB11:ROF11 REF11:REJ11 QUJ11:QUN11 QKN11:QKR11 QAR11:QAV11 PQV11:PQZ11 PGZ11:PHD11 OXD11:OXH11 ONH11:ONL11 ODL11:ODP11 NTP11:NTT11 NJT11:NJX11 MZX11:NAB11 MQB11:MQF11 MGF11:MGJ11 LWJ11:LWN11 LMN11:LMR11 LCR11:LCV11 KSV11:KSZ11 KIZ11:KJD11 JZD11:JZH11 JPH11:JPL11 JFL11:JFP11 IVP11:IVT11 ILT11:ILX11 IBX11:ICB11 HSB11:HSF11 HIF11:HIJ11 GYJ11:GYN11 GON11:GOR11 GER11:GEV11 FUV11:FUZ11 FKZ11:FLD11 FBD11:FBH11 ERH11:ERL11 EHL11:EHP11 DXP11:DXT11 DNT11:DNX11 DDX11:DEB11 CUB11:CUF11 CKF11:CKJ11 CAJ11:CAN11 BQN11:BQR11 BGR11:BGV11 AWV11:AWZ11 AMZ11:AND11 ADD11:ADH11 TH11:TL11 JL11:JP11">
      <formula1>"JAN,FEB,MAR,APR,MAY,JUN,JUL,AUG,SEP,OCT,NOV,DEC"</formula1>
    </dataValidation>
    <dataValidation type="list" allowBlank="1" showInputMessage="1" showErrorMessage="1" sqref="G11:J11 WVO983031:WVR983031 WLS983031:WLV983031 WBW983031:WBZ983031 VSA983031:VSD983031 VIE983031:VIH983031 UYI983031:UYL983031 UOM983031:UOP983031 UEQ983031:UET983031 TUU983031:TUX983031 TKY983031:TLB983031 TBC983031:TBF983031 SRG983031:SRJ983031 SHK983031:SHN983031 RXO983031:RXR983031 RNS983031:RNV983031 RDW983031:RDZ983031 QUA983031:QUD983031 QKE983031:QKH983031 QAI983031:QAL983031 PQM983031:PQP983031 PGQ983031:PGT983031 OWU983031:OWX983031 OMY983031:ONB983031 ODC983031:ODF983031 NTG983031:NTJ983031 NJK983031:NJN983031 MZO983031:MZR983031 MPS983031:MPV983031 MFW983031:MFZ983031 LWA983031:LWD983031 LME983031:LMH983031 LCI983031:LCL983031 KSM983031:KSP983031 KIQ983031:KIT983031 JYU983031:JYX983031 JOY983031:JPB983031 JFC983031:JFF983031 IVG983031:IVJ983031 ILK983031:ILN983031 IBO983031:IBR983031 HRS983031:HRV983031 HHW983031:HHZ983031 GYA983031:GYD983031 GOE983031:GOH983031 GEI983031:GEL983031 FUM983031:FUP983031 FKQ983031:FKT983031 FAU983031:FAX983031 EQY983031:ERB983031 EHC983031:EHF983031 DXG983031:DXJ983031 DNK983031:DNN983031 DDO983031:DDR983031 CTS983031:CTV983031 CJW983031:CJZ983031 CAA983031:CAD983031 BQE983031:BQH983031 BGI983031:BGL983031 AWM983031:AWP983031 AMQ983031:AMT983031 ACU983031:ACX983031 SY983031:TB983031 JC983031:JF983031 G983031:J983031 WVO917495:WVR917495 WLS917495:WLV917495 WBW917495:WBZ917495 VSA917495:VSD917495 VIE917495:VIH917495 UYI917495:UYL917495 UOM917495:UOP917495 UEQ917495:UET917495 TUU917495:TUX917495 TKY917495:TLB917495 TBC917495:TBF917495 SRG917495:SRJ917495 SHK917495:SHN917495 RXO917495:RXR917495 RNS917495:RNV917495 RDW917495:RDZ917495 QUA917495:QUD917495 QKE917495:QKH917495 QAI917495:QAL917495 PQM917495:PQP917495 PGQ917495:PGT917495 OWU917495:OWX917495 OMY917495:ONB917495 ODC917495:ODF917495 NTG917495:NTJ917495 NJK917495:NJN917495 MZO917495:MZR917495 MPS917495:MPV917495 MFW917495:MFZ917495 LWA917495:LWD917495 LME917495:LMH917495 LCI917495:LCL917495 KSM917495:KSP917495 KIQ917495:KIT917495 JYU917495:JYX917495 JOY917495:JPB917495 JFC917495:JFF917495 IVG917495:IVJ917495 ILK917495:ILN917495 IBO917495:IBR917495 HRS917495:HRV917495 HHW917495:HHZ917495 GYA917495:GYD917495 GOE917495:GOH917495 GEI917495:GEL917495 FUM917495:FUP917495 FKQ917495:FKT917495 FAU917495:FAX917495 EQY917495:ERB917495 EHC917495:EHF917495 DXG917495:DXJ917495 DNK917495:DNN917495 DDO917495:DDR917495 CTS917495:CTV917495 CJW917495:CJZ917495 CAA917495:CAD917495 BQE917495:BQH917495 BGI917495:BGL917495 AWM917495:AWP917495 AMQ917495:AMT917495 ACU917495:ACX917495 SY917495:TB917495 JC917495:JF917495 G917495:J917495 WVO851959:WVR851959 WLS851959:WLV851959 WBW851959:WBZ851959 VSA851959:VSD851959 VIE851959:VIH851959 UYI851959:UYL851959 UOM851959:UOP851959 UEQ851959:UET851959 TUU851959:TUX851959 TKY851959:TLB851959 TBC851959:TBF851959 SRG851959:SRJ851959 SHK851959:SHN851959 RXO851959:RXR851959 RNS851959:RNV851959 RDW851959:RDZ851959 QUA851959:QUD851959 QKE851959:QKH851959 QAI851959:QAL851959 PQM851959:PQP851959 PGQ851959:PGT851959 OWU851959:OWX851959 OMY851959:ONB851959 ODC851959:ODF851959 NTG851959:NTJ851959 NJK851959:NJN851959 MZO851959:MZR851959 MPS851959:MPV851959 MFW851959:MFZ851959 LWA851959:LWD851959 LME851959:LMH851959 LCI851959:LCL851959 KSM851959:KSP851959 KIQ851959:KIT851959 JYU851959:JYX851959 JOY851959:JPB851959 JFC851959:JFF851959 IVG851959:IVJ851959 ILK851959:ILN851959 IBO851959:IBR851959 HRS851959:HRV851959 HHW851959:HHZ851959 GYA851959:GYD851959 GOE851959:GOH851959 GEI851959:GEL851959 FUM851959:FUP851959 FKQ851959:FKT851959 FAU851959:FAX851959 EQY851959:ERB851959 EHC851959:EHF851959 DXG851959:DXJ851959 DNK851959:DNN851959 DDO851959:DDR851959 CTS851959:CTV851959 CJW851959:CJZ851959 CAA851959:CAD851959 BQE851959:BQH851959 BGI851959:BGL851959 AWM851959:AWP851959 AMQ851959:AMT851959 ACU851959:ACX851959 SY851959:TB851959 JC851959:JF851959 G851959:J851959 WVO786423:WVR786423 WLS786423:WLV786423 WBW786423:WBZ786423 VSA786423:VSD786423 VIE786423:VIH786423 UYI786423:UYL786423 UOM786423:UOP786423 UEQ786423:UET786423 TUU786423:TUX786423 TKY786423:TLB786423 TBC786423:TBF786423 SRG786423:SRJ786423 SHK786423:SHN786423 RXO786423:RXR786423 RNS786423:RNV786423 RDW786423:RDZ786423 QUA786423:QUD786423 QKE786423:QKH786423 QAI786423:QAL786423 PQM786423:PQP786423 PGQ786423:PGT786423 OWU786423:OWX786423 OMY786423:ONB786423 ODC786423:ODF786423 NTG786423:NTJ786423 NJK786423:NJN786423 MZO786423:MZR786423 MPS786423:MPV786423 MFW786423:MFZ786423 LWA786423:LWD786423 LME786423:LMH786423 LCI786423:LCL786423 KSM786423:KSP786423 KIQ786423:KIT786423 JYU786423:JYX786423 JOY786423:JPB786423 JFC786423:JFF786423 IVG786423:IVJ786423 ILK786423:ILN786423 IBO786423:IBR786423 HRS786423:HRV786423 HHW786423:HHZ786423 GYA786423:GYD786423 GOE786423:GOH786423 GEI786423:GEL786423 FUM786423:FUP786423 FKQ786423:FKT786423 FAU786423:FAX786423 EQY786423:ERB786423 EHC786423:EHF786423 DXG786423:DXJ786423 DNK786423:DNN786423 DDO786423:DDR786423 CTS786423:CTV786423 CJW786423:CJZ786423 CAA786423:CAD786423 BQE786423:BQH786423 BGI786423:BGL786423 AWM786423:AWP786423 AMQ786423:AMT786423 ACU786423:ACX786423 SY786423:TB786423 JC786423:JF786423 G786423:J786423 WVO720887:WVR720887 WLS720887:WLV720887 WBW720887:WBZ720887 VSA720887:VSD720887 VIE720887:VIH720887 UYI720887:UYL720887 UOM720887:UOP720887 UEQ720887:UET720887 TUU720887:TUX720887 TKY720887:TLB720887 TBC720887:TBF720887 SRG720887:SRJ720887 SHK720887:SHN720887 RXO720887:RXR720887 RNS720887:RNV720887 RDW720887:RDZ720887 QUA720887:QUD720887 QKE720887:QKH720887 QAI720887:QAL720887 PQM720887:PQP720887 PGQ720887:PGT720887 OWU720887:OWX720887 OMY720887:ONB720887 ODC720887:ODF720887 NTG720887:NTJ720887 NJK720887:NJN720887 MZO720887:MZR720887 MPS720887:MPV720887 MFW720887:MFZ720887 LWA720887:LWD720887 LME720887:LMH720887 LCI720887:LCL720887 KSM720887:KSP720887 KIQ720887:KIT720887 JYU720887:JYX720887 JOY720887:JPB720887 JFC720887:JFF720887 IVG720887:IVJ720887 ILK720887:ILN720887 IBO720887:IBR720887 HRS720887:HRV720887 HHW720887:HHZ720887 GYA720887:GYD720887 GOE720887:GOH720887 GEI720887:GEL720887 FUM720887:FUP720887 FKQ720887:FKT720887 FAU720887:FAX720887 EQY720887:ERB720887 EHC720887:EHF720887 DXG720887:DXJ720887 DNK720887:DNN720887 DDO720887:DDR720887 CTS720887:CTV720887 CJW720887:CJZ720887 CAA720887:CAD720887 BQE720887:BQH720887 BGI720887:BGL720887 AWM720887:AWP720887 AMQ720887:AMT720887 ACU720887:ACX720887 SY720887:TB720887 JC720887:JF720887 G720887:J720887 WVO655351:WVR655351 WLS655351:WLV655351 WBW655351:WBZ655351 VSA655351:VSD655351 VIE655351:VIH655351 UYI655351:UYL655351 UOM655351:UOP655351 UEQ655351:UET655351 TUU655351:TUX655351 TKY655351:TLB655351 TBC655351:TBF655351 SRG655351:SRJ655351 SHK655351:SHN655351 RXO655351:RXR655351 RNS655351:RNV655351 RDW655351:RDZ655351 QUA655351:QUD655351 QKE655351:QKH655351 QAI655351:QAL655351 PQM655351:PQP655351 PGQ655351:PGT655351 OWU655351:OWX655351 OMY655351:ONB655351 ODC655351:ODF655351 NTG655351:NTJ655351 NJK655351:NJN655351 MZO655351:MZR655351 MPS655351:MPV655351 MFW655351:MFZ655351 LWA655351:LWD655351 LME655351:LMH655351 LCI655351:LCL655351 KSM655351:KSP655351 KIQ655351:KIT655351 JYU655351:JYX655351 JOY655351:JPB655351 JFC655351:JFF655351 IVG655351:IVJ655351 ILK655351:ILN655351 IBO655351:IBR655351 HRS655351:HRV655351 HHW655351:HHZ655351 GYA655351:GYD655351 GOE655351:GOH655351 GEI655351:GEL655351 FUM655351:FUP655351 FKQ655351:FKT655351 FAU655351:FAX655351 EQY655351:ERB655351 EHC655351:EHF655351 DXG655351:DXJ655351 DNK655351:DNN655351 DDO655351:DDR655351 CTS655351:CTV655351 CJW655351:CJZ655351 CAA655351:CAD655351 BQE655351:BQH655351 BGI655351:BGL655351 AWM655351:AWP655351 AMQ655351:AMT655351 ACU655351:ACX655351 SY655351:TB655351 JC655351:JF655351 G655351:J655351 WVO589815:WVR589815 WLS589815:WLV589815 WBW589815:WBZ589815 VSA589815:VSD589815 VIE589815:VIH589815 UYI589815:UYL589815 UOM589815:UOP589815 UEQ589815:UET589815 TUU589815:TUX589815 TKY589815:TLB589815 TBC589815:TBF589815 SRG589815:SRJ589815 SHK589815:SHN589815 RXO589815:RXR589815 RNS589815:RNV589815 RDW589815:RDZ589815 QUA589815:QUD589815 QKE589815:QKH589815 QAI589815:QAL589815 PQM589815:PQP589815 PGQ589815:PGT589815 OWU589815:OWX589815 OMY589815:ONB589815 ODC589815:ODF589815 NTG589815:NTJ589815 NJK589815:NJN589815 MZO589815:MZR589815 MPS589815:MPV589815 MFW589815:MFZ589815 LWA589815:LWD589815 LME589815:LMH589815 LCI589815:LCL589815 KSM589815:KSP589815 KIQ589815:KIT589815 JYU589815:JYX589815 JOY589815:JPB589815 JFC589815:JFF589815 IVG589815:IVJ589815 ILK589815:ILN589815 IBO589815:IBR589815 HRS589815:HRV589815 HHW589815:HHZ589815 GYA589815:GYD589815 GOE589815:GOH589815 GEI589815:GEL589815 FUM589815:FUP589815 FKQ589815:FKT589815 FAU589815:FAX589815 EQY589815:ERB589815 EHC589815:EHF589815 DXG589815:DXJ589815 DNK589815:DNN589815 DDO589815:DDR589815 CTS589815:CTV589815 CJW589815:CJZ589815 CAA589815:CAD589815 BQE589815:BQH589815 BGI589815:BGL589815 AWM589815:AWP589815 AMQ589815:AMT589815 ACU589815:ACX589815 SY589815:TB589815 JC589815:JF589815 G589815:J589815 WVO524279:WVR524279 WLS524279:WLV524279 WBW524279:WBZ524279 VSA524279:VSD524279 VIE524279:VIH524279 UYI524279:UYL524279 UOM524279:UOP524279 UEQ524279:UET524279 TUU524279:TUX524279 TKY524279:TLB524279 TBC524279:TBF524279 SRG524279:SRJ524279 SHK524279:SHN524279 RXO524279:RXR524279 RNS524279:RNV524279 RDW524279:RDZ524279 QUA524279:QUD524279 QKE524279:QKH524279 QAI524279:QAL524279 PQM524279:PQP524279 PGQ524279:PGT524279 OWU524279:OWX524279 OMY524279:ONB524279 ODC524279:ODF524279 NTG524279:NTJ524279 NJK524279:NJN524279 MZO524279:MZR524279 MPS524279:MPV524279 MFW524279:MFZ524279 LWA524279:LWD524279 LME524279:LMH524279 LCI524279:LCL524279 KSM524279:KSP524279 KIQ524279:KIT524279 JYU524279:JYX524279 JOY524279:JPB524279 JFC524279:JFF524279 IVG524279:IVJ524279 ILK524279:ILN524279 IBO524279:IBR524279 HRS524279:HRV524279 HHW524279:HHZ524279 GYA524279:GYD524279 GOE524279:GOH524279 GEI524279:GEL524279 FUM524279:FUP524279 FKQ524279:FKT524279 FAU524279:FAX524279 EQY524279:ERB524279 EHC524279:EHF524279 DXG524279:DXJ524279 DNK524279:DNN524279 DDO524279:DDR524279 CTS524279:CTV524279 CJW524279:CJZ524279 CAA524279:CAD524279 BQE524279:BQH524279 BGI524279:BGL524279 AWM524279:AWP524279 AMQ524279:AMT524279 ACU524279:ACX524279 SY524279:TB524279 JC524279:JF524279 G524279:J524279 WVO458743:WVR458743 WLS458743:WLV458743 WBW458743:WBZ458743 VSA458743:VSD458743 VIE458743:VIH458743 UYI458743:UYL458743 UOM458743:UOP458743 UEQ458743:UET458743 TUU458743:TUX458743 TKY458743:TLB458743 TBC458743:TBF458743 SRG458743:SRJ458743 SHK458743:SHN458743 RXO458743:RXR458743 RNS458743:RNV458743 RDW458743:RDZ458743 QUA458743:QUD458743 QKE458743:QKH458743 QAI458743:QAL458743 PQM458743:PQP458743 PGQ458743:PGT458743 OWU458743:OWX458743 OMY458743:ONB458743 ODC458743:ODF458743 NTG458743:NTJ458743 NJK458743:NJN458743 MZO458743:MZR458743 MPS458743:MPV458743 MFW458743:MFZ458743 LWA458743:LWD458743 LME458743:LMH458743 LCI458743:LCL458743 KSM458743:KSP458743 KIQ458743:KIT458743 JYU458743:JYX458743 JOY458743:JPB458743 JFC458743:JFF458743 IVG458743:IVJ458743 ILK458743:ILN458743 IBO458743:IBR458743 HRS458743:HRV458743 HHW458743:HHZ458743 GYA458743:GYD458743 GOE458743:GOH458743 GEI458743:GEL458743 FUM458743:FUP458743 FKQ458743:FKT458743 FAU458743:FAX458743 EQY458743:ERB458743 EHC458743:EHF458743 DXG458743:DXJ458743 DNK458743:DNN458743 DDO458743:DDR458743 CTS458743:CTV458743 CJW458743:CJZ458743 CAA458743:CAD458743 BQE458743:BQH458743 BGI458743:BGL458743 AWM458743:AWP458743 AMQ458743:AMT458743 ACU458743:ACX458743 SY458743:TB458743 JC458743:JF458743 G458743:J458743 WVO393207:WVR393207 WLS393207:WLV393207 WBW393207:WBZ393207 VSA393207:VSD393207 VIE393207:VIH393207 UYI393207:UYL393207 UOM393207:UOP393207 UEQ393207:UET393207 TUU393207:TUX393207 TKY393207:TLB393207 TBC393207:TBF393207 SRG393207:SRJ393207 SHK393207:SHN393207 RXO393207:RXR393207 RNS393207:RNV393207 RDW393207:RDZ393207 QUA393207:QUD393207 QKE393207:QKH393207 QAI393207:QAL393207 PQM393207:PQP393207 PGQ393207:PGT393207 OWU393207:OWX393207 OMY393207:ONB393207 ODC393207:ODF393207 NTG393207:NTJ393207 NJK393207:NJN393207 MZO393207:MZR393207 MPS393207:MPV393207 MFW393207:MFZ393207 LWA393207:LWD393207 LME393207:LMH393207 LCI393207:LCL393207 KSM393207:KSP393207 KIQ393207:KIT393207 JYU393207:JYX393207 JOY393207:JPB393207 JFC393207:JFF393207 IVG393207:IVJ393207 ILK393207:ILN393207 IBO393207:IBR393207 HRS393207:HRV393207 HHW393207:HHZ393207 GYA393207:GYD393207 GOE393207:GOH393207 GEI393207:GEL393207 FUM393207:FUP393207 FKQ393207:FKT393207 FAU393207:FAX393207 EQY393207:ERB393207 EHC393207:EHF393207 DXG393207:DXJ393207 DNK393207:DNN393207 DDO393207:DDR393207 CTS393207:CTV393207 CJW393207:CJZ393207 CAA393207:CAD393207 BQE393207:BQH393207 BGI393207:BGL393207 AWM393207:AWP393207 AMQ393207:AMT393207 ACU393207:ACX393207 SY393207:TB393207 JC393207:JF393207 G393207:J393207 WVO327671:WVR327671 WLS327671:WLV327671 WBW327671:WBZ327671 VSA327671:VSD327671 VIE327671:VIH327671 UYI327671:UYL327671 UOM327671:UOP327671 UEQ327671:UET327671 TUU327671:TUX327671 TKY327671:TLB327671 TBC327671:TBF327671 SRG327671:SRJ327671 SHK327671:SHN327671 RXO327671:RXR327671 RNS327671:RNV327671 RDW327671:RDZ327671 QUA327671:QUD327671 QKE327671:QKH327671 QAI327671:QAL327671 PQM327671:PQP327671 PGQ327671:PGT327671 OWU327671:OWX327671 OMY327671:ONB327671 ODC327671:ODF327671 NTG327671:NTJ327671 NJK327671:NJN327671 MZO327671:MZR327671 MPS327671:MPV327671 MFW327671:MFZ327671 LWA327671:LWD327671 LME327671:LMH327671 LCI327671:LCL327671 KSM327671:KSP327671 KIQ327671:KIT327671 JYU327671:JYX327671 JOY327671:JPB327671 JFC327671:JFF327671 IVG327671:IVJ327671 ILK327671:ILN327671 IBO327671:IBR327671 HRS327671:HRV327671 HHW327671:HHZ327671 GYA327671:GYD327671 GOE327671:GOH327671 GEI327671:GEL327671 FUM327671:FUP327671 FKQ327671:FKT327671 FAU327671:FAX327671 EQY327671:ERB327671 EHC327671:EHF327671 DXG327671:DXJ327671 DNK327671:DNN327671 DDO327671:DDR327671 CTS327671:CTV327671 CJW327671:CJZ327671 CAA327671:CAD327671 BQE327671:BQH327671 BGI327671:BGL327671 AWM327671:AWP327671 AMQ327671:AMT327671 ACU327671:ACX327671 SY327671:TB327671 JC327671:JF327671 G327671:J327671 WVO262135:WVR262135 WLS262135:WLV262135 WBW262135:WBZ262135 VSA262135:VSD262135 VIE262135:VIH262135 UYI262135:UYL262135 UOM262135:UOP262135 UEQ262135:UET262135 TUU262135:TUX262135 TKY262135:TLB262135 TBC262135:TBF262135 SRG262135:SRJ262135 SHK262135:SHN262135 RXO262135:RXR262135 RNS262135:RNV262135 RDW262135:RDZ262135 QUA262135:QUD262135 QKE262135:QKH262135 QAI262135:QAL262135 PQM262135:PQP262135 PGQ262135:PGT262135 OWU262135:OWX262135 OMY262135:ONB262135 ODC262135:ODF262135 NTG262135:NTJ262135 NJK262135:NJN262135 MZO262135:MZR262135 MPS262135:MPV262135 MFW262135:MFZ262135 LWA262135:LWD262135 LME262135:LMH262135 LCI262135:LCL262135 KSM262135:KSP262135 KIQ262135:KIT262135 JYU262135:JYX262135 JOY262135:JPB262135 JFC262135:JFF262135 IVG262135:IVJ262135 ILK262135:ILN262135 IBO262135:IBR262135 HRS262135:HRV262135 HHW262135:HHZ262135 GYA262135:GYD262135 GOE262135:GOH262135 GEI262135:GEL262135 FUM262135:FUP262135 FKQ262135:FKT262135 FAU262135:FAX262135 EQY262135:ERB262135 EHC262135:EHF262135 DXG262135:DXJ262135 DNK262135:DNN262135 DDO262135:DDR262135 CTS262135:CTV262135 CJW262135:CJZ262135 CAA262135:CAD262135 BQE262135:BQH262135 BGI262135:BGL262135 AWM262135:AWP262135 AMQ262135:AMT262135 ACU262135:ACX262135 SY262135:TB262135 JC262135:JF262135 G262135:J262135 WVO196599:WVR196599 WLS196599:WLV196599 WBW196599:WBZ196599 VSA196599:VSD196599 VIE196599:VIH196599 UYI196599:UYL196599 UOM196599:UOP196599 UEQ196599:UET196599 TUU196599:TUX196599 TKY196599:TLB196599 TBC196599:TBF196599 SRG196599:SRJ196599 SHK196599:SHN196599 RXO196599:RXR196599 RNS196599:RNV196599 RDW196599:RDZ196599 QUA196599:QUD196599 QKE196599:QKH196599 QAI196599:QAL196599 PQM196599:PQP196599 PGQ196599:PGT196599 OWU196599:OWX196599 OMY196599:ONB196599 ODC196599:ODF196599 NTG196599:NTJ196599 NJK196599:NJN196599 MZO196599:MZR196599 MPS196599:MPV196599 MFW196599:MFZ196599 LWA196599:LWD196599 LME196599:LMH196599 LCI196599:LCL196599 KSM196599:KSP196599 KIQ196599:KIT196599 JYU196599:JYX196599 JOY196599:JPB196599 JFC196599:JFF196599 IVG196599:IVJ196599 ILK196599:ILN196599 IBO196599:IBR196599 HRS196599:HRV196599 HHW196599:HHZ196599 GYA196599:GYD196599 GOE196599:GOH196599 GEI196599:GEL196599 FUM196599:FUP196599 FKQ196599:FKT196599 FAU196599:FAX196599 EQY196599:ERB196599 EHC196599:EHF196599 DXG196599:DXJ196599 DNK196599:DNN196599 DDO196599:DDR196599 CTS196599:CTV196599 CJW196599:CJZ196599 CAA196599:CAD196599 BQE196599:BQH196599 BGI196599:BGL196599 AWM196599:AWP196599 AMQ196599:AMT196599 ACU196599:ACX196599 SY196599:TB196599 JC196599:JF196599 G196599:J196599 WVO131063:WVR131063 WLS131063:WLV131063 WBW131063:WBZ131063 VSA131063:VSD131063 VIE131063:VIH131063 UYI131063:UYL131063 UOM131063:UOP131063 UEQ131063:UET131063 TUU131063:TUX131063 TKY131063:TLB131063 TBC131063:TBF131063 SRG131063:SRJ131063 SHK131063:SHN131063 RXO131063:RXR131063 RNS131063:RNV131063 RDW131063:RDZ131063 QUA131063:QUD131063 QKE131063:QKH131063 QAI131063:QAL131063 PQM131063:PQP131063 PGQ131063:PGT131063 OWU131063:OWX131063 OMY131063:ONB131063 ODC131063:ODF131063 NTG131063:NTJ131063 NJK131063:NJN131063 MZO131063:MZR131063 MPS131063:MPV131063 MFW131063:MFZ131063 LWA131063:LWD131063 LME131063:LMH131063 LCI131063:LCL131063 KSM131063:KSP131063 KIQ131063:KIT131063 JYU131063:JYX131063 JOY131063:JPB131063 JFC131063:JFF131063 IVG131063:IVJ131063 ILK131063:ILN131063 IBO131063:IBR131063 HRS131063:HRV131063 HHW131063:HHZ131063 GYA131063:GYD131063 GOE131063:GOH131063 GEI131063:GEL131063 FUM131063:FUP131063 FKQ131063:FKT131063 FAU131063:FAX131063 EQY131063:ERB131063 EHC131063:EHF131063 DXG131063:DXJ131063 DNK131063:DNN131063 DDO131063:DDR131063 CTS131063:CTV131063 CJW131063:CJZ131063 CAA131063:CAD131063 BQE131063:BQH131063 BGI131063:BGL131063 AWM131063:AWP131063 AMQ131063:AMT131063 ACU131063:ACX131063 SY131063:TB131063 JC131063:JF131063 G131063:J131063 WVO65527:WVR65527 WLS65527:WLV65527 WBW65527:WBZ65527 VSA65527:VSD65527 VIE65527:VIH65527 UYI65527:UYL65527 UOM65527:UOP65527 UEQ65527:UET65527 TUU65527:TUX65527 TKY65527:TLB65527 TBC65527:TBF65527 SRG65527:SRJ65527 SHK65527:SHN65527 RXO65527:RXR65527 RNS65527:RNV65527 RDW65527:RDZ65527 QUA65527:QUD65527 QKE65527:QKH65527 QAI65527:QAL65527 PQM65527:PQP65527 PGQ65527:PGT65527 OWU65527:OWX65527 OMY65527:ONB65527 ODC65527:ODF65527 NTG65527:NTJ65527 NJK65527:NJN65527 MZO65527:MZR65527 MPS65527:MPV65527 MFW65527:MFZ65527 LWA65527:LWD65527 LME65527:LMH65527 LCI65527:LCL65527 KSM65527:KSP65527 KIQ65527:KIT65527 JYU65527:JYX65527 JOY65527:JPB65527 JFC65527:JFF65527 IVG65527:IVJ65527 ILK65527:ILN65527 IBO65527:IBR65527 HRS65527:HRV65527 HHW65527:HHZ65527 GYA65527:GYD65527 GOE65527:GOH65527 GEI65527:GEL65527 FUM65527:FUP65527 FKQ65527:FKT65527 FAU65527:FAX65527 EQY65527:ERB65527 EHC65527:EHF65527 DXG65527:DXJ65527 DNK65527:DNN65527 DDO65527:DDR65527 CTS65527:CTV65527 CJW65527:CJZ65527 CAA65527:CAD65527 BQE65527:BQH65527 BGI65527:BGL65527 AWM65527:AWP65527 AMQ65527:AMT65527 ACU65527:ACX65527 SY65527:TB65527 JC65527:JF65527 G65527:J65527 WVO11:WVR11 WLS11:WLV11 WBW11:WBZ11 VSA11:VSD11 VIE11:VIH11 UYI11:UYL11 UOM11:UOP11 UEQ11:UET11 TUU11:TUX11 TKY11:TLB11 TBC11:TBF11 SRG11:SRJ11 SHK11:SHN11 RXO11:RXR11 RNS11:RNV11 RDW11:RDZ11 QUA11:QUD11 QKE11:QKH11 QAI11:QAL11 PQM11:PQP11 PGQ11:PGT11 OWU11:OWX11 OMY11:ONB11 ODC11:ODF11 NTG11:NTJ11 NJK11:NJN11 MZO11:MZR11 MPS11:MPV11 MFW11:MFZ11 LWA11:LWD11 LME11:LMH11 LCI11:LCL11 KSM11:KSP11 KIQ11:KIT11 JYU11:JYX11 JOY11:JPB11 JFC11:JFF11 IVG11:IVJ11 ILK11:ILN11 IBO11:IBR11 HRS11:HRV11 HHW11:HHZ11 GYA11:GYD11 GOE11:GOH11 GEI11:GEL11 FUM11:FUP11 FKQ11:FKT11 FAU11:FAX11 EQY11:ERB11 EHC11:EHF11 DXG11:DXJ11 DNK11:DNN11 DDO11:DDR11 CTS11:CTV11 CJW11:CJZ11 CAA11:CAD11 BQE11:BQH11 BGI11:BGL11 AWM11:AWP11 AMQ11:AMT11 ACU11:ACX11 SY11:TB11 JC11:JF11">
      <formula1>"A,B,C,D,-"</formula1>
    </dataValidation>
    <dataValidation type="list" allowBlank="1" showInputMessage="1" showErrorMessage="1" sqref="C11 WVK983031 WLO983031 WBS983031 VRW983031 VIA983031 UYE983031 UOI983031 UEM983031 TUQ983031 TKU983031 TAY983031 SRC983031 SHG983031 RXK983031 RNO983031 RDS983031 QTW983031 QKA983031 QAE983031 PQI983031 PGM983031 OWQ983031 OMU983031 OCY983031 NTC983031 NJG983031 MZK983031 MPO983031 MFS983031 LVW983031 LMA983031 LCE983031 KSI983031 KIM983031 JYQ983031 JOU983031 JEY983031 IVC983031 ILG983031 IBK983031 HRO983031 HHS983031 GXW983031 GOA983031 GEE983031 FUI983031 FKM983031 FAQ983031 EQU983031 EGY983031 DXC983031 DNG983031 DDK983031 CTO983031 CJS983031 BZW983031 BQA983031 BGE983031 AWI983031 AMM983031 ACQ983031 SU983031 IY983031 C983031 WVK917495 WLO917495 WBS917495 VRW917495 VIA917495 UYE917495 UOI917495 UEM917495 TUQ917495 TKU917495 TAY917495 SRC917495 SHG917495 RXK917495 RNO917495 RDS917495 QTW917495 QKA917495 QAE917495 PQI917495 PGM917495 OWQ917495 OMU917495 OCY917495 NTC917495 NJG917495 MZK917495 MPO917495 MFS917495 LVW917495 LMA917495 LCE917495 KSI917495 KIM917495 JYQ917495 JOU917495 JEY917495 IVC917495 ILG917495 IBK917495 HRO917495 HHS917495 GXW917495 GOA917495 GEE917495 FUI917495 FKM917495 FAQ917495 EQU917495 EGY917495 DXC917495 DNG917495 DDK917495 CTO917495 CJS917495 BZW917495 BQA917495 BGE917495 AWI917495 AMM917495 ACQ917495 SU917495 IY917495 C917495 WVK851959 WLO851959 WBS851959 VRW851959 VIA851959 UYE851959 UOI851959 UEM851959 TUQ851959 TKU851959 TAY851959 SRC851959 SHG851959 RXK851959 RNO851959 RDS851959 QTW851959 QKA851959 QAE851959 PQI851959 PGM851959 OWQ851959 OMU851959 OCY851959 NTC851959 NJG851959 MZK851959 MPO851959 MFS851959 LVW851959 LMA851959 LCE851959 KSI851959 KIM851959 JYQ851959 JOU851959 JEY851959 IVC851959 ILG851959 IBK851959 HRO851959 HHS851959 GXW851959 GOA851959 GEE851959 FUI851959 FKM851959 FAQ851959 EQU851959 EGY851959 DXC851959 DNG851959 DDK851959 CTO851959 CJS851959 BZW851959 BQA851959 BGE851959 AWI851959 AMM851959 ACQ851959 SU851959 IY851959 C851959 WVK786423 WLO786423 WBS786423 VRW786423 VIA786423 UYE786423 UOI786423 UEM786423 TUQ786423 TKU786423 TAY786423 SRC786423 SHG786423 RXK786423 RNO786423 RDS786423 QTW786423 QKA786423 QAE786423 PQI786423 PGM786423 OWQ786423 OMU786423 OCY786423 NTC786423 NJG786423 MZK786423 MPO786423 MFS786423 LVW786423 LMA786423 LCE786423 KSI786423 KIM786423 JYQ786423 JOU786423 JEY786423 IVC786423 ILG786423 IBK786423 HRO786423 HHS786423 GXW786423 GOA786423 GEE786423 FUI786423 FKM786423 FAQ786423 EQU786423 EGY786423 DXC786423 DNG786423 DDK786423 CTO786423 CJS786423 BZW786423 BQA786423 BGE786423 AWI786423 AMM786423 ACQ786423 SU786423 IY786423 C786423 WVK720887 WLO720887 WBS720887 VRW720887 VIA720887 UYE720887 UOI720887 UEM720887 TUQ720887 TKU720887 TAY720887 SRC720887 SHG720887 RXK720887 RNO720887 RDS720887 QTW720887 QKA720887 QAE720887 PQI720887 PGM720887 OWQ720887 OMU720887 OCY720887 NTC720887 NJG720887 MZK720887 MPO720887 MFS720887 LVW720887 LMA720887 LCE720887 KSI720887 KIM720887 JYQ720887 JOU720887 JEY720887 IVC720887 ILG720887 IBK720887 HRO720887 HHS720887 GXW720887 GOA720887 GEE720887 FUI720887 FKM720887 FAQ720887 EQU720887 EGY720887 DXC720887 DNG720887 DDK720887 CTO720887 CJS720887 BZW720887 BQA720887 BGE720887 AWI720887 AMM720887 ACQ720887 SU720887 IY720887 C720887 WVK655351 WLO655351 WBS655351 VRW655351 VIA655351 UYE655351 UOI655351 UEM655351 TUQ655351 TKU655351 TAY655351 SRC655351 SHG655351 RXK655351 RNO655351 RDS655351 QTW655351 QKA655351 QAE655351 PQI655351 PGM655351 OWQ655351 OMU655351 OCY655351 NTC655351 NJG655351 MZK655351 MPO655351 MFS655351 LVW655351 LMA655351 LCE655351 KSI655351 KIM655351 JYQ655351 JOU655351 JEY655351 IVC655351 ILG655351 IBK655351 HRO655351 HHS655351 GXW655351 GOA655351 GEE655351 FUI655351 FKM655351 FAQ655351 EQU655351 EGY655351 DXC655351 DNG655351 DDK655351 CTO655351 CJS655351 BZW655351 BQA655351 BGE655351 AWI655351 AMM655351 ACQ655351 SU655351 IY655351 C655351 WVK589815 WLO589815 WBS589815 VRW589815 VIA589815 UYE589815 UOI589815 UEM589815 TUQ589815 TKU589815 TAY589815 SRC589815 SHG589815 RXK589815 RNO589815 RDS589815 QTW589815 QKA589815 QAE589815 PQI589815 PGM589815 OWQ589815 OMU589815 OCY589815 NTC589815 NJG589815 MZK589815 MPO589815 MFS589815 LVW589815 LMA589815 LCE589815 KSI589815 KIM589815 JYQ589815 JOU589815 JEY589815 IVC589815 ILG589815 IBK589815 HRO589815 HHS589815 GXW589815 GOA589815 GEE589815 FUI589815 FKM589815 FAQ589815 EQU589815 EGY589815 DXC589815 DNG589815 DDK589815 CTO589815 CJS589815 BZW589815 BQA589815 BGE589815 AWI589815 AMM589815 ACQ589815 SU589815 IY589815 C589815 WVK524279 WLO524279 WBS524279 VRW524279 VIA524279 UYE524279 UOI524279 UEM524279 TUQ524279 TKU524279 TAY524279 SRC524279 SHG524279 RXK524279 RNO524279 RDS524279 QTW524279 QKA524279 QAE524279 PQI524279 PGM524279 OWQ524279 OMU524279 OCY524279 NTC524279 NJG524279 MZK524279 MPO524279 MFS524279 LVW524279 LMA524279 LCE524279 KSI524279 KIM524279 JYQ524279 JOU524279 JEY524279 IVC524279 ILG524279 IBK524279 HRO524279 HHS524279 GXW524279 GOA524279 GEE524279 FUI524279 FKM524279 FAQ524279 EQU524279 EGY524279 DXC524279 DNG524279 DDK524279 CTO524279 CJS524279 BZW524279 BQA524279 BGE524279 AWI524279 AMM524279 ACQ524279 SU524279 IY524279 C524279 WVK458743 WLO458743 WBS458743 VRW458743 VIA458743 UYE458743 UOI458743 UEM458743 TUQ458743 TKU458743 TAY458743 SRC458743 SHG458743 RXK458743 RNO458743 RDS458743 QTW458743 QKA458743 QAE458743 PQI458743 PGM458743 OWQ458743 OMU458743 OCY458743 NTC458743 NJG458743 MZK458743 MPO458743 MFS458743 LVW458743 LMA458743 LCE458743 KSI458743 KIM458743 JYQ458743 JOU458743 JEY458743 IVC458743 ILG458743 IBK458743 HRO458743 HHS458743 GXW458743 GOA458743 GEE458743 FUI458743 FKM458743 FAQ458743 EQU458743 EGY458743 DXC458743 DNG458743 DDK458743 CTO458743 CJS458743 BZW458743 BQA458743 BGE458743 AWI458743 AMM458743 ACQ458743 SU458743 IY458743 C458743 WVK393207 WLO393207 WBS393207 VRW393207 VIA393207 UYE393207 UOI393207 UEM393207 TUQ393207 TKU393207 TAY393207 SRC393207 SHG393207 RXK393207 RNO393207 RDS393207 QTW393207 QKA393207 QAE393207 PQI393207 PGM393207 OWQ393207 OMU393207 OCY393207 NTC393207 NJG393207 MZK393207 MPO393207 MFS393207 LVW393207 LMA393207 LCE393207 KSI393207 KIM393207 JYQ393207 JOU393207 JEY393207 IVC393207 ILG393207 IBK393207 HRO393207 HHS393207 GXW393207 GOA393207 GEE393207 FUI393207 FKM393207 FAQ393207 EQU393207 EGY393207 DXC393207 DNG393207 DDK393207 CTO393207 CJS393207 BZW393207 BQA393207 BGE393207 AWI393207 AMM393207 ACQ393207 SU393207 IY393207 C393207 WVK327671 WLO327671 WBS327671 VRW327671 VIA327671 UYE327671 UOI327671 UEM327671 TUQ327671 TKU327671 TAY327671 SRC327671 SHG327671 RXK327671 RNO327671 RDS327671 QTW327671 QKA327671 QAE327671 PQI327671 PGM327671 OWQ327671 OMU327671 OCY327671 NTC327671 NJG327671 MZK327671 MPO327671 MFS327671 LVW327671 LMA327671 LCE327671 KSI327671 KIM327671 JYQ327671 JOU327671 JEY327671 IVC327671 ILG327671 IBK327671 HRO327671 HHS327671 GXW327671 GOA327671 GEE327671 FUI327671 FKM327671 FAQ327671 EQU327671 EGY327671 DXC327671 DNG327671 DDK327671 CTO327671 CJS327671 BZW327671 BQA327671 BGE327671 AWI327671 AMM327671 ACQ327671 SU327671 IY327671 C327671 WVK262135 WLO262135 WBS262135 VRW262135 VIA262135 UYE262135 UOI262135 UEM262135 TUQ262135 TKU262135 TAY262135 SRC262135 SHG262135 RXK262135 RNO262135 RDS262135 QTW262135 QKA262135 QAE262135 PQI262135 PGM262135 OWQ262135 OMU262135 OCY262135 NTC262135 NJG262135 MZK262135 MPO262135 MFS262135 LVW262135 LMA262135 LCE262135 KSI262135 KIM262135 JYQ262135 JOU262135 JEY262135 IVC262135 ILG262135 IBK262135 HRO262135 HHS262135 GXW262135 GOA262135 GEE262135 FUI262135 FKM262135 FAQ262135 EQU262135 EGY262135 DXC262135 DNG262135 DDK262135 CTO262135 CJS262135 BZW262135 BQA262135 BGE262135 AWI262135 AMM262135 ACQ262135 SU262135 IY262135 C262135 WVK196599 WLO196599 WBS196599 VRW196599 VIA196599 UYE196599 UOI196599 UEM196599 TUQ196599 TKU196599 TAY196599 SRC196599 SHG196599 RXK196599 RNO196599 RDS196599 QTW196599 QKA196599 QAE196599 PQI196599 PGM196599 OWQ196599 OMU196599 OCY196599 NTC196599 NJG196599 MZK196599 MPO196599 MFS196599 LVW196599 LMA196599 LCE196599 KSI196599 KIM196599 JYQ196599 JOU196599 JEY196599 IVC196599 ILG196599 IBK196599 HRO196599 HHS196599 GXW196599 GOA196599 GEE196599 FUI196599 FKM196599 FAQ196599 EQU196599 EGY196599 DXC196599 DNG196599 DDK196599 CTO196599 CJS196599 BZW196599 BQA196599 BGE196599 AWI196599 AMM196599 ACQ196599 SU196599 IY196599 C196599 WVK131063 WLO131063 WBS131063 VRW131063 VIA131063 UYE131063 UOI131063 UEM131063 TUQ131063 TKU131063 TAY131063 SRC131063 SHG131063 RXK131063 RNO131063 RDS131063 QTW131063 QKA131063 QAE131063 PQI131063 PGM131063 OWQ131063 OMU131063 OCY131063 NTC131063 NJG131063 MZK131063 MPO131063 MFS131063 LVW131063 LMA131063 LCE131063 KSI131063 KIM131063 JYQ131063 JOU131063 JEY131063 IVC131063 ILG131063 IBK131063 HRO131063 HHS131063 GXW131063 GOA131063 GEE131063 FUI131063 FKM131063 FAQ131063 EQU131063 EGY131063 DXC131063 DNG131063 DDK131063 CTO131063 CJS131063 BZW131063 BQA131063 BGE131063 AWI131063 AMM131063 ACQ131063 SU131063 IY131063 C131063 WVK65527 WLO65527 WBS65527 VRW65527 VIA65527 UYE65527 UOI65527 UEM65527 TUQ65527 TKU65527 TAY65527 SRC65527 SHG65527 RXK65527 RNO65527 RDS65527 QTW65527 QKA65527 QAE65527 PQI65527 PGM65527 OWQ65527 OMU65527 OCY65527 NTC65527 NJG65527 MZK65527 MPO65527 MFS65527 LVW65527 LMA65527 LCE65527 KSI65527 KIM65527 JYQ65527 JOU65527 JEY65527 IVC65527 ILG65527 IBK65527 HRO65527 HHS65527 GXW65527 GOA65527 GEE65527 FUI65527 FKM65527 FAQ65527 EQU65527 EGY65527 DXC65527 DNG65527 DDK65527 CTO65527 CJS65527 BZW65527 BQA65527 BGE65527 AWI65527 AMM65527 ACQ65527 SU65527 IY65527 C65527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IY11">
      <formula1>"I,II,III,IV,V,VI,VII,VIII,IX,X"</formula1>
    </dataValidation>
    <dataValidation type="list" allowBlank="1" showInputMessage="1" showErrorMessage="1" sqref="A11:B11 WVI983031:WVJ983031 WLM983031:WLN983031 WBQ983031:WBR983031 VRU983031:VRV983031 VHY983031:VHZ983031 UYC983031:UYD983031 UOG983031:UOH983031 UEK983031:UEL983031 TUO983031:TUP983031 TKS983031:TKT983031 TAW983031:TAX983031 SRA983031:SRB983031 SHE983031:SHF983031 RXI983031:RXJ983031 RNM983031:RNN983031 RDQ983031:RDR983031 QTU983031:QTV983031 QJY983031:QJZ983031 QAC983031:QAD983031 PQG983031:PQH983031 PGK983031:PGL983031 OWO983031:OWP983031 OMS983031:OMT983031 OCW983031:OCX983031 NTA983031:NTB983031 NJE983031:NJF983031 MZI983031:MZJ983031 MPM983031:MPN983031 MFQ983031:MFR983031 LVU983031:LVV983031 LLY983031:LLZ983031 LCC983031:LCD983031 KSG983031:KSH983031 KIK983031:KIL983031 JYO983031:JYP983031 JOS983031:JOT983031 JEW983031:JEX983031 IVA983031:IVB983031 ILE983031:ILF983031 IBI983031:IBJ983031 HRM983031:HRN983031 HHQ983031:HHR983031 GXU983031:GXV983031 GNY983031:GNZ983031 GEC983031:GED983031 FUG983031:FUH983031 FKK983031:FKL983031 FAO983031:FAP983031 EQS983031:EQT983031 EGW983031:EGX983031 DXA983031:DXB983031 DNE983031:DNF983031 DDI983031:DDJ983031 CTM983031:CTN983031 CJQ983031:CJR983031 BZU983031:BZV983031 BPY983031:BPZ983031 BGC983031:BGD983031 AWG983031:AWH983031 AMK983031:AML983031 ACO983031:ACP983031 SS983031:ST983031 IW983031:IX983031 A983031:B983031 WVI917495:WVJ917495 WLM917495:WLN917495 WBQ917495:WBR917495 VRU917495:VRV917495 VHY917495:VHZ917495 UYC917495:UYD917495 UOG917495:UOH917495 UEK917495:UEL917495 TUO917495:TUP917495 TKS917495:TKT917495 TAW917495:TAX917495 SRA917495:SRB917495 SHE917495:SHF917495 RXI917495:RXJ917495 RNM917495:RNN917495 RDQ917495:RDR917495 QTU917495:QTV917495 QJY917495:QJZ917495 QAC917495:QAD917495 PQG917495:PQH917495 PGK917495:PGL917495 OWO917495:OWP917495 OMS917495:OMT917495 OCW917495:OCX917495 NTA917495:NTB917495 NJE917495:NJF917495 MZI917495:MZJ917495 MPM917495:MPN917495 MFQ917495:MFR917495 LVU917495:LVV917495 LLY917495:LLZ917495 LCC917495:LCD917495 KSG917495:KSH917495 KIK917495:KIL917495 JYO917495:JYP917495 JOS917495:JOT917495 JEW917495:JEX917495 IVA917495:IVB917495 ILE917495:ILF917495 IBI917495:IBJ917495 HRM917495:HRN917495 HHQ917495:HHR917495 GXU917495:GXV917495 GNY917495:GNZ917495 GEC917495:GED917495 FUG917495:FUH917495 FKK917495:FKL917495 FAO917495:FAP917495 EQS917495:EQT917495 EGW917495:EGX917495 DXA917495:DXB917495 DNE917495:DNF917495 DDI917495:DDJ917495 CTM917495:CTN917495 CJQ917495:CJR917495 BZU917495:BZV917495 BPY917495:BPZ917495 BGC917495:BGD917495 AWG917495:AWH917495 AMK917495:AML917495 ACO917495:ACP917495 SS917495:ST917495 IW917495:IX917495 A917495:B917495 WVI851959:WVJ851959 WLM851959:WLN851959 WBQ851959:WBR851959 VRU851959:VRV851959 VHY851959:VHZ851959 UYC851959:UYD851959 UOG851959:UOH851959 UEK851959:UEL851959 TUO851959:TUP851959 TKS851959:TKT851959 TAW851959:TAX851959 SRA851959:SRB851959 SHE851959:SHF851959 RXI851959:RXJ851959 RNM851959:RNN851959 RDQ851959:RDR851959 QTU851959:QTV851959 QJY851959:QJZ851959 QAC851959:QAD851959 PQG851959:PQH851959 PGK851959:PGL851959 OWO851959:OWP851959 OMS851959:OMT851959 OCW851959:OCX851959 NTA851959:NTB851959 NJE851959:NJF851959 MZI851959:MZJ851959 MPM851959:MPN851959 MFQ851959:MFR851959 LVU851959:LVV851959 LLY851959:LLZ851959 LCC851959:LCD851959 KSG851959:KSH851959 KIK851959:KIL851959 JYO851959:JYP851959 JOS851959:JOT851959 JEW851959:JEX851959 IVA851959:IVB851959 ILE851959:ILF851959 IBI851959:IBJ851959 HRM851959:HRN851959 HHQ851959:HHR851959 GXU851959:GXV851959 GNY851959:GNZ851959 GEC851959:GED851959 FUG851959:FUH851959 FKK851959:FKL851959 FAO851959:FAP851959 EQS851959:EQT851959 EGW851959:EGX851959 DXA851959:DXB851959 DNE851959:DNF851959 DDI851959:DDJ851959 CTM851959:CTN851959 CJQ851959:CJR851959 BZU851959:BZV851959 BPY851959:BPZ851959 BGC851959:BGD851959 AWG851959:AWH851959 AMK851959:AML851959 ACO851959:ACP851959 SS851959:ST851959 IW851959:IX851959 A851959:B851959 WVI786423:WVJ786423 WLM786423:WLN786423 WBQ786423:WBR786423 VRU786423:VRV786423 VHY786423:VHZ786423 UYC786423:UYD786423 UOG786423:UOH786423 UEK786423:UEL786423 TUO786423:TUP786423 TKS786423:TKT786423 TAW786423:TAX786423 SRA786423:SRB786423 SHE786423:SHF786423 RXI786423:RXJ786423 RNM786423:RNN786423 RDQ786423:RDR786423 QTU786423:QTV786423 QJY786423:QJZ786423 QAC786423:QAD786423 PQG786423:PQH786423 PGK786423:PGL786423 OWO786423:OWP786423 OMS786423:OMT786423 OCW786423:OCX786423 NTA786423:NTB786423 NJE786423:NJF786423 MZI786423:MZJ786423 MPM786423:MPN786423 MFQ786423:MFR786423 LVU786423:LVV786423 LLY786423:LLZ786423 LCC786423:LCD786423 KSG786423:KSH786423 KIK786423:KIL786423 JYO786423:JYP786423 JOS786423:JOT786423 JEW786423:JEX786423 IVA786423:IVB786423 ILE786423:ILF786423 IBI786423:IBJ786423 HRM786423:HRN786423 HHQ786423:HHR786423 GXU786423:GXV786423 GNY786423:GNZ786423 GEC786423:GED786423 FUG786423:FUH786423 FKK786423:FKL786423 FAO786423:FAP786423 EQS786423:EQT786423 EGW786423:EGX786423 DXA786423:DXB786423 DNE786423:DNF786423 DDI786423:DDJ786423 CTM786423:CTN786423 CJQ786423:CJR786423 BZU786423:BZV786423 BPY786423:BPZ786423 BGC786423:BGD786423 AWG786423:AWH786423 AMK786423:AML786423 ACO786423:ACP786423 SS786423:ST786423 IW786423:IX786423 A786423:B786423 WVI720887:WVJ720887 WLM720887:WLN720887 WBQ720887:WBR720887 VRU720887:VRV720887 VHY720887:VHZ720887 UYC720887:UYD720887 UOG720887:UOH720887 UEK720887:UEL720887 TUO720887:TUP720887 TKS720887:TKT720887 TAW720887:TAX720887 SRA720887:SRB720887 SHE720887:SHF720887 RXI720887:RXJ720887 RNM720887:RNN720887 RDQ720887:RDR720887 QTU720887:QTV720887 QJY720887:QJZ720887 QAC720887:QAD720887 PQG720887:PQH720887 PGK720887:PGL720887 OWO720887:OWP720887 OMS720887:OMT720887 OCW720887:OCX720887 NTA720887:NTB720887 NJE720887:NJF720887 MZI720887:MZJ720887 MPM720887:MPN720887 MFQ720887:MFR720887 LVU720887:LVV720887 LLY720887:LLZ720887 LCC720887:LCD720887 KSG720887:KSH720887 KIK720887:KIL720887 JYO720887:JYP720887 JOS720887:JOT720887 JEW720887:JEX720887 IVA720887:IVB720887 ILE720887:ILF720887 IBI720887:IBJ720887 HRM720887:HRN720887 HHQ720887:HHR720887 GXU720887:GXV720887 GNY720887:GNZ720887 GEC720887:GED720887 FUG720887:FUH720887 FKK720887:FKL720887 FAO720887:FAP720887 EQS720887:EQT720887 EGW720887:EGX720887 DXA720887:DXB720887 DNE720887:DNF720887 DDI720887:DDJ720887 CTM720887:CTN720887 CJQ720887:CJR720887 BZU720887:BZV720887 BPY720887:BPZ720887 BGC720887:BGD720887 AWG720887:AWH720887 AMK720887:AML720887 ACO720887:ACP720887 SS720887:ST720887 IW720887:IX720887 A720887:B720887 WVI655351:WVJ655351 WLM655351:WLN655351 WBQ655351:WBR655351 VRU655351:VRV655351 VHY655351:VHZ655351 UYC655351:UYD655351 UOG655351:UOH655351 UEK655351:UEL655351 TUO655351:TUP655351 TKS655351:TKT655351 TAW655351:TAX655351 SRA655351:SRB655351 SHE655351:SHF655351 RXI655351:RXJ655351 RNM655351:RNN655351 RDQ655351:RDR655351 QTU655351:QTV655351 QJY655351:QJZ655351 QAC655351:QAD655351 PQG655351:PQH655351 PGK655351:PGL655351 OWO655351:OWP655351 OMS655351:OMT655351 OCW655351:OCX655351 NTA655351:NTB655351 NJE655351:NJF655351 MZI655351:MZJ655351 MPM655351:MPN655351 MFQ655351:MFR655351 LVU655351:LVV655351 LLY655351:LLZ655351 LCC655351:LCD655351 KSG655351:KSH655351 KIK655351:KIL655351 JYO655351:JYP655351 JOS655351:JOT655351 JEW655351:JEX655351 IVA655351:IVB655351 ILE655351:ILF655351 IBI655351:IBJ655351 HRM655351:HRN655351 HHQ655351:HHR655351 GXU655351:GXV655351 GNY655351:GNZ655351 GEC655351:GED655351 FUG655351:FUH655351 FKK655351:FKL655351 FAO655351:FAP655351 EQS655351:EQT655351 EGW655351:EGX655351 DXA655351:DXB655351 DNE655351:DNF655351 DDI655351:DDJ655351 CTM655351:CTN655351 CJQ655351:CJR655351 BZU655351:BZV655351 BPY655351:BPZ655351 BGC655351:BGD655351 AWG655351:AWH655351 AMK655351:AML655351 ACO655351:ACP655351 SS655351:ST655351 IW655351:IX655351 A655351:B655351 WVI589815:WVJ589815 WLM589815:WLN589815 WBQ589815:WBR589815 VRU589815:VRV589815 VHY589815:VHZ589815 UYC589815:UYD589815 UOG589815:UOH589815 UEK589815:UEL589815 TUO589815:TUP589815 TKS589815:TKT589815 TAW589815:TAX589815 SRA589815:SRB589815 SHE589815:SHF589815 RXI589815:RXJ589815 RNM589815:RNN589815 RDQ589815:RDR589815 QTU589815:QTV589815 QJY589815:QJZ589815 QAC589815:QAD589815 PQG589815:PQH589815 PGK589815:PGL589815 OWO589815:OWP589815 OMS589815:OMT589815 OCW589815:OCX589815 NTA589815:NTB589815 NJE589815:NJF589815 MZI589815:MZJ589815 MPM589815:MPN589815 MFQ589815:MFR589815 LVU589815:LVV589815 LLY589815:LLZ589815 LCC589815:LCD589815 KSG589815:KSH589815 KIK589815:KIL589815 JYO589815:JYP589815 JOS589815:JOT589815 JEW589815:JEX589815 IVA589815:IVB589815 ILE589815:ILF589815 IBI589815:IBJ589815 HRM589815:HRN589815 HHQ589815:HHR589815 GXU589815:GXV589815 GNY589815:GNZ589815 GEC589815:GED589815 FUG589815:FUH589815 FKK589815:FKL589815 FAO589815:FAP589815 EQS589815:EQT589815 EGW589815:EGX589815 DXA589815:DXB589815 DNE589815:DNF589815 DDI589815:DDJ589815 CTM589815:CTN589815 CJQ589815:CJR589815 BZU589815:BZV589815 BPY589815:BPZ589815 BGC589815:BGD589815 AWG589815:AWH589815 AMK589815:AML589815 ACO589815:ACP589815 SS589815:ST589815 IW589815:IX589815 A589815:B589815 WVI524279:WVJ524279 WLM524279:WLN524279 WBQ524279:WBR524279 VRU524279:VRV524279 VHY524279:VHZ524279 UYC524279:UYD524279 UOG524279:UOH524279 UEK524279:UEL524279 TUO524279:TUP524279 TKS524279:TKT524279 TAW524279:TAX524279 SRA524279:SRB524279 SHE524279:SHF524279 RXI524279:RXJ524279 RNM524279:RNN524279 RDQ524279:RDR524279 QTU524279:QTV524279 QJY524279:QJZ524279 QAC524279:QAD524279 PQG524279:PQH524279 PGK524279:PGL524279 OWO524279:OWP524279 OMS524279:OMT524279 OCW524279:OCX524279 NTA524279:NTB524279 NJE524279:NJF524279 MZI524279:MZJ524279 MPM524279:MPN524279 MFQ524279:MFR524279 LVU524279:LVV524279 LLY524279:LLZ524279 LCC524279:LCD524279 KSG524279:KSH524279 KIK524279:KIL524279 JYO524279:JYP524279 JOS524279:JOT524279 JEW524279:JEX524279 IVA524279:IVB524279 ILE524279:ILF524279 IBI524279:IBJ524279 HRM524279:HRN524279 HHQ524279:HHR524279 GXU524279:GXV524279 GNY524279:GNZ524279 GEC524279:GED524279 FUG524279:FUH524279 FKK524279:FKL524279 FAO524279:FAP524279 EQS524279:EQT524279 EGW524279:EGX524279 DXA524279:DXB524279 DNE524279:DNF524279 DDI524279:DDJ524279 CTM524279:CTN524279 CJQ524279:CJR524279 BZU524279:BZV524279 BPY524279:BPZ524279 BGC524279:BGD524279 AWG524279:AWH524279 AMK524279:AML524279 ACO524279:ACP524279 SS524279:ST524279 IW524279:IX524279 A524279:B524279 WVI458743:WVJ458743 WLM458743:WLN458743 WBQ458743:WBR458743 VRU458743:VRV458743 VHY458743:VHZ458743 UYC458743:UYD458743 UOG458743:UOH458743 UEK458743:UEL458743 TUO458743:TUP458743 TKS458743:TKT458743 TAW458743:TAX458743 SRA458743:SRB458743 SHE458743:SHF458743 RXI458743:RXJ458743 RNM458743:RNN458743 RDQ458743:RDR458743 QTU458743:QTV458743 QJY458743:QJZ458743 QAC458743:QAD458743 PQG458743:PQH458743 PGK458743:PGL458743 OWO458743:OWP458743 OMS458743:OMT458743 OCW458743:OCX458743 NTA458743:NTB458743 NJE458743:NJF458743 MZI458743:MZJ458743 MPM458743:MPN458743 MFQ458743:MFR458743 LVU458743:LVV458743 LLY458743:LLZ458743 LCC458743:LCD458743 KSG458743:KSH458743 KIK458743:KIL458743 JYO458743:JYP458743 JOS458743:JOT458743 JEW458743:JEX458743 IVA458743:IVB458743 ILE458743:ILF458743 IBI458743:IBJ458743 HRM458743:HRN458743 HHQ458743:HHR458743 GXU458743:GXV458743 GNY458743:GNZ458743 GEC458743:GED458743 FUG458743:FUH458743 FKK458743:FKL458743 FAO458743:FAP458743 EQS458743:EQT458743 EGW458743:EGX458743 DXA458743:DXB458743 DNE458743:DNF458743 DDI458743:DDJ458743 CTM458743:CTN458743 CJQ458743:CJR458743 BZU458743:BZV458743 BPY458743:BPZ458743 BGC458743:BGD458743 AWG458743:AWH458743 AMK458743:AML458743 ACO458743:ACP458743 SS458743:ST458743 IW458743:IX458743 A458743:B458743 WVI393207:WVJ393207 WLM393207:WLN393207 WBQ393207:WBR393207 VRU393207:VRV393207 VHY393207:VHZ393207 UYC393207:UYD393207 UOG393207:UOH393207 UEK393207:UEL393207 TUO393207:TUP393207 TKS393207:TKT393207 TAW393207:TAX393207 SRA393207:SRB393207 SHE393207:SHF393207 RXI393207:RXJ393207 RNM393207:RNN393207 RDQ393207:RDR393207 QTU393207:QTV393207 QJY393207:QJZ393207 QAC393207:QAD393207 PQG393207:PQH393207 PGK393207:PGL393207 OWO393207:OWP393207 OMS393207:OMT393207 OCW393207:OCX393207 NTA393207:NTB393207 NJE393207:NJF393207 MZI393207:MZJ393207 MPM393207:MPN393207 MFQ393207:MFR393207 LVU393207:LVV393207 LLY393207:LLZ393207 LCC393207:LCD393207 KSG393207:KSH393207 KIK393207:KIL393207 JYO393207:JYP393207 JOS393207:JOT393207 JEW393207:JEX393207 IVA393207:IVB393207 ILE393207:ILF393207 IBI393207:IBJ393207 HRM393207:HRN393207 HHQ393207:HHR393207 GXU393207:GXV393207 GNY393207:GNZ393207 GEC393207:GED393207 FUG393207:FUH393207 FKK393207:FKL393207 FAO393207:FAP393207 EQS393207:EQT393207 EGW393207:EGX393207 DXA393207:DXB393207 DNE393207:DNF393207 DDI393207:DDJ393207 CTM393207:CTN393207 CJQ393207:CJR393207 BZU393207:BZV393207 BPY393207:BPZ393207 BGC393207:BGD393207 AWG393207:AWH393207 AMK393207:AML393207 ACO393207:ACP393207 SS393207:ST393207 IW393207:IX393207 A393207:B393207 WVI327671:WVJ327671 WLM327671:WLN327671 WBQ327671:WBR327671 VRU327671:VRV327671 VHY327671:VHZ327671 UYC327671:UYD327671 UOG327671:UOH327671 UEK327671:UEL327671 TUO327671:TUP327671 TKS327671:TKT327671 TAW327671:TAX327671 SRA327671:SRB327671 SHE327671:SHF327671 RXI327671:RXJ327671 RNM327671:RNN327671 RDQ327671:RDR327671 QTU327671:QTV327671 QJY327671:QJZ327671 QAC327671:QAD327671 PQG327671:PQH327671 PGK327671:PGL327671 OWO327671:OWP327671 OMS327671:OMT327671 OCW327671:OCX327671 NTA327671:NTB327671 NJE327671:NJF327671 MZI327671:MZJ327671 MPM327671:MPN327671 MFQ327671:MFR327671 LVU327671:LVV327671 LLY327671:LLZ327671 LCC327671:LCD327671 KSG327671:KSH327671 KIK327671:KIL327671 JYO327671:JYP327671 JOS327671:JOT327671 JEW327671:JEX327671 IVA327671:IVB327671 ILE327671:ILF327671 IBI327671:IBJ327671 HRM327671:HRN327671 HHQ327671:HHR327671 GXU327671:GXV327671 GNY327671:GNZ327671 GEC327671:GED327671 FUG327671:FUH327671 FKK327671:FKL327671 FAO327671:FAP327671 EQS327671:EQT327671 EGW327671:EGX327671 DXA327671:DXB327671 DNE327671:DNF327671 DDI327671:DDJ327671 CTM327671:CTN327671 CJQ327671:CJR327671 BZU327671:BZV327671 BPY327671:BPZ327671 BGC327671:BGD327671 AWG327671:AWH327671 AMK327671:AML327671 ACO327671:ACP327671 SS327671:ST327671 IW327671:IX327671 A327671:B327671 WVI262135:WVJ262135 WLM262135:WLN262135 WBQ262135:WBR262135 VRU262135:VRV262135 VHY262135:VHZ262135 UYC262135:UYD262135 UOG262135:UOH262135 UEK262135:UEL262135 TUO262135:TUP262135 TKS262135:TKT262135 TAW262135:TAX262135 SRA262135:SRB262135 SHE262135:SHF262135 RXI262135:RXJ262135 RNM262135:RNN262135 RDQ262135:RDR262135 QTU262135:QTV262135 QJY262135:QJZ262135 QAC262135:QAD262135 PQG262135:PQH262135 PGK262135:PGL262135 OWO262135:OWP262135 OMS262135:OMT262135 OCW262135:OCX262135 NTA262135:NTB262135 NJE262135:NJF262135 MZI262135:MZJ262135 MPM262135:MPN262135 MFQ262135:MFR262135 LVU262135:LVV262135 LLY262135:LLZ262135 LCC262135:LCD262135 KSG262135:KSH262135 KIK262135:KIL262135 JYO262135:JYP262135 JOS262135:JOT262135 JEW262135:JEX262135 IVA262135:IVB262135 ILE262135:ILF262135 IBI262135:IBJ262135 HRM262135:HRN262135 HHQ262135:HHR262135 GXU262135:GXV262135 GNY262135:GNZ262135 GEC262135:GED262135 FUG262135:FUH262135 FKK262135:FKL262135 FAO262135:FAP262135 EQS262135:EQT262135 EGW262135:EGX262135 DXA262135:DXB262135 DNE262135:DNF262135 DDI262135:DDJ262135 CTM262135:CTN262135 CJQ262135:CJR262135 BZU262135:BZV262135 BPY262135:BPZ262135 BGC262135:BGD262135 AWG262135:AWH262135 AMK262135:AML262135 ACO262135:ACP262135 SS262135:ST262135 IW262135:IX262135 A262135:B262135 WVI196599:WVJ196599 WLM196599:WLN196599 WBQ196599:WBR196599 VRU196599:VRV196599 VHY196599:VHZ196599 UYC196599:UYD196599 UOG196599:UOH196599 UEK196599:UEL196599 TUO196599:TUP196599 TKS196599:TKT196599 TAW196599:TAX196599 SRA196599:SRB196599 SHE196599:SHF196599 RXI196599:RXJ196599 RNM196599:RNN196599 RDQ196599:RDR196599 QTU196599:QTV196599 QJY196599:QJZ196599 QAC196599:QAD196599 PQG196599:PQH196599 PGK196599:PGL196599 OWO196599:OWP196599 OMS196599:OMT196599 OCW196599:OCX196599 NTA196599:NTB196599 NJE196599:NJF196599 MZI196599:MZJ196599 MPM196599:MPN196599 MFQ196599:MFR196599 LVU196599:LVV196599 LLY196599:LLZ196599 LCC196599:LCD196599 KSG196599:KSH196599 KIK196599:KIL196599 JYO196599:JYP196599 JOS196599:JOT196599 JEW196599:JEX196599 IVA196599:IVB196599 ILE196599:ILF196599 IBI196599:IBJ196599 HRM196599:HRN196599 HHQ196599:HHR196599 GXU196599:GXV196599 GNY196599:GNZ196599 GEC196599:GED196599 FUG196599:FUH196599 FKK196599:FKL196599 FAO196599:FAP196599 EQS196599:EQT196599 EGW196599:EGX196599 DXA196599:DXB196599 DNE196599:DNF196599 DDI196599:DDJ196599 CTM196599:CTN196599 CJQ196599:CJR196599 BZU196599:BZV196599 BPY196599:BPZ196599 BGC196599:BGD196599 AWG196599:AWH196599 AMK196599:AML196599 ACO196599:ACP196599 SS196599:ST196599 IW196599:IX196599 A196599:B196599 WVI131063:WVJ131063 WLM131063:WLN131063 WBQ131063:WBR131063 VRU131063:VRV131063 VHY131063:VHZ131063 UYC131063:UYD131063 UOG131063:UOH131063 UEK131063:UEL131063 TUO131063:TUP131063 TKS131063:TKT131063 TAW131063:TAX131063 SRA131063:SRB131063 SHE131063:SHF131063 RXI131063:RXJ131063 RNM131063:RNN131063 RDQ131063:RDR131063 QTU131063:QTV131063 QJY131063:QJZ131063 QAC131063:QAD131063 PQG131063:PQH131063 PGK131063:PGL131063 OWO131063:OWP131063 OMS131063:OMT131063 OCW131063:OCX131063 NTA131063:NTB131063 NJE131063:NJF131063 MZI131063:MZJ131063 MPM131063:MPN131063 MFQ131063:MFR131063 LVU131063:LVV131063 LLY131063:LLZ131063 LCC131063:LCD131063 KSG131063:KSH131063 KIK131063:KIL131063 JYO131063:JYP131063 JOS131063:JOT131063 JEW131063:JEX131063 IVA131063:IVB131063 ILE131063:ILF131063 IBI131063:IBJ131063 HRM131063:HRN131063 HHQ131063:HHR131063 GXU131063:GXV131063 GNY131063:GNZ131063 GEC131063:GED131063 FUG131063:FUH131063 FKK131063:FKL131063 FAO131063:FAP131063 EQS131063:EQT131063 EGW131063:EGX131063 DXA131063:DXB131063 DNE131063:DNF131063 DDI131063:DDJ131063 CTM131063:CTN131063 CJQ131063:CJR131063 BZU131063:BZV131063 BPY131063:BPZ131063 BGC131063:BGD131063 AWG131063:AWH131063 AMK131063:AML131063 ACO131063:ACP131063 SS131063:ST131063 IW131063:IX131063 A131063:B131063 WVI65527:WVJ65527 WLM65527:WLN65527 WBQ65527:WBR65527 VRU65527:VRV65527 VHY65527:VHZ65527 UYC65527:UYD65527 UOG65527:UOH65527 UEK65527:UEL65527 TUO65527:TUP65527 TKS65527:TKT65527 TAW65527:TAX65527 SRA65527:SRB65527 SHE65527:SHF65527 RXI65527:RXJ65527 RNM65527:RNN65527 RDQ65527:RDR65527 QTU65527:QTV65527 QJY65527:QJZ65527 QAC65527:QAD65527 PQG65527:PQH65527 PGK65527:PGL65527 OWO65527:OWP65527 OMS65527:OMT65527 OCW65527:OCX65527 NTA65527:NTB65527 NJE65527:NJF65527 MZI65527:MZJ65527 MPM65527:MPN65527 MFQ65527:MFR65527 LVU65527:LVV65527 LLY65527:LLZ65527 LCC65527:LCD65527 KSG65527:KSH65527 KIK65527:KIL65527 JYO65527:JYP65527 JOS65527:JOT65527 JEW65527:JEX65527 IVA65527:IVB65527 ILE65527:ILF65527 IBI65527:IBJ65527 HRM65527:HRN65527 HHQ65527:HHR65527 GXU65527:GXV65527 GNY65527:GNZ65527 GEC65527:GED65527 FUG65527:FUH65527 FKK65527:FKL65527 FAO65527:FAP65527 EQS65527:EQT65527 EGW65527:EGX65527 DXA65527:DXB65527 DNE65527:DNF65527 DDI65527:DDJ65527 CTM65527:CTN65527 CJQ65527:CJR65527 BZU65527:BZV65527 BPY65527:BPZ65527 BGC65527:BGD65527 AWG65527:AWH65527 AMK65527:AML65527 ACO65527:ACP65527 SS65527:ST65527 IW65527:IX65527 A65527:B65527 WVI11:WVJ11 WLM11:WLN11 WBQ11:WBR11 VRU11:VRV11 VHY11:VHZ11 UYC11:UYD11 UOG11:UOH11 UEK11:UEL11 TUO11:TUP11 TKS11:TKT11 TAW11:TAX11 SRA11:SRB11 SHE11:SHF11 RXI11:RXJ11 RNM11:RNN11 RDQ11:RDR11 QTU11:QTV11 QJY11:QJZ11 QAC11:QAD11 PQG11:PQH11 PGK11:PGL11 OWO11:OWP11 OMS11:OMT11 OCW11:OCX11 NTA11:NTB11 NJE11:NJF11 MZI11:MZJ11 MPM11:MPN11 MFQ11:MFR11 LVU11:LVV11 LLY11:LLZ11 LCC11:LCD11 KSG11:KSH11 KIK11:KIL11 JYO11:JYP11 JOS11:JOT11 JEW11:JEX11 IVA11:IVB11 ILE11:ILF11 IBI11:IBJ11 HRM11:HRN11 HHQ11:HHR11 GXU11:GXV11 GNY11:GNZ11 GEC11:GED11 FUG11:FUH11 FKK11:FKL11 FAO11:FAP11 EQS11:EQT11 EGW11:EGX11 DXA11:DXB11 DNE11:DNF11 DDI11:DDJ11 CTM11:CTN11 CJQ11:CJR11 BZU11:BZV11 BPY11:BPZ11 BGC11:BGD11 AWG11:AWH11 AMK11:AML11 ACO11:ACP11 SS11:ST11 IW11:IX11">
      <formula1>"SEMESTER NO.,TRIMESTER NO."</formula1>
    </dataValidation>
    <dataValidation type="decimal" allowBlank="1" showInputMessage="1" showErrorMessage="1" error="ENTER the GPA _x000a__x000a_IF THERE IS NO GPA LEAVE THE CELL AS BLANK_x000a_" prompt="ENTER the GPA_x000a__x000a_IF THERE IS NO GPA, LEAVE THE CELL AS BLANK" sqref="U65550:U65602 JQ30:JQ89 TM30:TM89 ADI30:ADI89 ANE30:ANE89 AXA30:AXA89 BGW30:BGW89 BQS30:BQS89 CAO30:CAO89 CKK30:CKK89 CUG30:CUG89 DEC30:DEC89 DNY30:DNY89 DXU30:DXU89 EHQ30:EHQ89 ERM30:ERM89 FBI30:FBI89 FLE30:FLE89 FVA30:FVA89 GEW30:GEW89 GOS30:GOS89 GYO30:GYO89 HIK30:HIK89 HSG30:HSG89 ICC30:ICC89 ILY30:ILY89 IVU30:IVU89 JFQ30:JFQ89 JPM30:JPM89 JZI30:JZI89 KJE30:KJE89 KTA30:KTA89 LCW30:LCW89 LMS30:LMS89 LWO30:LWO89 MGK30:MGK89 MQG30:MQG89 NAC30:NAC89 NJY30:NJY89 NTU30:NTU89 ODQ30:ODQ89 ONM30:ONM89 OXI30:OXI89 PHE30:PHE89 PRA30:PRA89 QAW30:QAW89 QKS30:QKS89 QUO30:QUO89 REK30:REK89 ROG30:ROG89 RYC30:RYC89 SHY30:SHY89 SRU30:SRU89 TBQ30:TBQ89 TLM30:TLM89 TVI30:TVI89 UFE30:UFE89 UPA30:UPA89 UYW30:UYW89 VIS30:VIS89 VSO30:VSO89 WCK30:WCK89 WMG30:WMG89 WWC30:WWC89 WWC983108:WWC983131 WMG983108:WMG983131 WCK983108:WCK983131 VSO983108:VSO983131 VIS983108:VIS983131 UYW983108:UYW983131 UPA983108:UPA983131 UFE983108:UFE983131 TVI983108:TVI983131 TLM983108:TLM983131 TBQ983108:TBQ983131 SRU983108:SRU983131 SHY983108:SHY983131 RYC983108:RYC983131 ROG983108:ROG983131 REK983108:REK983131 QUO983108:QUO983131 QKS983108:QKS983131 QAW983108:QAW983131 PRA983108:PRA983131 PHE983108:PHE983131 OXI983108:OXI983131 ONM983108:ONM983131 ODQ983108:ODQ983131 NTU983108:NTU983131 NJY983108:NJY983131 NAC983108:NAC983131 MQG983108:MQG983131 MGK983108:MGK983131 LWO983108:LWO983131 LMS983108:LMS983131 LCW983108:LCW983131 KTA983108:KTA983131 KJE983108:KJE983131 JZI983108:JZI983131 JPM983108:JPM983131 JFQ983108:JFQ983131 IVU983108:IVU983131 ILY983108:ILY983131 ICC983108:ICC983131 HSG983108:HSG983131 HIK983108:HIK983131 GYO983108:GYO983131 GOS983108:GOS983131 GEW983108:GEW983131 FVA983108:FVA983131 FLE983108:FLE983131 FBI983108:FBI983131 ERM983108:ERM983131 EHQ983108:EHQ983131 DXU983108:DXU983131 DNY983108:DNY983131 DEC983108:DEC983131 CUG983108:CUG983131 CKK983108:CKK983131 CAO983108:CAO983131 BQS983108:BQS983131 BGW983108:BGW983131 AXA983108:AXA983131 ANE983108:ANE983131 ADI983108:ADI983131 TM983108:TM983131 JQ983108:JQ983131 U983108:U983131 WWC917572:WWC917595 WMG917572:WMG917595 WCK917572:WCK917595 VSO917572:VSO917595 VIS917572:VIS917595 UYW917572:UYW917595 UPA917572:UPA917595 UFE917572:UFE917595 TVI917572:TVI917595 TLM917572:TLM917595 TBQ917572:TBQ917595 SRU917572:SRU917595 SHY917572:SHY917595 RYC917572:RYC917595 ROG917572:ROG917595 REK917572:REK917595 QUO917572:QUO917595 QKS917572:QKS917595 QAW917572:QAW917595 PRA917572:PRA917595 PHE917572:PHE917595 OXI917572:OXI917595 ONM917572:ONM917595 ODQ917572:ODQ917595 NTU917572:NTU917595 NJY917572:NJY917595 NAC917572:NAC917595 MQG917572:MQG917595 MGK917572:MGK917595 LWO917572:LWO917595 LMS917572:LMS917595 LCW917572:LCW917595 KTA917572:KTA917595 KJE917572:KJE917595 JZI917572:JZI917595 JPM917572:JPM917595 JFQ917572:JFQ917595 IVU917572:IVU917595 ILY917572:ILY917595 ICC917572:ICC917595 HSG917572:HSG917595 HIK917572:HIK917595 GYO917572:GYO917595 GOS917572:GOS917595 GEW917572:GEW917595 FVA917572:FVA917595 FLE917572:FLE917595 FBI917572:FBI917595 ERM917572:ERM917595 EHQ917572:EHQ917595 DXU917572:DXU917595 DNY917572:DNY917595 DEC917572:DEC917595 CUG917572:CUG917595 CKK917572:CKK917595 CAO917572:CAO917595 BQS917572:BQS917595 BGW917572:BGW917595 AXA917572:AXA917595 ANE917572:ANE917595 ADI917572:ADI917595 TM917572:TM917595 JQ917572:JQ917595 U917572:U917595 WWC852036:WWC852059 WMG852036:WMG852059 WCK852036:WCK852059 VSO852036:VSO852059 VIS852036:VIS852059 UYW852036:UYW852059 UPA852036:UPA852059 UFE852036:UFE852059 TVI852036:TVI852059 TLM852036:TLM852059 TBQ852036:TBQ852059 SRU852036:SRU852059 SHY852036:SHY852059 RYC852036:RYC852059 ROG852036:ROG852059 REK852036:REK852059 QUO852036:QUO852059 QKS852036:QKS852059 QAW852036:QAW852059 PRA852036:PRA852059 PHE852036:PHE852059 OXI852036:OXI852059 ONM852036:ONM852059 ODQ852036:ODQ852059 NTU852036:NTU852059 NJY852036:NJY852059 NAC852036:NAC852059 MQG852036:MQG852059 MGK852036:MGK852059 LWO852036:LWO852059 LMS852036:LMS852059 LCW852036:LCW852059 KTA852036:KTA852059 KJE852036:KJE852059 JZI852036:JZI852059 JPM852036:JPM852059 JFQ852036:JFQ852059 IVU852036:IVU852059 ILY852036:ILY852059 ICC852036:ICC852059 HSG852036:HSG852059 HIK852036:HIK852059 GYO852036:GYO852059 GOS852036:GOS852059 GEW852036:GEW852059 FVA852036:FVA852059 FLE852036:FLE852059 FBI852036:FBI852059 ERM852036:ERM852059 EHQ852036:EHQ852059 DXU852036:DXU852059 DNY852036:DNY852059 DEC852036:DEC852059 CUG852036:CUG852059 CKK852036:CKK852059 CAO852036:CAO852059 BQS852036:BQS852059 BGW852036:BGW852059 AXA852036:AXA852059 ANE852036:ANE852059 ADI852036:ADI852059 TM852036:TM852059 JQ852036:JQ852059 U852036:U852059 WWC786500:WWC786523 WMG786500:WMG786523 WCK786500:WCK786523 VSO786500:VSO786523 VIS786500:VIS786523 UYW786500:UYW786523 UPA786500:UPA786523 UFE786500:UFE786523 TVI786500:TVI786523 TLM786500:TLM786523 TBQ786500:TBQ786523 SRU786500:SRU786523 SHY786500:SHY786523 RYC786500:RYC786523 ROG786500:ROG786523 REK786500:REK786523 QUO786500:QUO786523 QKS786500:QKS786523 QAW786500:QAW786523 PRA786500:PRA786523 PHE786500:PHE786523 OXI786500:OXI786523 ONM786500:ONM786523 ODQ786500:ODQ786523 NTU786500:NTU786523 NJY786500:NJY786523 NAC786500:NAC786523 MQG786500:MQG786523 MGK786500:MGK786523 LWO786500:LWO786523 LMS786500:LMS786523 LCW786500:LCW786523 KTA786500:KTA786523 KJE786500:KJE786523 JZI786500:JZI786523 JPM786500:JPM786523 JFQ786500:JFQ786523 IVU786500:IVU786523 ILY786500:ILY786523 ICC786500:ICC786523 HSG786500:HSG786523 HIK786500:HIK786523 GYO786500:GYO786523 GOS786500:GOS786523 GEW786500:GEW786523 FVA786500:FVA786523 FLE786500:FLE786523 FBI786500:FBI786523 ERM786500:ERM786523 EHQ786500:EHQ786523 DXU786500:DXU786523 DNY786500:DNY786523 DEC786500:DEC786523 CUG786500:CUG786523 CKK786500:CKK786523 CAO786500:CAO786523 BQS786500:BQS786523 BGW786500:BGW786523 AXA786500:AXA786523 ANE786500:ANE786523 ADI786500:ADI786523 TM786500:TM786523 JQ786500:JQ786523 U786500:U786523 WWC720964:WWC720987 WMG720964:WMG720987 WCK720964:WCK720987 VSO720964:VSO720987 VIS720964:VIS720987 UYW720964:UYW720987 UPA720964:UPA720987 UFE720964:UFE720987 TVI720964:TVI720987 TLM720964:TLM720987 TBQ720964:TBQ720987 SRU720964:SRU720987 SHY720964:SHY720987 RYC720964:RYC720987 ROG720964:ROG720987 REK720964:REK720987 QUO720964:QUO720987 QKS720964:QKS720987 QAW720964:QAW720987 PRA720964:PRA720987 PHE720964:PHE720987 OXI720964:OXI720987 ONM720964:ONM720987 ODQ720964:ODQ720987 NTU720964:NTU720987 NJY720964:NJY720987 NAC720964:NAC720987 MQG720964:MQG720987 MGK720964:MGK720987 LWO720964:LWO720987 LMS720964:LMS720987 LCW720964:LCW720987 KTA720964:KTA720987 KJE720964:KJE720987 JZI720964:JZI720987 JPM720964:JPM720987 JFQ720964:JFQ720987 IVU720964:IVU720987 ILY720964:ILY720987 ICC720964:ICC720987 HSG720964:HSG720987 HIK720964:HIK720987 GYO720964:GYO720987 GOS720964:GOS720987 GEW720964:GEW720987 FVA720964:FVA720987 FLE720964:FLE720987 FBI720964:FBI720987 ERM720964:ERM720987 EHQ720964:EHQ720987 DXU720964:DXU720987 DNY720964:DNY720987 DEC720964:DEC720987 CUG720964:CUG720987 CKK720964:CKK720987 CAO720964:CAO720987 BQS720964:BQS720987 BGW720964:BGW720987 AXA720964:AXA720987 ANE720964:ANE720987 ADI720964:ADI720987 TM720964:TM720987 JQ720964:JQ720987 U720964:U720987 WWC655428:WWC655451 WMG655428:WMG655451 WCK655428:WCK655451 VSO655428:VSO655451 VIS655428:VIS655451 UYW655428:UYW655451 UPA655428:UPA655451 UFE655428:UFE655451 TVI655428:TVI655451 TLM655428:TLM655451 TBQ655428:TBQ655451 SRU655428:SRU655451 SHY655428:SHY655451 RYC655428:RYC655451 ROG655428:ROG655451 REK655428:REK655451 QUO655428:QUO655451 QKS655428:QKS655451 QAW655428:QAW655451 PRA655428:PRA655451 PHE655428:PHE655451 OXI655428:OXI655451 ONM655428:ONM655451 ODQ655428:ODQ655451 NTU655428:NTU655451 NJY655428:NJY655451 NAC655428:NAC655451 MQG655428:MQG655451 MGK655428:MGK655451 LWO655428:LWO655451 LMS655428:LMS655451 LCW655428:LCW655451 KTA655428:KTA655451 KJE655428:KJE655451 JZI655428:JZI655451 JPM655428:JPM655451 JFQ655428:JFQ655451 IVU655428:IVU655451 ILY655428:ILY655451 ICC655428:ICC655451 HSG655428:HSG655451 HIK655428:HIK655451 GYO655428:GYO655451 GOS655428:GOS655451 GEW655428:GEW655451 FVA655428:FVA655451 FLE655428:FLE655451 FBI655428:FBI655451 ERM655428:ERM655451 EHQ655428:EHQ655451 DXU655428:DXU655451 DNY655428:DNY655451 DEC655428:DEC655451 CUG655428:CUG655451 CKK655428:CKK655451 CAO655428:CAO655451 BQS655428:BQS655451 BGW655428:BGW655451 AXA655428:AXA655451 ANE655428:ANE655451 ADI655428:ADI655451 TM655428:TM655451 JQ655428:JQ655451 U655428:U655451 WWC589892:WWC589915 WMG589892:WMG589915 WCK589892:WCK589915 VSO589892:VSO589915 VIS589892:VIS589915 UYW589892:UYW589915 UPA589892:UPA589915 UFE589892:UFE589915 TVI589892:TVI589915 TLM589892:TLM589915 TBQ589892:TBQ589915 SRU589892:SRU589915 SHY589892:SHY589915 RYC589892:RYC589915 ROG589892:ROG589915 REK589892:REK589915 QUO589892:QUO589915 QKS589892:QKS589915 QAW589892:QAW589915 PRA589892:PRA589915 PHE589892:PHE589915 OXI589892:OXI589915 ONM589892:ONM589915 ODQ589892:ODQ589915 NTU589892:NTU589915 NJY589892:NJY589915 NAC589892:NAC589915 MQG589892:MQG589915 MGK589892:MGK589915 LWO589892:LWO589915 LMS589892:LMS589915 LCW589892:LCW589915 KTA589892:KTA589915 KJE589892:KJE589915 JZI589892:JZI589915 JPM589892:JPM589915 JFQ589892:JFQ589915 IVU589892:IVU589915 ILY589892:ILY589915 ICC589892:ICC589915 HSG589892:HSG589915 HIK589892:HIK589915 GYO589892:GYO589915 GOS589892:GOS589915 GEW589892:GEW589915 FVA589892:FVA589915 FLE589892:FLE589915 FBI589892:FBI589915 ERM589892:ERM589915 EHQ589892:EHQ589915 DXU589892:DXU589915 DNY589892:DNY589915 DEC589892:DEC589915 CUG589892:CUG589915 CKK589892:CKK589915 CAO589892:CAO589915 BQS589892:BQS589915 BGW589892:BGW589915 AXA589892:AXA589915 ANE589892:ANE589915 ADI589892:ADI589915 TM589892:TM589915 JQ589892:JQ589915 U589892:U589915 WWC524356:WWC524379 WMG524356:WMG524379 WCK524356:WCK524379 VSO524356:VSO524379 VIS524356:VIS524379 UYW524356:UYW524379 UPA524356:UPA524379 UFE524356:UFE524379 TVI524356:TVI524379 TLM524356:TLM524379 TBQ524356:TBQ524379 SRU524356:SRU524379 SHY524356:SHY524379 RYC524356:RYC524379 ROG524356:ROG524379 REK524356:REK524379 QUO524356:QUO524379 QKS524356:QKS524379 QAW524356:QAW524379 PRA524356:PRA524379 PHE524356:PHE524379 OXI524356:OXI524379 ONM524356:ONM524379 ODQ524356:ODQ524379 NTU524356:NTU524379 NJY524356:NJY524379 NAC524356:NAC524379 MQG524356:MQG524379 MGK524356:MGK524379 LWO524356:LWO524379 LMS524356:LMS524379 LCW524356:LCW524379 KTA524356:KTA524379 KJE524356:KJE524379 JZI524356:JZI524379 JPM524356:JPM524379 JFQ524356:JFQ524379 IVU524356:IVU524379 ILY524356:ILY524379 ICC524356:ICC524379 HSG524356:HSG524379 HIK524356:HIK524379 GYO524356:GYO524379 GOS524356:GOS524379 GEW524356:GEW524379 FVA524356:FVA524379 FLE524356:FLE524379 FBI524356:FBI524379 ERM524356:ERM524379 EHQ524356:EHQ524379 DXU524356:DXU524379 DNY524356:DNY524379 DEC524356:DEC524379 CUG524356:CUG524379 CKK524356:CKK524379 CAO524356:CAO524379 BQS524356:BQS524379 BGW524356:BGW524379 AXA524356:AXA524379 ANE524356:ANE524379 ADI524356:ADI524379 TM524356:TM524379 JQ524356:JQ524379 U524356:U524379 WWC458820:WWC458843 WMG458820:WMG458843 WCK458820:WCK458843 VSO458820:VSO458843 VIS458820:VIS458843 UYW458820:UYW458843 UPA458820:UPA458843 UFE458820:UFE458843 TVI458820:TVI458843 TLM458820:TLM458843 TBQ458820:TBQ458843 SRU458820:SRU458843 SHY458820:SHY458843 RYC458820:RYC458843 ROG458820:ROG458843 REK458820:REK458843 QUO458820:QUO458843 QKS458820:QKS458843 QAW458820:QAW458843 PRA458820:PRA458843 PHE458820:PHE458843 OXI458820:OXI458843 ONM458820:ONM458843 ODQ458820:ODQ458843 NTU458820:NTU458843 NJY458820:NJY458843 NAC458820:NAC458843 MQG458820:MQG458843 MGK458820:MGK458843 LWO458820:LWO458843 LMS458820:LMS458843 LCW458820:LCW458843 KTA458820:KTA458843 KJE458820:KJE458843 JZI458820:JZI458843 JPM458820:JPM458843 JFQ458820:JFQ458843 IVU458820:IVU458843 ILY458820:ILY458843 ICC458820:ICC458843 HSG458820:HSG458843 HIK458820:HIK458843 GYO458820:GYO458843 GOS458820:GOS458843 GEW458820:GEW458843 FVA458820:FVA458843 FLE458820:FLE458843 FBI458820:FBI458843 ERM458820:ERM458843 EHQ458820:EHQ458843 DXU458820:DXU458843 DNY458820:DNY458843 DEC458820:DEC458843 CUG458820:CUG458843 CKK458820:CKK458843 CAO458820:CAO458843 BQS458820:BQS458843 BGW458820:BGW458843 AXA458820:AXA458843 ANE458820:ANE458843 ADI458820:ADI458843 TM458820:TM458843 JQ458820:JQ458843 U458820:U458843 WWC393284:WWC393307 WMG393284:WMG393307 WCK393284:WCK393307 VSO393284:VSO393307 VIS393284:VIS393307 UYW393284:UYW393307 UPA393284:UPA393307 UFE393284:UFE393307 TVI393284:TVI393307 TLM393284:TLM393307 TBQ393284:TBQ393307 SRU393284:SRU393307 SHY393284:SHY393307 RYC393284:RYC393307 ROG393284:ROG393307 REK393284:REK393307 QUO393284:QUO393307 QKS393284:QKS393307 QAW393284:QAW393307 PRA393284:PRA393307 PHE393284:PHE393307 OXI393284:OXI393307 ONM393284:ONM393307 ODQ393284:ODQ393307 NTU393284:NTU393307 NJY393284:NJY393307 NAC393284:NAC393307 MQG393284:MQG393307 MGK393284:MGK393307 LWO393284:LWO393307 LMS393284:LMS393307 LCW393284:LCW393307 KTA393284:KTA393307 KJE393284:KJE393307 JZI393284:JZI393307 JPM393284:JPM393307 JFQ393284:JFQ393307 IVU393284:IVU393307 ILY393284:ILY393307 ICC393284:ICC393307 HSG393284:HSG393307 HIK393284:HIK393307 GYO393284:GYO393307 GOS393284:GOS393307 GEW393284:GEW393307 FVA393284:FVA393307 FLE393284:FLE393307 FBI393284:FBI393307 ERM393284:ERM393307 EHQ393284:EHQ393307 DXU393284:DXU393307 DNY393284:DNY393307 DEC393284:DEC393307 CUG393284:CUG393307 CKK393284:CKK393307 CAO393284:CAO393307 BQS393284:BQS393307 BGW393284:BGW393307 AXA393284:AXA393307 ANE393284:ANE393307 ADI393284:ADI393307 TM393284:TM393307 JQ393284:JQ393307 U393284:U393307 WWC327748:WWC327771 WMG327748:WMG327771 WCK327748:WCK327771 VSO327748:VSO327771 VIS327748:VIS327771 UYW327748:UYW327771 UPA327748:UPA327771 UFE327748:UFE327771 TVI327748:TVI327771 TLM327748:TLM327771 TBQ327748:TBQ327771 SRU327748:SRU327771 SHY327748:SHY327771 RYC327748:RYC327771 ROG327748:ROG327771 REK327748:REK327771 QUO327748:QUO327771 QKS327748:QKS327771 QAW327748:QAW327771 PRA327748:PRA327771 PHE327748:PHE327771 OXI327748:OXI327771 ONM327748:ONM327771 ODQ327748:ODQ327771 NTU327748:NTU327771 NJY327748:NJY327771 NAC327748:NAC327771 MQG327748:MQG327771 MGK327748:MGK327771 LWO327748:LWO327771 LMS327748:LMS327771 LCW327748:LCW327771 KTA327748:KTA327771 KJE327748:KJE327771 JZI327748:JZI327771 JPM327748:JPM327771 JFQ327748:JFQ327771 IVU327748:IVU327771 ILY327748:ILY327771 ICC327748:ICC327771 HSG327748:HSG327771 HIK327748:HIK327771 GYO327748:GYO327771 GOS327748:GOS327771 GEW327748:GEW327771 FVA327748:FVA327771 FLE327748:FLE327771 FBI327748:FBI327771 ERM327748:ERM327771 EHQ327748:EHQ327771 DXU327748:DXU327771 DNY327748:DNY327771 DEC327748:DEC327771 CUG327748:CUG327771 CKK327748:CKK327771 CAO327748:CAO327771 BQS327748:BQS327771 BGW327748:BGW327771 AXA327748:AXA327771 ANE327748:ANE327771 ADI327748:ADI327771 TM327748:TM327771 JQ327748:JQ327771 U327748:U327771 WWC262212:WWC262235 WMG262212:WMG262235 WCK262212:WCK262235 VSO262212:VSO262235 VIS262212:VIS262235 UYW262212:UYW262235 UPA262212:UPA262235 UFE262212:UFE262235 TVI262212:TVI262235 TLM262212:TLM262235 TBQ262212:TBQ262235 SRU262212:SRU262235 SHY262212:SHY262235 RYC262212:RYC262235 ROG262212:ROG262235 REK262212:REK262235 QUO262212:QUO262235 QKS262212:QKS262235 QAW262212:QAW262235 PRA262212:PRA262235 PHE262212:PHE262235 OXI262212:OXI262235 ONM262212:ONM262235 ODQ262212:ODQ262235 NTU262212:NTU262235 NJY262212:NJY262235 NAC262212:NAC262235 MQG262212:MQG262235 MGK262212:MGK262235 LWO262212:LWO262235 LMS262212:LMS262235 LCW262212:LCW262235 KTA262212:KTA262235 KJE262212:KJE262235 JZI262212:JZI262235 JPM262212:JPM262235 JFQ262212:JFQ262235 IVU262212:IVU262235 ILY262212:ILY262235 ICC262212:ICC262235 HSG262212:HSG262235 HIK262212:HIK262235 GYO262212:GYO262235 GOS262212:GOS262235 GEW262212:GEW262235 FVA262212:FVA262235 FLE262212:FLE262235 FBI262212:FBI262235 ERM262212:ERM262235 EHQ262212:EHQ262235 DXU262212:DXU262235 DNY262212:DNY262235 DEC262212:DEC262235 CUG262212:CUG262235 CKK262212:CKK262235 CAO262212:CAO262235 BQS262212:BQS262235 BGW262212:BGW262235 AXA262212:AXA262235 ANE262212:ANE262235 ADI262212:ADI262235 TM262212:TM262235 JQ262212:JQ262235 U262212:U262235 WWC196676:WWC196699 WMG196676:WMG196699 WCK196676:WCK196699 VSO196676:VSO196699 VIS196676:VIS196699 UYW196676:UYW196699 UPA196676:UPA196699 UFE196676:UFE196699 TVI196676:TVI196699 TLM196676:TLM196699 TBQ196676:TBQ196699 SRU196676:SRU196699 SHY196676:SHY196699 RYC196676:RYC196699 ROG196676:ROG196699 REK196676:REK196699 QUO196676:QUO196699 QKS196676:QKS196699 QAW196676:QAW196699 PRA196676:PRA196699 PHE196676:PHE196699 OXI196676:OXI196699 ONM196676:ONM196699 ODQ196676:ODQ196699 NTU196676:NTU196699 NJY196676:NJY196699 NAC196676:NAC196699 MQG196676:MQG196699 MGK196676:MGK196699 LWO196676:LWO196699 LMS196676:LMS196699 LCW196676:LCW196699 KTA196676:KTA196699 KJE196676:KJE196699 JZI196676:JZI196699 JPM196676:JPM196699 JFQ196676:JFQ196699 IVU196676:IVU196699 ILY196676:ILY196699 ICC196676:ICC196699 HSG196676:HSG196699 HIK196676:HIK196699 GYO196676:GYO196699 GOS196676:GOS196699 GEW196676:GEW196699 FVA196676:FVA196699 FLE196676:FLE196699 FBI196676:FBI196699 ERM196676:ERM196699 EHQ196676:EHQ196699 DXU196676:DXU196699 DNY196676:DNY196699 DEC196676:DEC196699 CUG196676:CUG196699 CKK196676:CKK196699 CAO196676:CAO196699 BQS196676:BQS196699 BGW196676:BGW196699 AXA196676:AXA196699 ANE196676:ANE196699 ADI196676:ADI196699 TM196676:TM196699 JQ196676:JQ196699 U196676:U196699 WWC131140:WWC131163 WMG131140:WMG131163 WCK131140:WCK131163 VSO131140:VSO131163 VIS131140:VIS131163 UYW131140:UYW131163 UPA131140:UPA131163 UFE131140:UFE131163 TVI131140:TVI131163 TLM131140:TLM131163 TBQ131140:TBQ131163 SRU131140:SRU131163 SHY131140:SHY131163 RYC131140:RYC131163 ROG131140:ROG131163 REK131140:REK131163 QUO131140:QUO131163 QKS131140:QKS131163 QAW131140:QAW131163 PRA131140:PRA131163 PHE131140:PHE131163 OXI131140:OXI131163 ONM131140:ONM131163 ODQ131140:ODQ131163 NTU131140:NTU131163 NJY131140:NJY131163 NAC131140:NAC131163 MQG131140:MQG131163 MGK131140:MGK131163 LWO131140:LWO131163 LMS131140:LMS131163 LCW131140:LCW131163 KTA131140:KTA131163 KJE131140:KJE131163 JZI131140:JZI131163 JPM131140:JPM131163 JFQ131140:JFQ131163 IVU131140:IVU131163 ILY131140:ILY131163 ICC131140:ICC131163 HSG131140:HSG131163 HIK131140:HIK131163 GYO131140:GYO131163 GOS131140:GOS131163 GEW131140:GEW131163 FVA131140:FVA131163 FLE131140:FLE131163 FBI131140:FBI131163 ERM131140:ERM131163 EHQ131140:EHQ131163 DXU131140:DXU131163 DNY131140:DNY131163 DEC131140:DEC131163 CUG131140:CUG131163 CKK131140:CKK131163 CAO131140:CAO131163 BQS131140:BQS131163 BGW131140:BGW131163 AXA131140:AXA131163 ANE131140:ANE131163 ADI131140:ADI131163 TM131140:TM131163 JQ131140:JQ131163 U131140:U131163 WWC65604:WWC65627 WMG65604:WMG65627 WCK65604:WCK65627 VSO65604:VSO65627 VIS65604:VIS65627 UYW65604:UYW65627 UPA65604:UPA65627 UFE65604:UFE65627 TVI65604:TVI65627 TLM65604:TLM65627 TBQ65604:TBQ65627 SRU65604:SRU65627 SHY65604:SHY65627 RYC65604:RYC65627 ROG65604:ROG65627 REK65604:REK65627 QUO65604:QUO65627 QKS65604:QKS65627 QAW65604:QAW65627 PRA65604:PRA65627 PHE65604:PHE65627 OXI65604:OXI65627 ONM65604:ONM65627 ODQ65604:ODQ65627 NTU65604:NTU65627 NJY65604:NJY65627 NAC65604:NAC65627 MQG65604:MQG65627 MGK65604:MGK65627 LWO65604:LWO65627 LMS65604:LMS65627 LCW65604:LCW65627 KTA65604:KTA65627 KJE65604:KJE65627 JZI65604:JZI65627 JPM65604:JPM65627 JFQ65604:JFQ65627 IVU65604:IVU65627 ILY65604:ILY65627 ICC65604:ICC65627 HSG65604:HSG65627 HIK65604:HIK65627 GYO65604:GYO65627 GOS65604:GOS65627 GEW65604:GEW65627 FVA65604:FVA65627 FLE65604:FLE65627 FBI65604:FBI65627 ERM65604:ERM65627 EHQ65604:EHQ65627 DXU65604:DXU65627 DNY65604:DNY65627 DEC65604:DEC65627 CUG65604:CUG65627 CKK65604:CKK65627 CAO65604:CAO65627 BQS65604:BQS65627 BGW65604:BGW65627 AXA65604:AXA65627 ANE65604:ANE65627 ADI65604:ADI65627 TM65604:TM65627 JQ65604:JQ65627 U65604:U65627 WWC983054:WWC983106 WMG983054:WMG983106 WCK983054:WCK983106 VSO983054:VSO983106 VIS983054:VIS983106 UYW983054:UYW983106 UPA983054:UPA983106 UFE983054:UFE983106 TVI983054:TVI983106 TLM983054:TLM983106 TBQ983054:TBQ983106 SRU983054:SRU983106 SHY983054:SHY983106 RYC983054:RYC983106 ROG983054:ROG983106 REK983054:REK983106 QUO983054:QUO983106 QKS983054:QKS983106 QAW983054:QAW983106 PRA983054:PRA983106 PHE983054:PHE983106 OXI983054:OXI983106 ONM983054:ONM983106 ODQ983054:ODQ983106 NTU983054:NTU983106 NJY983054:NJY983106 NAC983054:NAC983106 MQG983054:MQG983106 MGK983054:MGK983106 LWO983054:LWO983106 LMS983054:LMS983106 LCW983054:LCW983106 KTA983054:KTA983106 KJE983054:KJE983106 JZI983054:JZI983106 JPM983054:JPM983106 JFQ983054:JFQ983106 IVU983054:IVU983106 ILY983054:ILY983106 ICC983054:ICC983106 HSG983054:HSG983106 HIK983054:HIK983106 GYO983054:GYO983106 GOS983054:GOS983106 GEW983054:GEW983106 FVA983054:FVA983106 FLE983054:FLE983106 FBI983054:FBI983106 ERM983054:ERM983106 EHQ983054:EHQ983106 DXU983054:DXU983106 DNY983054:DNY983106 DEC983054:DEC983106 CUG983054:CUG983106 CKK983054:CKK983106 CAO983054:CAO983106 BQS983054:BQS983106 BGW983054:BGW983106 AXA983054:AXA983106 ANE983054:ANE983106 ADI983054:ADI983106 TM983054:TM983106 JQ983054:JQ983106 U983054:U983106 WWC917518:WWC917570 WMG917518:WMG917570 WCK917518:WCK917570 VSO917518:VSO917570 VIS917518:VIS917570 UYW917518:UYW917570 UPA917518:UPA917570 UFE917518:UFE917570 TVI917518:TVI917570 TLM917518:TLM917570 TBQ917518:TBQ917570 SRU917518:SRU917570 SHY917518:SHY917570 RYC917518:RYC917570 ROG917518:ROG917570 REK917518:REK917570 QUO917518:QUO917570 QKS917518:QKS917570 QAW917518:QAW917570 PRA917518:PRA917570 PHE917518:PHE917570 OXI917518:OXI917570 ONM917518:ONM917570 ODQ917518:ODQ917570 NTU917518:NTU917570 NJY917518:NJY917570 NAC917518:NAC917570 MQG917518:MQG917570 MGK917518:MGK917570 LWO917518:LWO917570 LMS917518:LMS917570 LCW917518:LCW917570 KTA917518:KTA917570 KJE917518:KJE917570 JZI917518:JZI917570 JPM917518:JPM917570 JFQ917518:JFQ917570 IVU917518:IVU917570 ILY917518:ILY917570 ICC917518:ICC917570 HSG917518:HSG917570 HIK917518:HIK917570 GYO917518:GYO917570 GOS917518:GOS917570 GEW917518:GEW917570 FVA917518:FVA917570 FLE917518:FLE917570 FBI917518:FBI917570 ERM917518:ERM917570 EHQ917518:EHQ917570 DXU917518:DXU917570 DNY917518:DNY917570 DEC917518:DEC917570 CUG917518:CUG917570 CKK917518:CKK917570 CAO917518:CAO917570 BQS917518:BQS917570 BGW917518:BGW917570 AXA917518:AXA917570 ANE917518:ANE917570 ADI917518:ADI917570 TM917518:TM917570 JQ917518:JQ917570 U917518:U917570 WWC851982:WWC852034 WMG851982:WMG852034 WCK851982:WCK852034 VSO851982:VSO852034 VIS851982:VIS852034 UYW851982:UYW852034 UPA851982:UPA852034 UFE851982:UFE852034 TVI851982:TVI852034 TLM851982:TLM852034 TBQ851982:TBQ852034 SRU851982:SRU852034 SHY851982:SHY852034 RYC851982:RYC852034 ROG851982:ROG852034 REK851982:REK852034 QUO851982:QUO852034 QKS851982:QKS852034 QAW851982:QAW852034 PRA851982:PRA852034 PHE851982:PHE852034 OXI851982:OXI852034 ONM851982:ONM852034 ODQ851982:ODQ852034 NTU851982:NTU852034 NJY851982:NJY852034 NAC851982:NAC852034 MQG851982:MQG852034 MGK851982:MGK852034 LWO851982:LWO852034 LMS851982:LMS852034 LCW851982:LCW852034 KTA851982:KTA852034 KJE851982:KJE852034 JZI851982:JZI852034 JPM851982:JPM852034 JFQ851982:JFQ852034 IVU851982:IVU852034 ILY851982:ILY852034 ICC851982:ICC852034 HSG851982:HSG852034 HIK851982:HIK852034 GYO851982:GYO852034 GOS851982:GOS852034 GEW851982:GEW852034 FVA851982:FVA852034 FLE851982:FLE852034 FBI851982:FBI852034 ERM851982:ERM852034 EHQ851982:EHQ852034 DXU851982:DXU852034 DNY851982:DNY852034 DEC851982:DEC852034 CUG851982:CUG852034 CKK851982:CKK852034 CAO851982:CAO852034 BQS851982:BQS852034 BGW851982:BGW852034 AXA851982:AXA852034 ANE851982:ANE852034 ADI851982:ADI852034 TM851982:TM852034 JQ851982:JQ852034 U851982:U852034 WWC786446:WWC786498 WMG786446:WMG786498 WCK786446:WCK786498 VSO786446:VSO786498 VIS786446:VIS786498 UYW786446:UYW786498 UPA786446:UPA786498 UFE786446:UFE786498 TVI786446:TVI786498 TLM786446:TLM786498 TBQ786446:TBQ786498 SRU786446:SRU786498 SHY786446:SHY786498 RYC786446:RYC786498 ROG786446:ROG786498 REK786446:REK786498 QUO786446:QUO786498 QKS786446:QKS786498 QAW786446:QAW786498 PRA786446:PRA786498 PHE786446:PHE786498 OXI786446:OXI786498 ONM786446:ONM786498 ODQ786446:ODQ786498 NTU786446:NTU786498 NJY786446:NJY786498 NAC786446:NAC786498 MQG786446:MQG786498 MGK786446:MGK786498 LWO786446:LWO786498 LMS786446:LMS786498 LCW786446:LCW786498 KTA786446:KTA786498 KJE786446:KJE786498 JZI786446:JZI786498 JPM786446:JPM786498 JFQ786446:JFQ786498 IVU786446:IVU786498 ILY786446:ILY786498 ICC786446:ICC786498 HSG786446:HSG786498 HIK786446:HIK786498 GYO786446:GYO786498 GOS786446:GOS786498 GEW786446:GEW786498 FVA786446:FVA786498 FLE786446:FLE786498 FBI786446:FBI786498 ERM786446:ERM786498 EHQ786446:EHQ786498 DXU786446:DXU786498 DNY786446:DNY786498 DEC786446:DEC786498 CUG786446:CUG786498 CKK786446:CKK786498 CAO786446:CAO786498 BQS786446:BQS786498 BGW786446:BGW786498 AXA786446:AXA786498 ANE786446:ANE786498 ADI786446:ADI786498 TM786446:TM786498 JQ786446:JQ786498 U786446:U786498 WWC720910:WWC720962 WMG720910:WMG720962 WCK720910:WCK720962 VSO720910:VSO720962 VIS720910:VIS720962 UYW720910:UYW720962 UPA720910:UPA720962 UFE720910:UFE720962 TVI720910:TVI720962 TLM720910:TLM720962 TBQ720910:TBQ720962 SRU720910:SRU720962 SHY720910:SHY720962 RYC720910:RYC720962 ROG720910:ROG720962 REK720910:REK720962 QUO720910:QUO720962 QKS720910:QKS720962 QAW720910:QAW720962 PRA720910:PRA720962 PHE720910:PHE720962 OXI720910:OXI720962 ONM720910:ONM720962 ODQ720910:ODQ720962 NTU720910:NTU720962 NJY720910:NJY720962 NAC720910:NAC720962 MQG720910:MQG720962 MGK720910:MGK720962 LWO720910:LWO720962 LMS720910:LMS720962 LCW720910:LCW720962 KTA720910:KTA720962 KJE720910:KJE720962 JZI720910:JZI720962 JPM720910:JPM720962 JFQ720910:JFQ720962 IVU720910:IVU720962 ILY720910:ILY720962 ICC720910:ICC720962 HSG720910:HSG720962 HIK720910:HIK720962 GYO720910:GYO720962 GOS720910:GOS720962 GEW720910:GEW720962 FVA720910:FVA720962 FLE720910:FLE720962 FBI720910:FBI720962 ERM720910:ERM720962 EHQ720910:EHQ720962 DXU720910:DXU720962 DNY720910:DNY720962 DEC720910:DEC720962 CUG720910:CUG720962 CKK720910:CKK720962 CAO720910:CAO720962 BQS720910:BQS720962 BGW720910:BGW720962 AXA720910:AXA720962 ANE720910:ANE720962 ADI720910:ADI720962 TM720910:TM720962 JQ720910:JQ720962 U720910:U720962 WWC655374:WWC655426 WMG655374:WMG655426 WCK655374:WCK655426 VSO655374:VSO655426 VIS655374:VIS655426 UYW655374:UYW655426 UPA655374:UPA655426 UFE655374:UFE655426 TVI655374:TVI655426 TLM655374:TLM655426 TBQ655374:TBQ655426 SRU655374:SRU655426 SHY655374:SHY655426 RYC655374:RYC655426 ROG655374:ROG655426 REK655374:REK655426 QUO655374:QUO655426 QKS655374:QKS655426 QAW655374:QAW655426 PRA655374:PRA655426 PHE655374:PHE655426 OXI655374:OXI655426 ONM655374:ONM655426 ODQ655374:ODQ655426 NTU655374:NTU655426 NJY655374:NJY655426 NAC655374:NAC655426 MQG655374:MQG655426 MGK655374:MGK655426 LWO655374:LWO655426 LMS655374:LMS655426 LCW655374:LCW655426 KTA655374:KTA655426 KJE655374:KJE655426 JZI655374:JZI655426 JPM655374:JPM655426 JFQ655374:JFQ655426 IVU655374:IVU655426 ILY655374:ILY655426 ICC655374:ICC655426 HSG655374:HSG655426 HIK655374:HIK655426 GYO655374:GYO655426 GOS655374:GOS655426 GEW655374:GEW655426 FVA655374:FVA655426 FLE655374:FLE655426 FBI655374:FBI655426 ERM655374:ERM655426 EHQ655374:EHQ655426 DXU655374:DXU655426 DNY655374:DNY655426 DEC655374:DEC655426 CUG655374:CUG655426 CKK655374:CKK655426 CAO655374:CAO655426 BQS655374:BQS655426 BGW655374:BGW655426 AXA655374:AXA655426 ANE655374:ANE655426 ADI655374:ADI655426 TM655374:TM655426 JQ655374:JQ655426 U655374:U655426 WWC589838:WWC589890 WMG589838:WMG589890 WCK589838:WCK589890 VSO589838:VSO589890 VIS589838:VIS589890 UYW589838:UYW589890 UPA589838:UPA589890 UFE589838:UFE589890 TVI589838:TVI589890 TLM589838:TLM589890 TBQ589838:TBQ589890 SRU589838:SRU589890 SHY589838:SHY589890 RYC589838:RYC589890 ROG589838:ROG589890 REK589838:REK589890 QUO589838:QUO589890 QKS589838:QKS589890 QAW589838:QAW589890 PRA589838:PRA589890 PHE589838:PHE589890 OXI589838:OXI589890 ONM589838:ONM589890 ODQ589838:ODQ589890 NTU589838:NTU589890 NJY589838:NJY589890 NAC589838:NAC589890 MQG589838:MQG589890 MGK589838:MGK589890 LWO589838:LWO589890 LMS589838:LMS589890 LCW589838:LCW589890 KTA589838:KTA589890 KJE589838:KJE589890 JZI589838:JZI589890 JPM589838:JPM589890 JFQ589838:JFQ589890 IVU589838:IVU589890 ILY589838:ILY589890 ICC589838:ICC589890 HSG589838:HSG589890 HIK589838:HIK589890 GYO589838:GYO589890 GOS589838:GOS589890 GEW589838:GEW589890 FVA589838:FVA589890 FLE589838:FLE589890 FBI589838:FBI589890 ERM589838:ERM589890 EHQ589838:EHQ589890 DXU589838:DXU589890 DNY589838:DNY589890 DEC589838:DEC589890 CUG589838:CUG589890 CKK589838:CKK589890 CAO589838:CAO589890 BQS589838:BQS589890 BGW589838:BGW589890 AXA589838:AXA589890 ANE589838:ANE589890 ADI589838:ADI589890 TM589838:TM589890 JQ589838:JQ589890 U589838:U589890 WWC524302:WWC524354 WMG524302:WMG524354 WCK524302:WCK524354 VSO524302:VSO524354 VIS524302:VIS524354 UYW524302:UYW524354 UPA524302:UPA524354 UFE524302:UFE524354 TVI524302:TVI524354 TLM524302:TLM524354 TBQ524302:TBQ524354 SRU524302:SRU524354 SHY524302:SHY524354 RYC524302:RYC524354 ROG524302:ROG524354 REK524302:REK524354 QUO524302:QUO524354 QKS524302:QKS524354 QAW524302:QAW524354 PRA524302:PRA524354 PHE524302:PHE524354 OXI524302:OXI524354 ONM524302:ONM524354 ODQ524302:ODQ524354 NTU524302:NTU524354 NJY524302:NJY524354 NAC524302:NAC524354 MQG524302:MQG524354 MGK524302:MGK524354 LWO524302:LWO524354 LMS524302:LMS524354 LCW524302:LCW524354 KTA524302:KTA524354 KJE524302:KJE524354 JZI524302:JZI524354 JPM524302:JPM524354 JFQ524302:JFQ524354 IVU524302:IVU524354 ILY524302:ILY524354 ICC524302:ICC524354 HSG524302:HSG524354 HIK524302:HIK524354 GYO524302:GYO524354 GOS524302:GOS524354 GEW524302:GEW524354 FVA524302:FVA524354 FLE524302:FLE524354 FBI524302:FBI524354 ERM524302:ERM524354 EHQ524302:EHQ524354 DXU524302:DXU524354 DNY524302:DNY524354 DEC524302:DEC524354 CUG524302:CUG524354 CKK524302:CKK524354 CAO524302:CAO524354 BQS524302:BQS524354 BGW524302:BGW524354 AXA524302:AXA524354 ANE524302:ANE524354 ADI524302:ADI524354 TM524302:TM524354 JQ524302:JQ524354 U524302:U524354 WWC458766:WWC458818 WMG458766:WMG458818 WCK458766:WCK458818 VSO458766:VSO458818 VIS458766:VIS458818 UYW458766:UYW458818 UPA458766:UPA458818 UFE458766:UFE458818 TVI458766:TVI458818 TLM458766:TLM458818 TBQ458766:TBQ458818 SRU458766:SRU458818 SHY458766:SHY458818 RYC458766:RYC458818 ROG458766:ROG458818 REK458766:REK458818 QUO458766:QUO458818 QKS458766:QKS458818 QAW458766:QAW458818 PRA458766:PRA458818 PHE458766:PHE458818 OXI458766:OXI458818 ONM458766:ONM458818 ODQ458766:ODQ458818 NTU458766:NTU458818 NJY458766:NJY458818 NAC458766:NAC458818 MQG458766:MQG458818 MGK458766:MGK458818 LWO458766:LWO458818 LMS458766:LMS458818 LCW458766:LCW458818 KTA458766:KTA458818 KJE458766:KJE458818 JZI458766:JZI458818 JPM458766:JPM458818 JFQ458766:JFQ458818 IVU458766:IVU458818 ILY458766:ILY458818 ICC458766:ICC458818 HSG458766:HSG458818 HIK458766:HIK458818 GYO458766:GYO458818 GOS458766:GOS458818 GEW458766:GEW458818 FVA458766:FVA458818 FLE458766:FLE458818 FBI458766:FBI458818 ERM458766:ERM458818 EHQ458766:EHQ458818 DXU458766:DXU458818 DNY458766:DNY458818 DEC458766:DEC458818 CUG458766:CUG458818 CKK458766:CKK458818 CAO458766:CAO458818 BQS458766:BQS458818 BGW458766:BGW458818 AXA458766:AXA458818 ANE458766:ANE458818 ADI458766:ADI458818 TM458766:TM458818 JQ458766:JQ458818 U458766:U458818 WWC393230:WWC393282 WMG393230:WMG393282 WCK393230:WCK393282 VSO393230:VSO393282 VIS393230:VIS393282 UYW393230:UYW393282 UPA393230:UPA393282 UFE393230:UFE393282 TVI393230:TVI393282 TLM393230:TLM393282 TBQ393230:TBQ393282 SRU393230:SRU393282 SHY393230:SHY393282 RYC393230:RYC393282 ROG393230:ROG393282 REK393230:REK393282 QUO393230:QUO393282 QKS393230:QKS393282 QAW393230:QAW393282 PRA393230:PRA393282 PHE393230:PHE393282 OXI393230:OXI393282 ONM393230:ONM393282 ODQ393230:ODQ393282 NTU393230:NTU393282 NJY393230:NJY393282 NAC393230:NAC393282 MQG393230:MQG393282 MGK393230:MGK393282 LWO393230:LWO393282 LMS393230:LMS393282 LCW393230:LCW393282 KTA393230:KTA393282 KJE393230:KJE393282 JZI393230:JZI393282 JPM393230:JPM393282 JFQ393230:JFQ393282 IVU393230:IVU393282 ILY393230:ILY393282 ICC393230:ICC393282 HSG393230:HSG393282 HIK393230:HIK393282 GYO393230:GYO393282 GOS393230:GOS393282 GEW393230:GEW393282 FVA393230:FVA393282 FLE393230:FLE393282 FBI393230:FBI393282 ERM393230:ERM393282 EHQ393230:EHQ393282 DXU393230:DXU393282 DNY393230:DNY393282 DEC393230:DEC393282 CUG393230:CUG393282 CKK393230:CKK393282 CAO393230:CAO393282 BQS393230:BQS393282 BGW393230:BGW393282 AXA393230:AXA393282 ANE393230:ANE393282 ADI393230:ADI393282 TM393230:TM393282 JQ393230:JQ393282 U393230:U393282 WWC327694:WWC327746 WMG327694:WMG327746 WCK327694:WCK327746 VSO327694:VSO327746 VIS327694:VIS327746 UYW327694:UYW327746 UPA327694:UPA327746 UFE327694:UFE327746 TVI327694:TVI327746 TLM327694:TLM327746 TBQ327694:TBQ327746 SRU327694:SRU327746 SHY327694:SHY327746 RYC327694:RYC327746 ROG327694:ROG327746 REK327694:REK327746 QUO327694:QUO327746 QKS327694:QKS327746 QAW327694:QAW327746 PRA327694:PRA327746 PHE327694:PHE327746 OXI327694:OXI327746 ONM327694:ONM327746 ODQ327694:ODQ327746 NTU327694:NTU327746 NJY327694:NJY327746 NAC327694:NAC327746 MQG327694:MQG327746 MGK327694:MGK327746 LWO327694:LWO327746 LMS327694:LMS327746 LCW327694:LCW327746 KTA327694:KTA327746 KJE327694:KJE327746 JZI327694:JZI327746 JPM327694:JPM327746 JFQ327694:JFQ327746 IVU327694:IVU327746 ILY327694:ILY327746 ICC327694:ICC327746 HSG327694:HSG327746 HIK327694:HIK327746 GYO327694:GYO327746 GOS327694:GOS327746 GEW327694:GEW327746 FVA327694:FVA327746 FLE327694:FLE327746 FBI327694:FBI327746 ERM327694:ERM327746 EHQ327694:EHQ327746 DXU327694:DXU327746 DNY327694:DNY327746 DEC327694:DEC327746 CUG327694:CUG327746 CKK327694:CKK327746 CAO327694:CAO327746 BQS327694:BQS327746 BGW327694:BGW327746 AXA327694:AXA327746 ANE327694:ANE327746 ADI327694:ADI327746 TM327694:TM327746 JQ327694:JQ327746 U327694:U327746 WWC262158:WWC262210 WMG262158:WMG262210 WCK262158:WCK262210 VSO262158:VSO262210 VIS262158:VIS262210 UYW262158:UYW262210 UPA262158:UPA262210 UFE262158:UFE262210 TVI262158:TVI262210 TLM262158:TLM262210 TBQ262158:TBQ262210 SRU262158:SRU262210 SHY262158:SHY262210 RYC262158:RYC262210 ROG262158:ROG262210 REK262158:REK262210 QUO262158:QUO262210 QKS262158:QKS262210 QAW262158:QAW262210 PRA262158:PRA262210 PHE262158:PHE262210 OXI262158:OXI262210 ONM262158:ONM262210 ODQ262158:ODQ262210 NTU262158:NTU262210 NJY262158:NJY262210 NAC262158:NAC262210 MQG262158:MQG262210 MGK262158:MGK262210 LWO262158:LWO262210 LMS262158:LMS262210 LCW262158:LCW262210 KTA262158:KTA262210 KJE262158:KJE262210 JZI262158:JZI262210 JPM262158:JPM262210 JFQ262158:JFQ262210 IVU262158:IVU262210 ILY262158:ILY262210 ICC262158:ICC262210 HSG262158:HSG262210 HIK262158:HIK262210 GYO262158:GYO262210 GOS262158:GOS262210 GEW262158:GEW262210 FVA262158:FVA262210 FLE262158:FLE262210 FBI262158:FBI262210 ERM262158:ERM262210 EHQ262158:EHQ262210 DXU262158:DXU262210 DNY262158:DNY262210 DEC262158:DEC262210 CUG262158:CUG262210 CKK262158:CKK262210 CAO262158:CAO262210 BQS262158:BQS262210 BGW262158:BGW262210 AXA262158:AXA262210 ANE262158:ANE262210 ADI262158:ADI262210 TM262158:TM262210 JQ262158:JQ262210 U262158:U262210 WWC196622:WWC196674 WMG196622:WMG196674 WCK196622:WCK196674 VSO196622:VSO196674 VIS196622:VIS196674 UYW196622:UYW196674 UPA196622:UPA196674 UFE196622:UFE196674 TVI196622:TVI196674 TLM196622:TLM196674 TBQ196622:TBQ196674 SRU196622:SRU196674 SHY196622:SHY196674 RYC196622:RYC196674 ROG196622:ROG196674 REK196622:REK196674 QUO196622:QUO196674 QKS196622:QKS196674 QAW196622:QAW196674 PRA196622:PRA196674 PHE196622:PHE196674 OXI196622:OXI196674 ONM196622:ONM196674 ODQ196622:ODQ196674 NTU196622:NTU196674 NJY196622:NJY196674 NAC196622:NAC196674 MQG196622:MQG196674 MGK196622:MGK196674 LWO196622:LWO196674 LMS196622:LMS196674 LCW196622:LCW196674 KTA196622:KTA196674 KJE196622:KJE196674 JZI196622:JZI196674 JPM196622:JPM196674 JFQ196622:JFQ196674 IVU196622:IVU196674 ILY196622:ILY196674 ICC196622:ICC196674 HSG196622:HSG196674 HIK196622:HIK196674 GYO196622:GYO196674 GOS196622:GOS196674 GEW196622:GEW196674 FVA196622:FVA196674 FLE196622:FLE196674 FBI196622:FBI196674 ERM196622:ERM196674 EHQ196622:EHQ196674 DXU196622:DXU196674 DNY196622:DNY196674 DEC196622:DEC196674 CUG196622:CUG196674 CKK196622:CKK196674 CAO196622:CAO196674 BQS196622:BQS196674 BGW196622:BGW196674 AXA196622:AXA196674 ANE196622:ANE196674 ADI196622:ADI196674 TM196622:TM196674 JQ196622:JQ196674 U196622:U196674 WWC131086:WWC131138 WMG131086:WMG131138 WCK131086:WCK131138 VSO131086:VSO131138 VIS131086:VIS131138 UYW131086:UYW131138 UPA131086:UPA131138 UFE131086:UFE131138 TVI131086:TVI131138 TLM131086:TLM131138 TBQ131086:TBQ131138 SRU131086:SRU131138 SHY131086:SHY131138 RYC131086:RYC131138 ROG131086:ROG131138 REK131086:REK131138 QUO131086:QUO131138 QKS131086:QKS131138 QAW131086:QAW131138 PRA131086:PRA131138 PHE131086:PHE131138 OXI131086:OXI131138 ONM131086:ONM131138 ODQ131086:ODQ131138 NTU131086:NTU131138 NJY131086:NJY131138 NAC131086:NAC131138 MQG131086:MQG131138 MGK131086:MGK131138 LWO131086:LWO131138 LMS131086:LMS131138 LCW131086:LCW131138 KTA131086:KTA131138 KJE131086:KJE131138 JZI131086:JZI131138 JPM131086:JPM131138 JFQ131086:JFQ131138 IVU131086:IVU131138 ILY131086:ILY131138 ICC131086:ICC131138 HSG131086:HSG131138 HIK131086:HIK131138 GYO131086:GYO131138 GOS131086:GOS131138 GEW131086:GEW131138 FVA131086:FVA131138 FLE131086:FLE131138 FBI131086:FBI131138 ERM131086:ERM131138 EHQ131086:EHQ131138 DXU131086:DXU131138 DNY131086:DNY131138 DEC131086:DEC131138 CUG131086:CUG131138 CKK131086:CKK131138 CAO131086:CAO131138 BQS131086:BQS131138 BGW131086:BGW131138 AXA131086:AXA131138 ANE131086:ANE131138 ADI131086:ADI131138 TM131086:TM131138 JQ131086:JQ131138 U131086:U131138 WWC65550:WWC65602 WMG65550:WMG65602 WCK65550:WCK65602 VSO65550:VSO65602 VIS65550:VIS65602 UYW65550:UYW65602 UPA65550:UPA65602 UFE65550:UFE65602 TVI65550:TVI65602 TLM65550:TLM65602 TBQ65550:TBQ65602 SRU65550:SRU65602 SHY65550:SHY65602 RYC65550:RYC65602 ROG65550:ROG65602 REK65550:REK65602 QUO65550:QUO65602 QKS65550:QKS65602 QAW65550:QAW65602 PRA65550:PRA65602 PHE65550:PHE65602 OXI65550:OXI65602 ONM65550:ONM65602 ODQ65550:ODQ65602 NTU65550:NTU65602 NJY65550:NJY65602 NAC65550:NAC65602 MQG65550:MQG65602 MGK65550:MGK65602 LWO65550:LWO65602 LMS65550:LMS65602 LCW65550:LCW65602 KTA65550:KTA65602 KJE65550:KJE65602 JZI65550:JZI65602 JPM65550:JPM65602 JFQ65550:JFQ65602 IVU65550:IVU65602 ILY65550:ILY65602 ICC65550:ICC65602 HSG65550:HSG65602 HIK65550:HIK65602 GYO65550:GYO65602 GOS65550:GOS65602 GEW65550:GEW65602 FVA65550:FVA65602 FLE65550:FLE65602 FBI65550:FBI65602 ERM65550:ERM65602 EHQ65550:EHQ65602 DXU65550:DXU65602 DNY65550:DNY65602 DEC65550:DEC65602 CUG65550:CUG65602 CKK65550:CKK65602 CAO65550:CAO65602 BQS65550:BQS65602 BGW65550:BGW65602 AXA65550:AXA65602 ANE65550:ANE65602 ADI65550:ADI65602 TM65550:TM65602 JQ65550:JQ65602">
      <formula1>0.1</formula1>
      <formula2>10</formula2>
    </dataValidation>
  </dataValidations>
  <pageMargins left="0.7" right="0.7" top="0.75" bottom="0.75" header="0.3" footer="0.3"/>
  <pageSetup scale="82" orientation="landscape" r:id="rId1"/>
  <headerFooter>
    <oddFooter>&amp;LClass Advisor Signature with Date&amp;CAcademic Coordinator&amp;RHOD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Class &amp; Section</vt:lpstr>
      <vt:lpstr>'Class &amp; Section'!Print_Area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2024-04-08T05:33:31Z</cp:lastPrinted>
  <dcterms:created xsi:type="dcterms:W3CDTF">2023-02-07T07:49:40Z</dcterms:created>
  <dcterms:modified xsi:type="dcterms:W3CDTF">2025-02-01T08:25:45Z</dcterms:modified>
</cp:coreProperties>
</file>