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615"/>
  </bookViews>
  <sheets>
    <sheet name="III A " sheetId="2" r:id="rId1"/>
    <sheet name="III B" sheetId="1" r:id="rId2"/>
  </sheets>
  <definedNames>
    <definedName name="_xlnm.Print_Area" localSheetId="0">'III A '!$A$1:$AB$114</definedName>
    <definedName name="_xlnm.Print_Area" localSheetId="1">'III B'!$A$1:$AB$118</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5" i="1" l="1"/>
  <c r="S95" i="1"/>
  <c r="Q95" i="1"/>
  <c r="P95" i="1"/>
  <c r="V88" i="2"/>
  <c r="W88" i="2"/>
  <c r="AB88" i="2" s="1"/>
  <c r="X88" i="2"/>
  <c r="Y88" i="2"/>
  <c r="V89" i="2"/>
  <c r="W89" i="2"/>
  <c r="AB89" i="2" s="1"/>
  <c r="X89" i="2"/>
  <c r="Y89" i="2"/>
  <c r="V77" i="2"/>
  <c r="W77" i="2"/>
  <c r="AB77" i="2" s="1"/>
  <c r="X77" i="2"/>
  <c r="Y77" i="2"/>
  <c r="V78" i="2"/>
  <c r="W78" i="2"/>
  <c r="X78" i="2"/>
  <c r="Y78" i="2"/>
  <c r="V79" i="2"/>
  <c r="W79" i="2"/>
  <c r="AB79" i="2" s="1"/>
  <c r="X79" i="2"/>
  <c r="Y79" i="2"/>
  <c r="V80" i="2"/>
  <c r="W80" i="2"/>
  <c r="AB80" i="2" s="1"/>
  <c r="X80" i="2"/>
  <c r="Y80" i="2"/>
  <c r="V81" i="2"/>
  <c r="W81" i="2"/>
  <c r="AB81" i="2" s="1"/>
  <c r="X81" i="2"/>
  <c r="Y81" i="2"/>
  <c r="V82" i="2"/>
  <c r="W82" i="2"/>
  <c r="X82" i="2"/>
  <c r="Y82" i="2"/>
  <c r="V83" i="2"/>
  <c r="W83" i="2"/>
  <c r="AB83" i="2" s="1"/>
  <c r="X83" i="2"/>
  <c r="Y83" i="2"/>
  <c r="V84" i="2"/>
  <c r="W84" i="2"/>
  <c r="AB84" i="2" s="1"/>
  <c r="X84" i="2"/>
  <c r="Y84" i="2"/>
  <c r="V85" i="2"/>
  <c r="W85" i="2"/>
  <c r="AB85" i="2" s="1"/>
  <c r="X85" i="2"/>
  <c r="Y85" i="2"/>
  <c r="V86" i="2"/>
  <c r="W86" i="2"/>
  <c r="X86" i="2"/>
  <c r="Y86" i="2"/>
  <c r="V87" i="2"/>
  <c r="W87" i="2"/>
  <c r="X87" i="2"/>
  <c r="Y87" i="2"/>
  <c r="V72" i="2"/>
  <c r="W72" i="2"/>
  <c r="AB72" i="2" s="1"/>
  <c r="X72" i="2"/>
  <c r="Y72" i="2"/>
  <c r="V73" i="2"/>
  <c r="W73" i="2"/>
  <c r="AB73" i="2" s="1"/>
  <c r="X73" i="2"/>
  <c r="Y73" i="2"/>
  <c r="V74" i="2"/>
  <c r="W74" i="2"/>
  <c r="X74" i="2"/>
  <c r="Y74" i="2"/>
  <c r="V75" i="2"/>
  <c r="W75" i="2"/>
  <c r="X75" i="2"/>
  <c r="Y75" i="2"/>
  <c r="V76" i="2"/>
  <c r="W76" i="2"/>
  <c r="X76" i="2"/>
  <c r="Y76" i="2"/>
  <c r="AB78" i="2"/>
  <c r="AB82" i="2"/>
  <c r="O91" i="2"/>
  <c r="Q91" i="2"/>
  <c r="R91" i="2"/>
  <c r="S91" i="2"/>
  <c r="V88" i="1"/>
  <c r="AB88" i="1" s="1"/>
  <c r="W88" i="1"/>
  <c r="X88" i="1"/>
  <c r="Y88" i="1"/>
  <c r="V89" i="1"/>
  <c r="AB89" i="1" s="1"/>
  <c r="W89" i="1"/>
  <c r="X89" i="1"/>
  <c r="Y89" i="1"/>
  <c r="V90" i="1"/>
  <c r="AB90" i="1" s="1"/>
  <c r="W90" i="1"/>
  <c r="X90" i="1"/>
  <c r="Y90" i="1"/>
  <c r="AB76" i="2" l="1"/>
  <c r="AB75" i="2"/>
  <c r="AB74" i="2"/>
  <c r="AB87" i="2"/>
  <c r="AB86" i="2"/>
  <c r="V78" i="1"/>
  <c r="W78" i="1"/>
  <c r="X78" i="1"/>
  <c r="Y78" i="1"/>
  <c r="V79" i="1"/>
  <c r="AB79" i="1" s="1"/>
  <c r="W79" i="1"/>
  <c r="X79" i="1"/>
  <c r="Y79" i="1"/>
  <c r="V80" i="1"/>
  <c r="AB80" i="1" s="1"/>
  <c r="W80" i="1"/>
  <c r="X80" i="1"/>
  <c r="Y80" i="1"/>
  <c r="V81" i="1"/>
  <c r="W81" i="1"/>
  <c r="X81" i="1"/>
  <c r="Y81" i="1"/>
  <c r="V82" i="1"/>
  <c r="W82" i="1"/>
  <c r="X82" i="1"/>
  <c r="Y82" i="1"/>
  <c r="V83" i="1"/>
  <c r="AB83" i="1" s="1"/>
  <c r="W83" i="1"/>
  <c r="X83" i="1"/>
  <c r="Y83" i="1"/>
  <c r="V84" i="1"/>
  <c r="AB84" i="1" s="1"/>
  <c r="W84" i="1"/>
  <c r="X84" i="1"/>
  <c r="Y84" i="1"/>
  <c r="V85" i="1"/>
  <c r="AB85" i="1" s="1"/>
  <c r="W85" i="1"/>
  <c r="X85" i="1"/>
  <c r="Y85" i="1"/>
  <c r="V86" i="1"/>
  <c r="AB86" i="1" s="1"/>
  <c r="W86" i="1"/>
  <c r="X86" i="1"/>
  <c r="Y86" i="1"/>
  <c r="V87" i="1"/>
  <c r="AB87" i="1" s="1"/>
  <c r="W87" i="1"/>
  <c r="X87" i="1"/>
  <c r="Y87" i="1"/>
  <c r="V73" i="1"/>
  <c r="AB73" i="1" s="1"/>
  <c r="W73" i="1"/>
  <c r="X73" i="1"/>
  <c r="Y73" i="1"/>
  <c r="V74" i="1"/>
  <c r="AB74" i="1" s="1"/>
  <c r="W74" i="1"/>
  <c r="X74" i="1"/>
  <c r="Y74" i="1"/>
  <c r="V75" i="1"/>
  <c r="AB75" i="1" s="1"/>
  <c r="W75" i="1"/>
  <c r="X75" i="1"/>
  <c r="Y75" i="1"/>
  <c r="V76" i="1"/>
  <c r="AB76" i="1" s="1"/>
  <c r="W76" i="1"/>
  <c r="X76" i="1"/>
  <c r="Y76" i="1"/>
  <c r="V77" i="1"/>
  <c r="AB77" i="1" s="1"/>
  <c r="W77" i="1"/>
  <c r="X77" i="1"/>
  <c r="Y77" i="1"/>
  <c r="U113" i="2"/>
  <c r="U114" i="2" s="1"/>
  <c r="T113" i="2"/>
  <c r="T114" i="2" s="1"/>
  <c r="S113" i="2"/>
  <c r="S114" i="2" s="1"/>
  <c r="R113" i="2"/>
  <c r="R114" i="2" s="1"/>
  <c r="Q113" i="2"/>
  <c r="P113" i="2"/>
  <c r="O113" i="2"/>
  <c r="N113" i="2"/>
  <c r="M113" i="2"/>
  <c r="L113" i="2"/>
  <c r="K113" i="2"/>
  <c r="J113" i="2"/>
  <c r="I113" i="2"/>
  <c r="H113" i="2"/>
  <c r="G113" i="2"/>
  <c r="F113" i="2"/>
  <c r="E113" i="2"/>
  <c r="U105" i="2"/>
  <c r="AB96" i="2"/>
  <c r="T92" i="2"/>
  <c r="T111" i="2" s="1"/>
  <c r="S92" i="2"/>
  <c r="S106" i="2" s="1"/>
  <c r="R92" i="2"/>
  <c r="R109" i="2" s="1"/>
  <c r="Q92" i="2"/>
  <c r="Q110" i="2" s="1"/>
  <c r="P92" i="2"/>
  <c r="P107" i="2" s="1"/>
  <c r="P108" i="2" s="1"/>
  <c r="O92" i="2"/>
  <c r="N92" i="2"/>
  <c r="N107" i="2" s="1"/>
  <c r="N108" i="2" s="1"/>
  <c r="M92" i="2"/>
  <c r="M107" i="2" s="1"/>
  <c r="M108" i="2" s="1"/>
  <c r="L92" i="2"/>
  <c r="L107" i="2" s="1"/>
  <c r="L108" i="2" s="1"/>
  <c r="K92" i="2"/>
  <c r="K107" i="2" s="1"/>
  <c r="K108" i="2" s="1"/>
  <c r="J92" i="2"/>
  <c r="J107" i="2" s="1"/>
  <c r="J108" i="2" s="1"/>
  <c r="I92" i="2"/>
  <c r="H92" i="2"/>
  <c r="H107" i="2" s="1"/>
  <c r="H108" i="2" s="1"/>
  <c r="G92" i="2"/>
  <c r="G107" i="2" s="1"/>
  <c r="G108" i="2" s="1"/>
  <c r="F92" i="2"/>
  <c r="F107" i="2" s="1"/>
  <c r="F108" i="2" s="1"/>
  <c r="E92" i="2"/>
  <c r="E107" i="2" s="1"/>
  <c r="E108" i="2" s="1"/>
  <c r="D92" i="2"/>
  <c r="T91" i="2"/>
  <c r="N91" i="2"/>
  <c r="M91" i="2"/>
  <c r="L91" i="2"/>
  <c r="K91" i="2"/>
  <c r="J91" i="2"/>
  <c r="I91" i="2"/>
  <c r="H91" i="2"/>
  <c r="G91" i="2"/>
  <c r="F91" i="2"/>
  <c r="E91" i="2"/>
  <c r="D91" i="2"/>
  <c r="AG89" i="2"/>
  <c r="AF89" i="2"/>
  <c r="AG88" i="2"/>
  <c r="AF88" i="2"/>
  <c r="AG87" i="2"/>
  <c r="AF87" i="2"/>
  <c r="AE81" i="2"/>
  <c r="AG81" i="2"/>
  <c r="AF81" i="2"/>
  <c r="AE80" i="2"/>
  <c r="AG80" i="2"/>
  <c r="AF80" i="2"/>
  <c r="AG74" i="2"/>
  <c r="AF74" i="2"/>
  <c r="Y71" i="2"/>
  <c r="AG71" i="2" s="1"/>
  <c r="X71" i="2"/>
  <c r="AF71" i="2" s="1"/>
  <c r="W71" i="2"/>
  <c r="V71" i="2"/>
  <c r="Y70" i="2"/>
  <c r="AG70" i="2" s="1"/>
  <c r="X70" i="2"/>
  <c r="AF70" i="2" s="1"/>
  <c r="W70" i="2"/>
  <c r="V70" i="2"/>
  <c r="Y69" i="2"/>
  <c r="AG69" i="2" s="1"/>
  <c r="X69" i="2"/>
  <c r="AF69" i="2" s="1"/>
  <c r="W69" i="2"/>
  <c r="V69" i="2"/>
  <c r="Y68" i="2"/>
  <c r="AG68" i="2" s="1"/>
  <c r="X68" i="2"/>
  <c r="AF68" i="2" s="1"/>
  <c r="W68" i="2"/>
  <c r="V68" i="2"/>
  <c r="Y67" i="2"/>
  <c r="AG67" i="2" s="1"/>
  <c r="X67" i="2"/>
  <c r="AF67" i="2" s="1"/>
  <c r="W67" i="2"/>
  <c r="V67" i="2"/>
  <c r="Y66" i="2"/>
  <c r="AG66" i="2" s="1"/>
  <c r="X66" i="2"/>
  <c r="AF66" i="2" s="1"/>
  <c r="W66" i="2"/>
  <c r="V66" i="2"/>
  <c r="Y65" i="2"/>
  <c r="AG65" i="2" s="1"/>
  <c r="X65" i="2"/>
  <c r="AF65" i="2" s="1"/>
  <c r="W65" i="2"/>
  <c r="V65" i="2"/>
  <c r="Y64" i="2"/>
  <c r="AG64" i="2" s="1"/>
  <c r="X64" i="2"/>
  <c r="AF64" i="2" s="1"/>
  <c r="W64" i="2"/>
  <c r="V64" i="2"/>
  <c r="Y63" i="2"/>
  <c r="AG63" i="2" s="1"/>
  <c r="X63" i="2"/>
  <c r="AF63" i="2" s="1"/>
  <c r="W63" i="2"/>
  <c r="V63" i="2"/>
  <c r="Y62" i="2"/>
  <c r="AG62" i="2" s="1"/>
  <c r="X62" i="2"/>
  <c r="AF62" i="2" s="1"/>
  <c r="W62" i="2"/>
  <c r="V62" i="2"/>
  <c r="Y61" i="2"/>
  <c r="AG61" i="2" s="1"/>
  <c r="X61" i="2"/>
  <c r="AF61" i="2" s="1"/>
  <c r="W61" i="2"/>
  <c r="V61" i="2"/>
  <c r="Y60" i="2"/>
  <c r="AG60" i="2" s="1"/>
  <c r="X60" i="2"/>
  <c r="AF60" i="2" s="1"/>
  <c r="W60" i="2"/>
  <c r="V60" i="2"/>
  <c r="Y59" i="2"/>
  <c r="AG59" i="2" s="1"/>
  <c r="X59" i="2"/>
  <c r="AF59" i="2" s="1"/>
  <c r="W59" i="2"/>
  <c r="V59" i="2"/>
  <c r="Y58" i="2"/>
  <c r="AG58" i="2" s="1"/>
  <c r="X58" i="2"/>
  <c r="AF58" i="2" s="1"/>
  <c r="W58" i="2"/>
  <c r="V58" i="2"/>
  <c r="Y57" i="2"/>
  <c r="AG57" i="2" s="1"/>
  <c r="X57" i="2"/>
  <c r="AF57" i="2" s="1"/>
  <c r="W57" i="2"/>
  <c r="V57" i="2"/>
  <c r="Y56" i="2"/>
  <c r="AG56" i="2" s="1"/>
  <c r="X56" i="2"/>
  <c r="AF56" i="2" s="1"/>
  <c r="W56" i="2"/>
  <c r="V56" i="2"/>
  <c r="Y55" i="2"/>
  <c r="AG55" i="2" s="1"/>
  <c r="X55" i="2"/>
  <c r="AF55" i="2" s="1"/>
  <c r="W55" i="2"/>
  <c r="V55" i="2"/>
  <c r="Y54" i="2"/>
  <c r="AG54" i="2" s="1"/>
  <c r="X54" i="2"/>
  <c r="AF54" i="2" s="1"/>
  <c r="W54" i="2"/>
  <c r="V54" i="2"/>
  <c r="Y53" i="2"/>
  <c r="AG53" i="2" s="1"/>
  <c r="X53" i="2"/>
  <c r="AF53" i="2" s="1"/>
  <c r="W53" i="2"/>
  <c r="V53" i="2"/>
  <c r="Y52" i="2"/>
  <c r="AG52" i="2" s="1"/>
  <c r="X52" i="2"/>
  <c r="AF52" i="2" s="1"/>
  <c r="W52" i="2"/>
  <c r="V52" i="2"/>
  <c r="Y51" i="2"/>
  <c r="AG51" i="2" s="1"/>
  <c r="X51" i="2"/>
  <c r="AF51" i="2" s="1"/>
  <c r="W51" i="2"/>
  <c r="V51" i="2"/>
  <c r="Y50" i="2"/>
  <c r="AG50" i="2" s="1"/>
  <c r="X50" i="2"/>
  <c r="AF50" i="2" s="1"/>
  <c r="W50" i="2"/>
  <c r="V50" i="2"/>
  <c r="Y49" i="2"/>
  <c r="AG49" i="2" s="1"/>
  <c r="X49" i="2"/>
  <c r="AF49" i="2" s="1"/>
  <c r="W49" i="2"/>
  <c r="V49" i="2"/>
  <c r="Y48" i="2"/>
  <c r="AG48" i="2" s="1"/>
  <c r="X48" i="2"/>
  <c r="AF48" i="2" s="1"/>
  <c r="W48" i="2"/>
  <c r="V48" i="2"/>
  <c r="Y47" i="2"/>
  <c r="AG47" i="2" s="1"/>
  <c r="X47" i="2"/>
  <c r="AF47" i="2" s="1"/>
  <c r="W47" i="2"/>
  <c r="V47" i="2"/>
  <c r="Y46" i="2"/>
  <c r="AG46" i="2" s="1"/>
  <c r="X46" i="2"/>
  <c r="AF46" i="2" s="1"/>
  <c r="W46" i="2"/>
  <c r="V46" i="2"/>
  <c r="Y45" i="2"/>
  <c r="AG45" i="2" s="1"/>
  <c r="X45" i="2"/>
  <c r="AF45" i="2" s="1"/>
  <c r="W45" i="2"/>
  <c r="V45" i="2"/>
  <c r="Y44" i="2"/>
  <c r="AG44" i="2" s="1"/>
  <c r="X44" i="2"/>
  <c r="AF44" i="2" s="1"/>
  <c r="W44" i="2"/>
  <c r="V44" i="2"/>
  <c r="Y43" i="2"/>
  <c r="AG43" i="2" s="1"/>
  <c r="X43" i="2"/>
  <c r="AF43" i="2" s="1"/>
  <c r="W43" i="2"/>
  <c r="V43" i="2"/>
  <c r="Y42" i="2"/>
  <c r="AG42" i="2" s="1"/>
  <c r="X42" i="2"/>
  <c r="AF42" i="2" s="1"/>
  <c r="W42" i="2"/>
  <c r="V42" i="2"/>
  <c r="Y41" i="2"/>
  <c r="AG41" i="2" s="1"/>
  <c r="X41" i="2"/>
  <c r="AF41" i="2" s="1"/>
  <c r="W41" i="2"/>
  <c r="V41" i="2"/>
  <c r="Y40" i="2"/>
  <c r="AG40" i="2" s="1"/>
  <c r="X40" i="2"/>
  <c r="AF40" i="2" s="1"/>
  <c r="W40" i="2"/>
  <c r="V40" i="2"/>
  <c r="Y39" i="2"/>
  <c r="AG39" i="2" s="1"/>
  <c r="X39" i="2"/>
  <c r="AF39" i="2" s="1"/>
  <c r="W39" i="2"/>
  <c r="V39" i="2"/>
  <c r="Y38" i="2"/>
  <c r="AG38" i="2" s="1"/>
  <c r="X38" i="2"/>
  <c r="AF38" i="2" s="1"/>
  <c r="W38" i="2"/>
  <c r="V38" i="2"/>
  <c r="AE38" i="2" s="1"/>
  <c r="Y37" i="2"/>
  <c r="AG37" i="2" s="1"/>
  <c r="X37" i="2"/>
  <c r="AF37" i="2" s="1"/>
  <c r="W37" i="2"/>
  <c r="V37" i="2"/>
  <c r="Y36" i="2"/>
  <c r="AG36" i="2" s="1"/>
  <c r="X36" i="2"/>
  <c r="AF36" i="2" s="1"/>
  <c r="W36" i="2"/>
  <c r="V36" i="2"/>
  <c r="Y35" i="2"/>
  <c r="AG35" i="2" s="1"/>
  <c r="X35" i="2"/>
  <c r="AF35" i="2" s="1"/>
  <c r="W35" i="2"/>
  <c r="V35" i="2"/>
  <c r="Y34" i="2"/>
  <c r="AG34" i="2" s="1"/>
  <c r="X34" i="2"/>
  <c r="AF34" i="2" s="1"/>
  <c r="W34" i="2"/>
  <c r="V34" i="2"/>
  <c r="Y33" i="2"/>
  <c r="AG33" i="2" s="1"/>
  <c r="X33" i="2"/>
  <c r="AF33" i="2" s="1"/>
  <c r="W33" i="2"/>
  <c r="V33" i="2"/>
  <c r="Y32" i="2"/>
  <c r="AG32" i="2" s="1"/>
  <c r="X32" i="2"/>
  <c r="AF32" i="2" s="1"/>
  <c r="W32" i="2"/>
  <c r="V32" i="2"/>
  <c r="Y31" i="2"/>
  <c r="AG31" i="2" s="1"/>
  <c r="X31" i="2"/>
  <c r="AF31" i="2" s="1"/>
  <c r="W31" i="2"/>
  <c r="V31" i="2"/>
  <c r="Y30" i="2"/>
  <c r="AG30" i="2" s="1"/>
  <c r="X30" i="2"/>
  <c r="AF30" i="2" s="1"/>
  <c r="W30" i="2"/>
  <c r="V30" i="2"/>
  <c r="AE30" i="2" s="1"/>
  <c r="W93" i="1"/>
  <c r="W91" i="1"/>
  <c r="W92"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31" i="1"/>
  <c r="AB78" i="1" l="1"/>
  <c r="O103" i="2"/>
  <c r="O107" i="2"/>
  <c r="O108" i="2" s="1"/>
  <c r="I103" i="2"/>
  <c r="I104" i="2" s="1"/>
  <c r="I107" i="2"/>
  <c r="I108" i="2" s="1"/>
  <c r="AB31" i="2"/>
  <c r="AB35" i="2"/>
  <c r="G103" i="2"/>
  <c r="G104" i="2" s="1"/>
  <c r="K103" i="2"/>
  <c r="Q114" i="2"/>
  <c r="F109" i="2"/>
  <c r="F103" i="2"/>
  <c r="J109" i="2"/>
  <c r="J103" i="2"/>
  <c r="N103" i="2"/>
  <c r="AB44" i="2"/>
  <c r="AB48" i="2"/>
  <c r="AB52" i="2"/>
  <c r="E110" i="2"/>
  <c r="E103" i="2"/>
  <c r="E104" i="2" s="1"/>
  <c r="M110" i="2"/>
  <c r="M103" i="2"/>
  <c r="AB39" i="2"/>
  <c r="AE39" i="2"/>
  <c r="D111" i="2"/>
  <c r="H111" i="2"/>
  <c r="H103" i="2"/>
  <c r="L111" i="2"/>
  <c r="L103" i="2"/>
  <c r="P111" i="2"/>
  <c r="P103" i="2"/>
  <c r="N109" i="2"/>
  <c r="I110" i="2"/>
  <c r="Q93" i="2"/>
  <c r="Q94" i="2" s="1"/>
  <c r="R101" i="2"/>
  <c r="R102" i="2" s="1"/>
  <c r="Q99" i="2"/>
  <c r="Q100" i="2" s="1"/>
  <c r="S93" i="2"/>
  <c r="S94" i="2" s="1"/>
  <c r="S105" i="2"/>
  <c r="AE44" i="2"/>
  <c r="AE52" i="2"/>
  <c r="AB51" i="2"/>
  <c r="AE51" i="2"/>
  <c r="AB55" i="2"/>
  <c r="AB56" i="2"/>
  <c r="AB57" i="2"/>
  <c r="AB58" i="2"/>
  <c r="AB59" i="2"/>
  <c r="AB60" i="2"/>
  <c r="AB61" i="2"/>
  <c r="AB62" i="2"/>
  <c r="AB63" i="2"/>
  <c r="AB64" i="2"/>
  <c r="AB65" i="2"/>
  <c r="AB66" i="2"/>
  <c r="AB67" i="2"/>
  <c r="AB68" i="2"/>
  <c r="AB69" i="2"/>
  <c r="AB70" i="2"/>
  <c r="AB71" i="2"/>
  <c r="AE31" i="2"/>
  <c r="AE35" i="2"/>
  <c r="AE48" i="2"/>
  <c r="AB34" i="2"/>
  <c r="AE34" i="2"/>
  <c r="AB43" i="2"/>
  <c r="AE43" i="2"/>
  <c r="AB47" i="2"/>
  <c r="AE47" i="2"/>
  <c r="AB33" i="2"/>
  <c r="AE33" i="2"/>
  <c r="AB37" i="2"/>
  <c r="AE37" i="2"/>
  <c r="AB41" i="2"/>
  <c r="AE41" i="2"/>
  <c r="AB46" i="2"/>
  <c r="AE46" i="2"/>
  <c r="AB50" i="2"/>
  <c r="AE50" i="2"/>
  <c r="AB54" i="2"/>
  <c r="AE54" i="2"/>
  <c r="O93" i="2"/>
  <c r="AB38" i="2"/>
  <c r="AB32" i="2"/>
  <c r="AE32" i="2"/>
  <c r="AB36" i="2"/>
  <c r="AE36" i="2"/>
  <c r="AB40" i="2"/>
  <c r="AE40" i="2"/>
  <c r="AB45" i="2"/>
  <c r="AE45" i="2"/>
  <c r="AB49" i="2"/>
  <c r="AE49" i="2"/>
  <c r="AB53" i="2"/>
  <c r="AE53" i="2"/>
  <c r="AG90" i="2"/>
  <c r="AB113" i="2"/>
  <c r="E114" i="2"/>
  <c r="I114" i="2"/>
  <c r="M114" i="2"/>
  <c r="H114" i="2"/>
  <c r="L114" i="2"/>
  <c r="P114" i="2"/>
  <c r="AB42" i="2"/>
  <c r="AE42" i="2"/>
  <c r="G114" i="2"/>
  <c r="K114" i="2"/>
  <c r="O114" i="2"/>
  <c r="F114" i="2"/>
  <c r="J114" i="2"/>
  <c r="N114" i="2"/>
  <c r="AF90" i="2"/>
  <c r="AE55" i="2"/>
  <c r="AE56" i="2"/>
  <c r="AE57" i="2"/>
  <c r="AE58" i="2"/>
  <c r="AE59" i="2"/>
  <c r="AE60" i="2"/>
  <c r="AE61" i="2"/>
  <c r="AE62" i="2"/>
  <c r="AE63" i="2"/>
  <c r="AE64" i="2"/>
  <c r="AE65" i="2"/>
  <c r="AE66" i="2"/>
  <c r="AE67" i="2"/>
  <c r="AE68" i="2"/>
  <c r="AE69" i="2"/>
  <c r="AE70" i="2"/>
  <c r="AE71" i="2"/>
  <c r="AE87" i="2"/>
  <c r="AE88" i="2"/>
  <c r="AE89" i="2"/>
  <c r="D93" i="2"/>
  <c r="H93" i="2"/>
  <c r="H94" i="2" s="1"/>
  <c r="L93" i="2"/>
  <c r="L94" i="2" s="1"/>
  <c r="P93" i="2"/>
  <c r="T93" i="2"/>
  <c r="T94" i="2" s="1"/>
  <c r="E95" i="2"/>
  <c r="E96" i="2" s="1"/>
  <c r="I95" i="2"/>
  <c r="I96" i="2" s="1"/>
  <c r="M95" i="2"/>
  <c r="M96" i="2" s="1"/>
  <c r="Q95" i="2"/>
  <c r="Q96" i="2" s="1"/>
  <c r="E97" i="2"/>
  <c r="E98" i="2" s="1"/>
  <c r="I97" i="2"/>
  <c r="I98" i="2" s="1"/>
  <c r="M97" i="2"/>
  <c r="M98" i="2" s="1"/>
  <c r="Q97" i="2"/>
  <c r="Q98" i="2" s="1"/>
  <c r="F99" i="2"/>
  <c r="F100" i="2" s="1"/>
  <c r="J99" i="2"/>
  <c r="J100" i="2" s="1"/>
  <c r="N99" i="2"/>
  <c r="N100" i="2" s="1"/>
  <c r="R99" i="2"/>
  <c r="R100" i="2" s="1"/>
  <c r="G101" i="2"/>
  <c r="G102" i="2" s="1"/>
  <c r="K101" i="2"/>
  <c r="K102" i="2" s="1"/>
  <c r="O101" i="2"/>
  <c r="O102" i="2" s="1"/>
  <c r="O104" i="2" s="1"/>
  <c r="S101" i="2"/>
  <c r="S102" i="2" s="1"/>
  <c r="K104" i="2"/>
  <c r="T105" i="2"/>
  <c r="R106" i="2"/>
  <c r="D107" i="2"/>
  <c r="T107" i="2"/>
  <c r="T108" i="2" s="1"/>
  <c r="E109" i="2"/>
  <c r="I109" i="2"/>
  <c r="M109" i="2"/>
  <c r="Q109" i="2"/>
  <c r="D110" i="2"/>
  <c r="H110" i="2"/>
  <c r="L110" i="2"/>
  <c r="P110" i="2"/>
  <c r="T110" i="2"/>
  <c r="G111" i="2"/>
  <c r="K111" i="2"/>
  <c r="O111" i="2"/>
  <c r="S111" i="2"/>
  <c r="AB30" i="2"/>
  <c r="G93" i="2"/>
  <c r="G94" i="2" s="1"/>
  <c r="K93" i="2"/>
  <c r="K94" i="2" s="1"/>
  <c r="D95" i="2"/>
  <c r="H95" i="2"/>
  <c r="H96" i="2" s="1"/>
  <c r="L95" i="2"/>
  <c r="L96" i="2" s="1"/>
  <c r="P95" i="2"/>
  <c r="P96" i="2" s="1"/>
  <c r="T95" i="2"/>
  <c r="T96" i="2" s="1"/>
  <c r="D97" i="2"/>
  <c r="H97" i="2"/>
  <c r="H98" i="2" s="1"/>
  <c r="L97" i="2"/>
  <c r="L98" i="2" s="1"/>
  <c r="P97" i="2"/>
  <c r="P98" i="2" s="1"/>
  <c r="T97" i="2"/>
  <c r="T98" i="2" s="1"/>
  <c r="E99" i="2"/>
  <c r="E100" i="2" s="1"/>
  <c r="I99" i="2"/>
  <c r="I100" i="2" s="1"/>
  <c r="M99" i="2"/>
  <c r="M100" i="2" s="1"/>
  <c r="F101" i="2"/>
  <c r="F102" i="2" s="1"/>
  <c r="J101" i="2"/>
  <c r="J102" i="2" s="1"/>
  <c r="N101" i="2"/>
  <c r="N102" i="2" s="1"/>
  <c r="F104" i="2"/>
  <c r="J104" i="2"/>
  <c r="S107" i="2"/>
  <c r="S108" i="2" s="1"/>
  <c r="D109" i="2"/>
  <c r="H109" i="2"/>
  <c r="L109" i="2"/>
  <c r="P109" i="2"/>
  <c r="T109" i="2"/>
  <c r="G110" i="2"/>
  <c r="K110" i="2"/>
  <c r="O110" i="2"/>
  <c r="S110" i="2"/>
  <c r="F111" i="2"/>
  <c r="J111" i="2"/>
  <c r="N111" i="2"/>
  <c r="R111" i="2"/>
  <c r="AE74" i="2"/>
  <c r="F93" i="2"/>
  <c r="F94" i="2" s="1"/>
  <c r="J93" i="2"/>
  <c r="J94" i="2" s="1"/>
  <c r="N93" i="2"/>
  <c r="N94" i="2" s="1"/>
  <c r="R93" i="2"/>
  <c r="R94" i="2" s="1"/>
  <c r="G95" i="2"/>
  <c r="G96" i="2" s="1"/>
  <c r="K95" i="2"/>
  <c r="K96" i="2" s="1"/>
  <c r="O95" i="2"/>
  <c r="O96" i="2" s="1"/>
  <c r="S95" i="2"/>
  <c r="S96" i="2" s="1"/>
  <c r="G97" i="2"/>
  <c r="G98" i="2" s="1"/>
  <c r="K97" i="2"/>
  <c r="K98" i="2" s="1"/>
  <c r="O97" i="2"/>
  <c r="O98" i="2" s="1"/>
  <c r="S97" i="2"/>
  <c r="S98" i="2" s="1"/>
  <c r="D99" i="2"/>
  <c r="H99" i="2"/>
  <c r="H100" i="2" s="1"/>
  <c r="L99" i="2"/>
  <c r="L100" i="2" s="1"/>
  <c r="P99" i="2"/>
  <c r="P100" i="2" s="1"/>
  <c r="T99" i="2"/>
  <c r="T100" i="2" s="1"/>
  <c r="E101" i="2"/>
  <c r="E102" i="2" s="1"/>
  <c r="I101" i="2"/>
  <c r="I102" i="2" s="1"/>
  <c r="M101" i="2"/>
  <c r="M102" i="2" s="1"/>
  <c r="M104" i="2" s="1"/>
  <c r="Q101" i="2"/>
  <c r="Q102" i="2" s="1"/>
  <c r="R105" i="2"/>
  <c r="T106" i="2"/>
  <c r="R107" i="2"/>
  <c r="R108" i="2" s="1"/>
  <c r="G109" i="2"/>
  <c r="K109" i="2"/>
  <c r="O109" i="2"/>
  <c r="S109" i="2"/>
  <c r="F110" i="2"/>
  <c r="J110" i="2"/>
  <c r="N110" i="2"/>
  <c r="R110" i="2"/>
  <c r="E111" i="2"/>
  <c r="I111" i="2"/>
  <c r="M111" i="2"/>
  <c r="Q111" i="2"/>
  <c r="E93" i="2"/>
  <c r="E94" i="2" s="1"/>
  <c r="I93" i="2"/>
  <c r="I94" i="2" s="1"/>
  <c r="M93" i="2"/>
  <c r="M94" i="2" s="1"/>
  <c r="F95" i="2"/>
  <c r="F96" i="2" s="1"/>
  <c r="J95" i="2"/>
  <c r="J96" i="2" s="1"/>
  <c r="N95" i="2"/>
  <c r="N96" i="2" s="1"/>
  <c r="R95" i="2"/>
  <c r="R96" i="2" s="1"/>
  <c r="F97" i="2"/>
  <c r="F98" i="2" s="1"/>
  <c r="J97" i="2"/>
  <c r="J98" i="2" s="1"/>
  <c r="N97" i="2"/>
  <c r="N98" i="2" s="1"/>
  <c r="R97" i="2"/>
  <c r="R98" i="2" s="1"/>
  <c r="G99" i="2"/>
  <c r="G100" i="2" s="1"/>
  <c r="K99" i="2"/>
  <c r="K100" i="2" s="1"/>
  <c r="O99" i="2"/>
  <c r="O100" i="2" s="1"/>
  <c r="S99" i="2"/>
  <c r="S100" i="2" s="1"/>
  <c r="D101" i="2"/>
  <c r="H101" i="2"/>
  <c r="H102" i="2" s="1"/>
  <c r="L101" i="2"/>
  <c r="L102" i="2" s="1"/>
  <c r="L104" i="2" s="1"/>
  <c r="P101" i="2"/>
  <c r="P102" i="2" s="1"/>
  <c r="T101" i="2"/>
  <c r="T102" i="2" s="1"/>
  <c r="D103" i="2"/>
  <c r="H104" i="2"/>
  <c r="Q105" i="2"/>
  <c r="Q106" i="2" s="1"/>
  <c r="Q107" i="2"/>
  <c r="Q108" i="2" s="1"/>
  <c r="U117" i="1"/>
  <c r="U118" i="1" s="1"/>
  <c r="T117" i="1"/>
  <c r="T118" i="1" s="1"/>
  <c r="S117" i="1"/>
  <c r="S118" i="1" s="1"/>
  <c r="R117" i="1"/>
  <c r="R118" i="1" s="1"/>
  <c r="Q117" i="1"/>
  <c r="Q118" i="1" s="1"/>
  <c r="P117" i="1"/>
  <c r="O117" i="1"/>
  <c r="N117" i="1"/>
  <c r="M117" i="1"/>
  <c r="L117" i="1"/>
  <c r="K117" i="1"/>
  <c r="J117" i="1"/>
  <c r="I117" i="1"/>
  <c r="H117" i="1"/>
  <c r="G117" i="1"/>
  <c r="F117" i="1"/>
  <c r="E117" i="1"/>
  <c r="U109" i="1"/>
  <c r="AB100" i="1"/>
  <c r="T96" i="1"/>
  <c r="T114" i="1" s="1"/>
  <c r="S96" i="1"/>
  <c r="S110" i="1" s="1"/>
  <c r="R96" i="1"/>
  <c r="R110" i="1" s="1"/>
  <c r="Q96" i="1"/>
  <c r="Q111" i="1" s="1"/>
  <c r="P96" i="1"/>
  <c r="P111" i="1" s="1"/>
  <c r="O96" i="1"/>
  <c r="O111" i="1" s="1"/>
  <c r="N96" i="1"/>
  <c r="M96" i="1"/>
  <c r="M111" i="1" s="1"/>
  <c r="L96" i="1"/>
  <c r="L107" i="1" s="1"/>
  <c r="L108" i="1" s="1"/>
  <c r="K96" i="1"/>
  <c r="K107" i="1" s="1"/>
  <c r="K108" i="1" s="1"/>
  <c r="J96" i="1"/>
  <c r="I96" i="1"/>
  <c r="I107" i="1" s="1"/>
  <c r="I108" i="1" s="1"/>
  <c r="H96" i="1"/>
  <c r="H107" i="1" s="1"/>
  <c r="H108" i="1" s="1"/>
  <c r="G96" i="1"/>
  <c r="G107" i="1" s="1"/>
  <c r="G108" i="1" s="1"/>
  <c r="F96" i="1"/>
  <c r="F107" i="1" s="1"/>
  <c r="F108" i="1" s="1"/>
  <c r="E96" i="1"/>
  <c r="E111" i="1" s="1"/>
  <c r="D96" i="1"/>
  <c r="O95" i="1"/>
  <c r="N95" i="1"/>
  <c r="M95" i="1"/>
  <c r="L95" i="1"/>
  <c r="K95" i="1"/>
  <c r="J95" i="1"/>
  <c r="I95" i="1"/>
  <c r="H95" i="1"/>
  <c r="G95" i="1"/>
  <c r="F95" i="1"/>
  <c r="E95" i="1"/>
  <c r="D95" i="1"/>
  <c r="Y93" i="1"/>
  <c r="AG93" i="1" s="1"/>
  <c r="X93" i="1"/>
  <c r="AF93" i="1" s="1"/>
  <c r="V93" i="1"/>
  <c r="Y92" i="1"/>
  <c r="AG92" i="1" s="1"/>
  <c r="X92" i="1"/>
  <c r="AF92" i="1" s="1"/>
  <c r="V92" i="1"/>
  <c r="Y91" i="1"/>
  <c r="AG91" i="1" s="1"/>
  <c r="X91" i="1"/>
  <c r="AF91" i="1" s="1"/>
  <c r="V91" i="1"/>
  <c r="AG82" i="1"/>
  <c r="AF82" i="1"/>
  <c r="AG81" i="1"/>
  <c r="AF81" i="1"/>
  <c r="AG75" i="1"/>
  <c r="AF75" i="1"/>
  <c r="Y72" i="1"/>
  <c r="AG72" i="1" s="1"/>
  <c r="X72" i="1"/>
  <c r="AF72" i="1" s="1"/>
  <c r="V72" i="1"/>
  <c r="Y71" i="1"/>
  <c r="AG71" i="1" s="1"/>
  <c r="X71" i="1"/>
  <c r="AF71" i="1" s="1"/>
  <c r="V71" i="1"/>
  <c r="Y70" i="1"/>
  <c r="AG70" i="1" s="1"/>
  <c r="X70" i="1"/>
  <c r="AF70" i="1" s="1"/>
  <c r="V70" i="1"/>
  <c r="Y69" i="1"/>
  <c r="AG69" i="1" s="1"/>
  <c r="X69" i="1"/>
  <c r="AF69" i="1" s="1"/>
  <c r="V69" i="1"/>
  <c r="AE69" i="1" s="1"/>
  <c r="Y68" i="1"/>
  <c r="AG68" i="1" s="1"/>
  <c r="X68" i="1"/>
  <c r="AF68" i="1" s="1"/>
  <c r="V68" i="1"/>
  <c r="Y67" i="1"/>
  <c r="AG67" i="1" s="1"/>
  <c r="X67" i="1"/>
  <c r="AF67" i="1" s="1"/>
  <c r="V67" i="1"/>
  <c r="Y66" i="1"/>
  <c r="AG66" i="1" s="1"/>
  <c r="X66" i="1"/>
  <c r="AF66" i="1" s="1"/>
  <c r="V66" i="1"/>
  <c r="Y65" i="1"/>
  <c r="AG65" i="1" s="1"/>
  <c r="X65" i="1"/>
  <c r="AF65" i="1" s="1"/>
  <c r="V65" i="1"/>
  <c r="AE65" i="1" s="1"/>
  <c r="Y64" i="1"/>
  <c r="AG64" i="1" s="1"/>
  <c r="X64" i="1"/>
  <c r="AF64" i="1" s="1"/>
  <c r="V64" i="1"/>
  <c r="Y63" i="1"/>
  <c r="AG63" i="1" s="1"/>
  <c r="X63" i="1"/>
  <c r="AF63" i="1" s="1"/>
  <c r="V63" i="1"/>
  <c r="Y62" i="1"/>
  <c r="AG62" i="1" s="1"/>
  <c r="X62" i="1"/>
  <c r="AF62" i="1" s="1"/>
  <c r="V62" i="1"/>
  <c r="AE62" i="1" s="1"/>
  <c r="Y61" i="1"/>
  <c r="AG61" i="1" s="1"/>
  <c r="X61" i="1"/>
  <c r="AF61" i="1" s="1"/>
  <c r="V61" i="1"/>
  <c r="AE61" i="1" s="1"/>
  <c r="Y60" i="1"/>
  <c r="AG60" i="1" s="1"/>
  <c r="X60" i="1"/>
  <c r="AF60" i="1" s="1"/>
  <c r="V60" i="1"/>
  <c r="Y59" i="1"/>
  <c r="AG59" i="1" s="1"/>
  <c r="X59" i="1"/>
  <c r="AF59" i="1" s="1"/>
  <c r="V59" i="1"/>
  <c r="AE59" i="1" s="1"/>
  <c r="Y58" i="1"/>
  <c r="AG58" i="1" s="1"/>
  <c r="X58" i="1"/>
  <c r="AF58" i="1" s="1"/>
  <c r="V58" i="1"/>
  <c r="Y57" i="1"/>
  <c r="AG57" i="1" s="1"/>
  <c r="X57" i="1"/>
  <c r="AF57" i="1" s="1"/>
  <c r="V57" i="1"/>
  <c r="Y56" i="1"/>
  <c r="AG56" i="1" s="1"/>
  <c r="X56" i="1"/>
  <c r="AF56" i="1" s="1"/>
  <c r="V56" i="1"/>
  <c r="Y55" i="1"/>
  <c r="AG55" i="1" s="1"/>
  <c r="X55" i="1"/>
  <c r="AF55" i="1" s="1"/>
  <c r="V55" i="1"/>
  <c r="AE55" i="1" s="1"/>
  <c r="Y54" i="1"/>
  <c r="AG54" i="1" s="1"/>
  <c r="X54" i="1"/>
  <c r="AF54" i="1" s="1"/>
  <c r="V54" i="1"/>
  <c r="Y53" i="1"/>
  <c r="AG53" i="1" s="1"/>
  <c r="X53" i="1"/>
  <c r="AF53" i="1" s="1"/>
  <c r="V53" i="1"/>
  <c r="Y52" i="1"/>
  <c r="AG52" i="1" s="1"/>
  <c r="X52" i="1"/>
  <c r="AF52" i="1" s="1"/>
  <c r="V52" i="1"/>
  <c r="AE52" i="1" s="1"/>
  <c r="Y51" i="1"/>
  <c r="AG51" i="1" s="1"/>
  <c r="X51" i="1"/>
  <c r="AF51" i="1" s="1"/>
  <c r="V51" i="1"/>
  <c r="AE51" i="1" s="1"/>
  <c r="Y50" i="1"/>
  <c r="AG50" i="1" s="1"/>
  <c r="X50" i="1"/>
  <c r="AF50" i="1" s="1"/>
  <c r="V50" i="1"/>
  <c r="Y49" i="1"/>
  <c r="AG49" i="1" s="1"/>
  <c r="X49" i="1"/>
  <c r="AF49" i="1" s="1"/>
  <c r="V49" i="1"/>
  <c r="AE49" i="1" s="1"/>
  <c r="Y48" i="1"/>
  <c r="AG48" i="1" s="1"/>
  <c r="X48" i="1"/>
  <c r="AF48" i="1" s="1"/>
  <c r="V48" i="1"/>
  <c r="Y47" i="1"/>
  <c r="AG47" i="1" s="1"/>
  <c r="X47" i="1"/>
  <c r="AF47" i="1" s="1"/>
  <c r="V47" i="1"/>
  <c r="Y46" i="1"/>
  <c r="AG46" i="1" s="1"/>
  <c r="X46" i="1"/>
  <c r="AF46" i="1" s="1"/>
  <c r="V46" i="1"/>
  <c r="AE46" i="1" s="1"/>
  <c r="Y45" i="1"/>
  <c r="AG45" i="1" s="1"/>
  <c r="X45" i="1"/>
  <c r="AF45" i="1" s="1"/>
  <c r="V45" i="1"/>
  <c r="AE45" i="1" s="1"/>
  <c r="Y44" i="1"/>
  <c r="AG44" i="1" s="1"/>
  <c r="X44" i="1"/>
  <c r="AF44" i="1" s="1"/>
  <c r="V44" i="1"/>
  <c r="Y43" i="1"/>
  <c r="AG43" i="1" s="1"/>
  <c r="X43" i="1"/>
  <c r="AF43" i="1" s="1"/>
  <c r="V43" i="1"/>
  <c r="AE43" i="1" s="1"/>
  <c r="Y42" i="1"/>
  <c r="AG42" i="1" s="1"/>
  <c r="X42" i="1"/>
  <c r="AF42" i="1" s="1"/>
  <c r="V42" i="1"/>
  <c r="Y41" i="1"/>
  <c r="AG41" i="1" s="1"/>
  <c r="X41" i="1"/>
  <c r="AF41" i="1" s="1"/>
  <c r="V41" i="1"/>
  <c r="AE41" i="1" s="1"/>
  <c r="Y40" i="1"/>
  <c r="AG40" i="1" s="1"/>
  <c r="X40" i="1"/>
  <c r="AF40" i="1" s="1"/>
  <c r="V40" i="1"/>
  <c r="Y39" i="1"/>
  <c r="AG39" i="1" s="1"/>
  <c r="X39" i="1"/>
  <c r="AF39" i="1" s="1"/>
  <c r="V39" i="1"/>
  <c r="Y38" i="1"/>
  <c r="AG38" i="1" s="1"/>
  <c r="X38" i="1"/>
  <c r="AF38" i="1" s="1"/>
  <c r="V38" i="1"/>
  <c r="Y37" i="1"/>
  <c r="AG37" i="1" s="1"/>
  <c r="X37" i="1"/>
  <c r="AF37" i="1" s="1"/>
  <c r="V37" i="1"/>
  <c r="Y36" i="1"/>
  <c r="AG36" i="1" s="1"/>
  <c r="X36" i="1"/>
  <c r="AF36" i="1" s="1"/>
  <c r="V36" i="1"/>
  <c r="AE36" i="1" s="1"/>
  <c r="Y35" i="1"/>
  <c r="AG35" i="1" s="1"/>
  <c r="X35" i="1"/>
  <c r="AF35" i="1" s="1"/>
  <c r="V35" i="1"/>
  <c r="AE35" i="1" s="1"/>
  <c r="Y34" i="1"/>
  <c r="AG34" i="1" s="1"/>
  <c r="X34" i="1"/>
  <c r="AF34" i="1" s="1"/>
  <c r="V34" i="1"/>
  <c r="Y33" i="1"/>
  <c r="AG33" i="1" s="1"/>
  <c r="X33" i="1"/>
  <c r="AF33" i="1" s="1"/>
  <c r="V33" i="1"/>
  <c r="AE33" i="1" s="1"/>
  <c r="Y32" i="1"/>
  <c r="AG32" i="1" s="1"/>
  <c r="X32" i="1"/>
  <c r="AF32" i="1" s="1"/>
  <c r="V32" i="1"/>
  <c r="AE32" i="1" s="1"/>
  <c r="Y31" i="1"/>
  <c r="AG31" i="1" s="1"/>
  <c r="X31" i="1"/>
  <c r="AF31" i="1" s="1"/>
  <c r="V31" i="1"/>
  <c r="AE31" i="1" s="1"/>
  <c r="N107" i="1" l="1"/>
  <c r="N108" i="1" s="1"/>
  <c r="N111" i="1"/>
  <c r="P104" i="2"/>
  <c r="N104" i="2"/>
  <c r="D105" i="2"/>
  <c r="E105" i="2"/>
  <c r="E106" i="2" s="1"/>
  <c r="F105" i="2"/>
  <c r="F106" i="2" s="1"/>
  <c r="G105" i="2"/>
  <c r="G106" i="2" s="1"/>
  <c r="N105" i="2"/>
  <c r="N106" i="2" s="1"/>
  <c r="L105" i="2"/>
  <c r="L106" i="2" s="1"/>
  <c r="H105" i="2"/>
  <c r="H106" i="2" s="1"/>
  <c r="M105" i="2"/>
  <c r="M106" i="2" s="1"/>
  <c r="K105" i="2"/>
  <c r="K106" i="2" s="1"/>
  <c r="J105" i="2"/>
  <c r="J106" i="2" s="1"/>
  <c r="P94" i="2"/>
  <c r="P105" i="2"/>
  <c r="P106" i="2" s="1"/>
  <c r="O94" i="2"/>
  <c r="O105" i="2"/>
  <c r="O106" i="2" s="1"/>
  <c r="J97" i="1"/>
  <c r="J98" i="1" s="1"/>
  <c r="J107" i="1"/>
  <c r="J108" i="1" s="1"/>
  <c r="M113" i="1"/>
  <c r="M107" i="1"/>
  <c r="M108" i="1" s="1"/>
  <c r="Q113" i="1"/>
  <c r="Q107" i="1"/>
  <c r="Q108" i="1" s="1"/>
  <c r="P114" i="1"/>
  <c r="P107" i="1"/>
  <c r="P108" i="1" s="1"/>
  <c r="O99" i="1"/>
  <c r="O100" i="1" s="1"/>
  <c r="O107" i="1"/>
  <c r="O108" i="1" s="1"/>
  <c r="AB72" i="1"/>
  <c r="I105" i="2"/>
  <c r="I106" i="2" s="1"/>
  <c r="AE90" i="2"/>
  <c r="AB101" i="2" s="1"/>
  <c r="AA106" i="2" s="1"/>
  <c r="D108" i="2"/>
  <c r="U108" i="2"/>
  <c r="D94" i="2"/>
  <c r="U94" i="2"/>
  <c r="D102" i="2"/>
  <c r="U102" i="2"/>
  <c r="U96" i="2"/>
  <c r="D96" i="2"/>
  <c r="D104" i="2"/>
  <c r="U104" i="2"/>
  <c r="D100" i="2"/>
  <c r="U100" i="2"/>
  <c r="U98" i="2"/>
  <c r="D98" i="2"/>
  <c r="D106" i="2"/>
  <c r="AB70" i="1"/>
  <c r="AB81" i="1"/>
  <c r="AB93" i="1"/>
  <c r="AB71" i="1"/>
  <c r="AE71" i="1"/>
  <c r="AB82" i="1"/>
  <c r="AE82" i="1"/>
  <c r="AE70" i="1"/>
  <c r="AE81" i="1"/>
  <c r="AE93" i="1"/>
  <c r="AE75" i="1"/>
  <c r="AB92" i="1"/>
  <c r="AE92" i="1"/>
  <c r="AE72" i="1"/>
  <c r="AB91" i="1"/>
  <c r="AE91" i="1"/>
  <c r="AB34" i="1"/>
  <c r="AB50" i="1"/>
  <c r="M105" i="1"/>
  <c r="M106" i="1" s="1"/>
  <c r="T97" i="1"/>
  <c r="T98" i="1" s="1"/>
  <c r="M112" i="1"/>
  <c r="L114" i="1"/>
  <c r="L111" i="1"/>
  <c r="L112" i="1" s="1"/>
  <c r="I113" i="1"/>
  <c r="I111" i="1"/>
  <c r="I112" i="1" s="1"/>
  <c r="F113" i="1"/>
  <c r="F111" i="1"/>
  <c r="F112" i="1" s="1"/>
  <c r="H114" i="1"/>
  <c r="H111" i="1"/>
  <c r="H112" i="1" s="1"/>
  <c r="J113" i="1"/>
  <c r="J111" i="1"/>
  <c r="J112" i="1" s="1"/>
  <c r="K101" i="1"/>
  <c r="K102" i="1" s="1"/>
  <c r="K111" i="1"/>
  <c r="K112" i="1" s="1"/>
  <c r="G99" i="1"/>
  <c r="G100" i="1" s="1"/>
  <c r="G111" i="1"/>
  <c r="G112" i="1" s="1"/>
  <c r="D114" i="1"/>
  <c r="D111" i="1"/>
  <c r="D107" i="1"/>
  <c r="D108" i="1" s="1"/>
  <c r="E113" i="1"/>
  <c r="E107" i="1"/>
  <c r="E108" i="1" s="1"/>
  <c r="AB66" i="1"/>
  <c r="D103" i="1"/>
  <c r="D104" i="1" s="1"/>
  <c r="L103" i="1"/>
  <c r="L104" i="1" s="1"/>
  <c r="I105" i="1"/>
  <c r="I106" i="1" s="1"/>
  <c r="Q105" i="1"/>
  <c r="Q106" i="1" s="1"/>
  <c r="AB63" i="1"/>
  <c r="AB44" i="1"/>
  <c r="R113" i="1"/>
  <c r="T113" i="1"/>
  <c r="I114" i="1"/>
  <c r="D115" i="1"/>
  <c r="F97" i="1"/>
  <c r="F98" i="1" s="1"/>
  <c r="T115" i="1"/>
  <c r="T103" i="1"/>
  <c r="T104" i="1" s="1"/>
  <c r="P113" i="1"/>
  <c r="N97" i="1"/>
  <c r="N98" i="1" s="1"/>
  <c r="E114" i="1"/>
  <c r="P97" i="1"/>
  <c r="P98" i="1" s="1"/>
  <c r="R97" i="1"/>
  <c r="R98" i="1" s="1"/>
  <c r="M114" i="1"/>
  <c r="Q114" i="1"/>
  <c r="E105" i="1"/>
  <c r="E106" i="1" s="1"/>
  <c r="H115" i="1"/>
  <c r="AB32" i="1"/>
  <c r="S101" i="1"/>
  <c r="S102" i="1" s="1"/>
  <c r="E112" i="1"/>
  <c r="L115" i="1"/>
  <c r="N115" i="1"/>
  <c r="H103" i="1"/>
  <c r="H104" i="1" s="1"/>
  <c r="P115" i="1"/>
  <c r="AB56" i="1"/>
  <c r="Q112" i="1"/>
  <c r="R115" i="1"/>
  <c r="N103" i="1"/>
  <c r="N104" i="1" s="1"/>
  <c r="P103" i="1"/>
  <c r="P104" i="1" s="1"/>
  <c r="R103" i="1"/>
  <c r="R104" i="1" s="1"/>
  <c r="N113" i="1"/>
  <c r="AB39" i="1"/>
  <c r="AB54" i="1"/>
  <c r="AB47" i="1"/>
  <c r="AB40" i="1"/>
  <c r="AB37" i="1"/>
  <c r="AB48" i="1"/>
  <c r="AB38" i="1"/>
  <c r="AB60" i="1"/>
  <c r="AB64" i="1"/>
  <c r="AB68" i="1"/>
  <c r="AB49" i="1"/>
  <c r="AE39" i="1"/>
  <c r="AB43" i="1"/>
  <c r="AB59" i="1"/>
  <c r="AB53" i="1"/>
  <c r="AE68" i="1"/>
  <c r="AE56" i="1"/>
  <c r="AE37" i="1"/>
  <c r="AB41" i="1"/>
  <c r="AE53" i="1"/>
  <c r="AB57" i="1"/>
  <c r="AE66" i="1"/>
  <c r="AB117" i="1"/>
  <c r="AE34" i="1"/>
  <c r="AE50" i="1"/>
  <c r="AB35" i="1"/>
  <c r="AE47" i="1"/>
  <c r="AB51" i="1"/>
  <c r="AE63" i="1"/>
  <c r="AB67" i="1"/>
  <c r="AE44" i="1"/>
  <c r="AE60" i="1"/>
  <c r="AB45" i="1"/>
  <c r="AE57" i="1"/>
  <c r="AB61" i="1"/>
  <c r="N118" i="1"/>
  <c r="AE40" i="1"/>
  <c r="AE38" i="1"/>
  <c r="AB42" i="1"/>
  <c r="AE54" i="1"/>
  <c r="AB58" i="1"/>
  <c r="AE67" i="1"/>
  <c r="AB55" i="1"/>
  <c r="AB36" i="1"/>
  <c r="AE48" i="1"/>
  <c r="AB52" i="1"/>
  <c r="AE64" i="1"/>
  <c r="AB33" i="1"/>
  <c r="AB65" i="1"/>
  <c r="AE42" i="1"/>
  <c r="AB46" i="1"/>
  <c r="AE58" i="1"/>
  <c r="AB62" i="1"/>
  <c r="AF94" i="1"/>
  <c r="AG94" i="1"/>
  <c r="AB69" i="1"/>
  <c r="E118" i="1"/>
  <c r="M118" i="1"/>
  <c r="K99" i="1"/>
  <c r="K100" i="1" s="1"/>
  <c r="G101" i="1"/>
  <c r="G102" i="1" s="1"/>
  <c r="F118" i="1"/>
  <c r="I118" i="1"/>
  <c r="G118" i="1"/>
  <c r="K118" i="1"/>
  <c r="O118" i="1"/>
  <c r="J118" i="1"/>
  <c r="AB31" i="1"/>
  <c r="G115" i="1"/>
  <c r="G103" i="1"/>
  <c r="G104" i="1" s="1"/>
  <c r="G114" i="1"/>
  <c r="G105" i="1"/>
  <c r="G106" i="1" s="1"/>
  <c r="G113" i="1"/>
  <c r="G97" i="1"/>
  <c r="G98" i="1" s="1"/>
  <c r="K115" i="1"/>
  <c r="K103" i="1"/>
  <c r="K104" i="1" s="1"/>
  <c r="K114" i="1"/>
  <c r="K105" i="1"/>
  <c r="K106" i="1" s="1"/>
  <c r="K113" i="1"/>
  <c r="K97" i="1"/>
  <c r="K98" i="1" s="1"/>
  <c r="O115" i="1"/>
  <c r="O103" i="1"/>
  <c r="O104" i="1" s="1"/>
  <c r="O114" i="1"/>
  <c r="O112" i="1"/>
  <c r="O105" i="1"/>
  <c r="O106" i="1" s="1"/>
  <c r="O113" i="1"/>
  <c r="O97" i="1"/>
  <c r="O98" i="1" s="1"/>
  <c r="S115" i="1"/>
  <c r="S103" i="1"/>
  <c r="S104" i="1" s="1"/>
  <c r="S114" i="1"/>
  <c r="S111" i="1"/>
  <c r="S112" i="1" s="1"/>
  <c r="S109" i="1"/>
  <c r="S105" i="1"/>
  <c r="S106" i="1" s="1"/>
  <c r="S113" i="1"/>
  <c r="S97" i="1"/>
  <c r="S98" i="1" s="1"/>
  <c r="S99" i="1"/>
  <c r="S100" i="1" s="1"/>
  <c r="O101" i="1"/>
  <c r="O102" i="1" s="1"/>
  <c r="H118" i="1"/>
  <c r="L118" i="1"/>
  <c r="P118" i="1"/>
  <c r="D99" i="1"/>
  <c r="H99" i="1"/>
  <c r="H100" i="1" s="1"/>
  <c r="L99" i="1"/>
  <c r="L100" i="1" s="1"/>
  <c r="P99" i="1"/>
  <c r="P100" i="1" s="1"/>
  <c r="T99" i="1"/>
  <c r="T100" i="1" s="1"/>
  <c r="D101" i="1"/>
  <c r="H101" i="1"/>
  <c r="H102" i="1" s="1"/>
  <c r="L101" i="1"/>
  <c r="L102" i="1" s="1"/>
  <c r="P101" i="1"/>
  <c r="P102" i="1" s="1"/>
  <c r="T101" i="1"/>
  <c r="T102" i="1" s="1"/>
  <c r="E103" i="1"/>
  <c r="E104" i="1" s="1"/>
  <c r="I103" i="1"/>
  <c r="I104" i="1" s="1"/>
  <c r="M103" i="1"/>
  <c r="M104" i="1" s="1"/>
  <c r="Q103" i="1"/>
  <c r="Q104" i="1" s="1"/>
  <c r="F105" i="1"/>
  <c r="F106" i="1" s="1"/>
  <c r="J105" i="1"/>
  <c r="J106" i="1" s="1"/>
  <c r="N105" i="1"/>
  <c r="N106" i="1" s="1"/>
  <c r="R105" i="1"/>
  <c r="R106" i="1" s="1"/>
  <c r="R109" i="1"/>
  <c r="T110" i="1"/>
  <c r="N112" i="1"/>
  <c r="R111" i="1"/>
  <c r="R112" i="1" s="1"/>
  <c r="F114" i="1"/>
  <c r="J114" i="1"/>
  <c r="N114" i="1"/>
  <c r="R114" i="1"/>
  <c r="E115" i="1"/>
  <c r="I115" i="1"/>
  <c r="M115" i="1"/>
  <c r="Q115" i="1"/>
  <c r="D97" i="1"/>
  <c r="H97" i="1"/>
  <c r="H98" i="1" s="1"/>
  <c r="L97" i="1"/>
  <c r="L98" i="1" s="1"/>
  <c r="E99" i="1"/>
  <c r="E100" i="1" s="1"/>
  <c r="I99" i="1"/>
  <c r="I100" i="1" s="1"/>
  <c r="M99" i="1"/>
  <c r="M100" i="1" s="1"/>
  <c r="Q99" i="1"/>
  <c r="Q100" i="1" s="1"/>
  <c r="E101" i="1"/>
  <c r="E102" i="1" s="1"/>
  <c r="I101" i="1"/>
  <c r="I102" i="1" s="1"/>
  <c r="M101" i="1"/>
  <c r="M102" i="1" s="1"/>
  <c r="Q101" i="1"/>
  <c r="Q102" i="1" s="1"/>
  <c r="F103" i="1"/>
  <c r="F104" i="1" s="1"/>
  <c r="J103" i="1"/>
  <c r="J104" i="1" s="1"/>
  <c r="D113" i="1"/>
  <c r="H113" i="1"/>
  <c r="L113" i="1"/>
  <c r="F115" i="1"/>
  <c r="J115" i="1"/>
  <c r="E97" i="1"/>
  <c r="I97" i="1"/>
  <c r="M97" i="1"/>
  <c r="M98" i="1" s="1"/>
  <c r="Q97" i="1"/>
  <c r="Q98" i="1" s="1"/>
  <c r="F99" i="1"/>
  <c r="F100" i="1" s="1"/>
  <c r="J99" i="1"/>
  <c r="J100" i="1" s="1"/>
  <c r="N99" i="1"/>
  <c r="N100" i="1" s="1"/>
  <c r="R99" i="1"/>
  <c r="R100" i="1" s="1"/>
  <c r="F101" i="1"/>
  <c r="F102" i="1" s="1"/>
  <c r="J101" i="1"/>
  <c r="J102" i="1" s="1"/>
  <c r="N101" i="1"/>
  <c r="N102" i="1" s="1"/>
  <c r="R101" i="1"/>
  <c r="R102" i="1" s="1"/>
  <c r="D105" i="1"/>
  <c r="H105" i="1"/>
  <c r="H106" i="1" s="1"/>
  <c r="L105" i="1"/>
  <c r="L106" i="1" s="1"/>
  <c r="P105" i="1"/>
  <c r="P106" i="1" s="1"/>
  <c r="T105" i="1"/>
  <c r="T106" i="1" s="1"/>
  <c r="T109" i="1"/>
  <c r="P112" i="1"/>
  <c r="T111" i="1"/>
  <c r="T112" i="1" s="1"/>
  <c r="Q109" i="1" l="1"/>
  <c r="Q110" i="1" s="1"/>
  <c r="P109" i="1"/>
  <c r="P110" i="1" s="1"/>
  <c r="O109" i="1"/>
  <c r="O110" i="1" s="1"/>
  <c r="N109" i="1"/>
  <c r="N110" i="1" s="1"/>
  <c r="M109" i="1"/>
  <c r="M110" i="1" s="1"/>
  <c r="U108" i="1"/>
  <c r="L109" i="1"/>
  <c r="L110" i="1" s="1"/>
  <c r="AE94" i="1"/>
  <c r="AB105" i="1" s="1"/>
  <c r="AA110" i="1" s="1"/>
  <c r="H109" i="1"/>
  <c r="H110" i="1" s="1"/>
  <c r="D98" i="1"/>
  <c r="U98" i="1"/>
  <c r="J109" i="1"/>
  <c r="J110" i="1" s="1"/>
  <c r="U100" i="1"/>
  <c r="D100" i="1"/>
  <c r="D109" i="1"/>
  <c r="D110" i="1" s="1"/>
  <c r="I109" i="1"/>
  <c r="I110" i="1" s="1"/>
  <c r="I98" i="1"/>
  <c r="F109" i="1"/>
  <c r="F110" i="1" s="1"/>
  <c r="K109" i="1"/>
  <c r="K110" i="1" s="1"/>
  <c r="G109" i="1"/>
  <c r="G110" i="1" s="1"/>
  <c r="U112" i="1"/>
  <c r="D112" i="1"/>
  <c r="U106" i="1"/>
  <c r="D106" i="1"/>
  <c r="E98" i="1"/>
  <c r="E109" i="1"/>
  <c r="E110" i="1" s="1"/>
  <c r="U102" i="1"/>
  <c r="D102" i="1"/>
  <c r="U104" i="1"/>
</calcChain>
</file>

<file path=xl/sharedStrings.xml><?xml version="1.0" encoding="utf-8"?>
<sst xmlns="http://schemas.openxmlformats.org/spreadsheetml/2006/main" count="952" uniqueCount="269">
  <si>
    <t>SEMESTER EXAMINATION REPORT</t>
  </si>
  <si>
    <t>B.E. Civil Engineering</t>
  </si>
  <si>
    <t>PROGRAMME:</t>
  </si>
  <si>
    <t>ACADEMIC YEAR:</t>
  </si>
  <si>
    <t>BATCH PASSING OUT YEAR</t>
  </si>
  <si>
    <t>B.E. Mechanical Engineering</t>
  </si>
  <si>
    <t>SEMESTER NO.</t>
  </si>
  <si>
    <t>SECTION:</t>
  </si>
  <si>
    <t>MONTH &amp; YEAR OF EXAM</t>
  </si>
  <si>
    <t>B.E. Electronics and Communication Engineering</t>
  </si>
  <si>
    <t>.S.No</t>
  </si>
  <si>
    <t xml:space="preserve">COURSE CODE </t>
  </si>
  <si>
    <t>COURSE NAME</t>
  </si>
  <si>
    <t>CREDITS</t>
  </si>
  <si>
    <t>NAME(S) OF THE COURSE TEACHER</t>
  </si>
  <si>
    <t xml:space="preserve">B.E. Computer Science and Engineering </t>
  </si>
  <si>
    <t xml:space="preserve">B.Tech. Chemical Engineering </t>
  </si>
  <si>
    <t>B.E. Electrical and Electronics Engineering</t>
  </si>
  <si>
    <t>B.E. Electronics and Instrumentation Engineering</t>
  </si>
  <si>
    <t>B.Tech. Information Technology</t>
  </si>
  <si>
    <t xml:space="preserve">B.E. Mechatronics Engineering </t>
  </si>
  <si>
    <t>B.Tech. Food Technology</t>
  </si>
  <si>
    <t>M.E. Engineering Design</t>
  </si>
  <si>
    <t>M.E. Computer Science and Engineering</t>
  </si>
  <si>
    <t xml:space="preserve">M.E. Applied Electronics </t>
  </si>
  <si>
    <t>M.E. Construction Engineering &amp; Management</t>
  </si>
  <si>
    <t>M.Tech. Chemical Engineering</t>
  </si>
  <si>
    <t>M.E. VLSI Design</t>
  </si>
  <si>
    <t>CONSOLIDATED GRADE SHEET</t>
  </si>
  <si>
    <t>M.E. Mechatronics</t>
  </si>
  <si>
    <t>Sl. No.</t>
  </si>
  <si>
    <t>Reg. No.</t>
  </si>
  <si>
    <t>Grade Obtained</t>
  </si>
  <si>
    <t>GPA</t>
  </si>
  <si>
    <t>Courses Absent (AB)</t>
  </si>
  <si>
    <t>Courses to reappear (RA)</t>
  </si>
  <si>
    <t>Courses withdrawn (W)</t>
  </si>
  <si>
    <t>Courses Withheld (WH)</t>
  </si>
  <si>
    <t>Arrears</t>
  </si>
  <si>
    <t>No. of ourses to be passed in the next exam</t>
  </si>
  <si>
    <t>M.E. Computer and Communication Engg.</t>
  </si>
  <si>
    <t>Course</t>
  </si>
  <si>
    <t>M.E. Control and Instrumentation Engg.</t>
  </si>
  <si>
    <t>Previous</t>
  </si>
  <si>
    <t>Cleared now</t>
  </si>
  <si>
    <t>ALL AB</t>
  </si>
  <si>
    <t>ALL W</t>
  </si>
  <si>
    <t>ALL WH</t>
  </si>
  <si>
    <t>M.E. Communication systems</t>
  </si>
  <si>
    <t>M.E. Power Electronics</t>
  </si>
  <si>
    <t>M.E. Embedded systems</t>
  </si>
  <si>
    <t>M.E. Structural Engg.</t>
  </si>
  <si>
    <t>M.Tech. IT ( Information &amp; Cyber warfare)</t>
  </si>
  <si>
    <t>M.Tech Food Tech.</t>
  </si>
  <si>
    <t>MBA</t>
  </si>
  <si>
    <t>MCA</t>
  </si>
  <si>
    <t>B.Sc. CT</t>
  </si>
  <si>
    <t>B.Sc. IT</t>
  </si>
  <si>
    <t>B.Sc. Computer systems &amp; Design</t>
  </si>
  <si>
    <t>B.Sc. Information Systems</t>
  </si>
  <si>
    <t>B.Sc. Software Systems</t>
  </si>
  <si>
    <t>B.Sc. Software Engineering</t>
  </si>
  <si>
    <t xml:space="preserve">M.Sc. Computer Technology </t>
  </si>
  <si>
    <t xml:space="preserve">M.Sc. Information Technology </t>
  </si>
  <si>
    <t>M.Sc. Software Engineering</t>
  </si>
  <si>
    <t>M.Sc. Software Engineering (Integrated)</t>
  </si>
  <si>
    <t>M.Sc. Software Systems</t>
  </si>
  <si>
    <t>COURSEWISE PERFORMANCE</t>
  </si>
  <si>
    <t>Grade wise %</t>
  </si>
  <si>
    <t xml:space="preserve"> No. of students appeared for the exam</t>
  </si>
  <si>
    <t>No. of students</t>
  </si>
  <si>
    <t>Percentage</t>
  </si>
  <si>
    <t>NO. OF STUDENTS CLEARED ALL COURSES</t>
  </si>
  <si>
    <t>NO. OF STUDENTS APPEARED  FOR EXAMS</t>
  </si>
  <si>
    <t xml:space="preserve"> % OF STUDENTS CLEARED ALL COURSES IN THIS SEMESTER</t>
  </si>
  <si>
    <t xml:space="preserve"> Absent (AB)</t>
  </si>
  <si>
    <t xml:space="preserve"> Withheld (WH)</t>
  </si>
  <si>
    <t xml:space="preserve"> Withdrawn (W)</t>
  </si>
  <si>
    <t>ABSENTEEISM IN EXAM</t>
  </si>
  <si>
    <t>No. of courses to Reappear</t>
  </si>
  <si>
    <t>Students Absent for atleast one exam</t>
  </si>
  <si>
    <t>O Grade-10 Points</t>
  </si>
  <si>
    <t>A+ Grade- 9 Points</t>
  </si>
  <si>
    <t>A Grade - 8 Points</t>
  </si>
  <si>
    <t>B+ Grade - 7 Points</t>
  </si>
  <si>
    <t>B Grade - 6 Points</t>
  </si>
  <si>
    <t>C Grade - 5 Points</t>
  </si>
  <si>
    <t>PASS IN EACH COURSE( O to C Grade   put together)</t>
  </si>
  <si>
    <t xml:space="preserve">0-49 marks Reappear (U) </t>
  </si>
  <si>
    <t>FAILURE (U)ANALYSIS FOR THIS SEMESTER EXAMS(Excluding AB , WH,W)</t>
  </si>
  <si>
    <t>KONGU ENGINEERING COLLEGE
(Autonomous)
PERUNDURAI – 638060
INTERNAL QUALITY ASSURANCE CELL</t>
  </si>
  <si>
    <t>AC-08, Rev.0, 01.09.2023</t>
  </si>
  <si>
    <t>A</t>
  </si>
  <si>
    <t>A+</t>
  </si>
  <si>
    <t>O</t>
  </si>
  <si>
    <t>B+</t>
  </si>
  <si>
    <t>U</t>
  </si>
  <si>
    <t>B</t>
  </si>
  <si>
    <t>C</t>
  </si>
  <si>
    <t>20EET51</t>
  </si>
  <si>
    <t>POWER ELECTRONICS</t>
  </si>
  <si>
    <t>20EET52</t>
  </si>
  <si>
    <t>POWER SYSTEM ANALYSIS</t>
  </si>
  <si>
    <t>20EET53</t>
  </si>
  <si>
    <t>CONTROL SYSTEMS</t>
  </si>
  <si>
    <t>20EEE03</t>
  </si>
  <si>
    <t>RENEWABLE ENERGY SYSTEM</t>
  </si>
  <si>
    <t>20EEE01</t>
  </si>
  <si>
    <t>POWER SEMICONDUCTOR DEVICES</t>
  </si>
  <si>
    <t>20CSO11</t>
  </si>
  <si>
    <t>PROGRAMMING WITH JAVA</t>
  </si>
  <si>
    <t>20CSO12</t>
  </si>
  <si>
    <t>INTRODUCTION TO WEB ENGINEERING</t>
  </si>
  <si>
    <t>20EEL51</t>
  </si>
  <si>
    <t>POWER ELECTRONICS LABORATORY</t>
  </si>
  <si>
    <t>20EEL52</t>
  </si>
  <si>
    <t>POWER SYSTEM ANALYSIS LABORATORY</t>
  </si>
  <si>
    <t>20EEL53</t>
  </si>
  <si>
    <t>CONTROL SYSTEM LABORATORY</t>
  </si>
  <si>
    <t>Dr.V.SURENDAR</t>
  </si>
  <si>
    <t>Ms.C.SAGANA</t>
  </si>
  <si>
    <t>Ms.V.P.GAYATHRI</t>
  </si>
  <si>
    <t xml:space="preserve">MR.P.KARTHIKEYAN, DR.M.SURESH (I/C)
</t>
  </si>
  <si>
    <t xml:space="preserve">DR.N.PRIYADARSHINI, DR.M.SRINIVASAN (I/C)
</t>
  </si>
  <si>
    <t xml:space="preserve">DR.S.USHA, MR.V. KUMARESAN (I/C)
</t>
  </si>
  <si>
    <t>B. E. - Electrical and Electronics Engineering</t>
  </si>
  <si>
    <t>V</t>
  </si>
  <si>
    <t>2023-2024</t>
  </si>
  <si>
    <t>DEC</t>
  </si>
  <si>
    <t>DR.N.SENTHILNATHAN</t>
  </si>
  <si>
    <t>INNOVATION AND BUSINESS MODEL DEVELOPMENT</t>
  </si>
  <si>
    <t>20GEO04</t>
  </si>
  <si>
    <t>Dr.S.PRAVEENKUMAR</t>
  </si>
  <si>
    <t>Dr.S.USHA</t>
  </si>
  <si>
    <t>Dr.A.SHEELA</t>
  </si>
  <si>
    <t>Mr.P.KARTHIKEYAN</t>
  </si>
  <si>
    <t>21EER057</t>
  </si>
  <si>
    <t>OMPRAKASH  T</t>
  </si>
  <si>
    <t>21EER058</t>
  </si>
  <si>
    <t>POOJA  S  R</t>
  </si>
  <si>
    <t>21EER059</t>
  </si>
  <si>
    <t>POOJA  SREE  B</t>
  </si>
  <si>
    <t>21EER060</t>
  </si>
  <si>
    <t>POOJITHA  P  T</t>
  </si>
  <si>
    <t>21EER062</t>
  </si>
  <si>
    <t>PRANAVI  D</t>
  </si>
  <si>
    <t>21EER063</t>
  </si>
  <si>
    <t>PRAVEEN  KUMAR  R</t>
  </si>
  <si>
    <t>21EER064</t>
  </si>
  <si>
    <t>21EER065</t>
  </si>
  <si>
    <t>RAHUL  R</t>
  </si>
  <si>
    <t>21EER066</t>
  </si>
  <si>
    <t>RAM  KUMAR  J</t>
  </si>
  <si>
    <t>21EER067</t>
  </si>
  <si>
    <t>RAMESHGURU  M</t>
  </si>
  <si>
    <t>21EER068</t>
  </si>
  <si>
    <t>RANJITH  V  P</t>
  </si>
  <si>
    <t>21EER069</t>
  </si>
  <si>
    <t>RAVIKIRAN  D  M</t>
  </si>
  <si>
    <t>21EER070</t>
  </si>
  <si>
    <t>RINTHIYA  T</t>
  </si>
  <si>
    <t>21EER071</t>
  </si>
  <si>
    <t>RITHANA  A  S</t>
  </si>
  <si>
    <t>21EER072</t>
  </si>
  <si>
    <t>RITHANYA  N</t>
  </si>
  <si>
    <t>21EER074</t>
  </si>
  <si>
    <t>SAKTHIVEL  G</t>
  </si>
  <si>
    <t>21EER075</t>
  </si>
  <si>
    <t>SANJAY  BALAJI  M</t>
  </si>
  <si>
    <t>21EER076</t>
  </si>
  <si>
    <t>SANJEEVGANDHI  S</t>
  </si>
  <si>
    <t>21EER077</t>
  </si>
  <si>
    <t>SARVESH  R</t>
  </si>
  <si>
    <t>21EER078</t>
  </si>
  <si>
    <t>SASIDHARAN  P</t>
  </si>
  <si>
    <t>21EER079</t>
  </si>
  <si>
    <t>SHARON  BENNI  S</t>
  </si>
  <si>
    <t>21EER080</t>
  </si>
  <si>
    <t>SHAUMINI  B</t>
  </si>
  <si>
    <t>21EER081</t>
  </si>
  <si>
    <t>SHIVALI  S</t>
  </si>
  <si>
    <t>21EER082</t>
  </si>
  <si>
    <t>SHREENITHI  M</t>
  </si>
  <si>
    <t>21EER083</t>
  </si>
  <si>
    <t>SHRI  PRAGASH  S</t>
  </si>
  <si>
    <t>21EER084</t>
  </si>
  <si>
    <t>SNEKHA  R</t>
  </si>
  <si>
    <t>21EER085</t>
  </si>
  <si>
    <t>SOWMITHRA  P</t>
  </si>
  <si>
    <t>21EER086</t>
  </si>
  <si>
    <t>SOWMYA  E</t>
  </si>
  <si>
    <t>21EER087</t>
  </si>
  <si>
    <t>SOWNDARYA  R</t>
  </si>
  <si>
    <t>21EER088</t>
  </si>
  <si>
    <t>SRI  KEERTHANA  S</t>
  </si>
  <si>
    <t>21EER089</t>
  </si>
  <si>
    <t>SRIGANTH  G</t>
  </si>
  <si>
    <t>21EER090</t>
  </si>
  <si>
    <t>SRINITHI  M</t>
  </si>
  <si>
    <t>21EER091</t>
  </si>
  <si>
    <t>SRISAMEENDHRAN  M</t>
  </si>
  <si>
    <t>21EER092</t>
  </si>
  <si>
    <t>SUBASHRI  K</t>
  </si>
  <si>
    <t>21EER093</t>
  </si>
  <si>
    <t>SUBHIKSHA  A</t>
  </si>
  <si>
    <t>21EER094</t>
  </si>
  <si>
    <t>SUBISHEK  M</t>
  </si>
  <si>
    <t>21EER095</t>
  </si>
  <si>
    <t>SUNDARESH  E  S</t>
  </si>
  <si>
    <t>21EER096</t>
  </si>
  <si>
    <t>TEJASHREE  S</t>
  </si>
  <si>
    <t>21EER097</t>
  </si>
  <si>
    <t>THARANI  KUMAR  M</t>
  </si>
  <si>
    <t>21EER098</t>
  </si>
  <si>
    <t>UDHAYA  KRISHNAN  S</t>
  </si>
  <si>
    <t>21EER099</t>
  </si>
  <si>
    <t>UMAMAHESWARI  A</t>
  </si>
  <si>
    <t>21EER100</t>
  </si>
  <si>
    <t>VAISHYA  R</t>
  </si>
  <si>
    <t>21EER101</t>
  </si>
  <si>
    <t>VARSHINI  P</t>
  </si>
  <si>
    <t>21EER102</t>
  </si>
  <si>
    <t>VEERAMANI  U</t>
  </si>
  <si>
    <t>21EER103</t>
  </si>
  <si>
    <t>VIGNESHWARAN  A</t>
  </si>
  <si>
    <t>21EER104</t>
  </si>
  <si>
    <t>VIJITH  G</t>
  </si>
  <si>
    <t>21EER105</t>
  </si>
  <si>
    <t>VINITH  S</t>
  </si>
  <si>
    <t>21EER106</t>
  </si>
  <si>
    <t>VISHNUKUMAR  R</t>
  </si>
  <si>
    <t>21EER107</t>
  </si>
  <si>
    <t>VISHNUSURYA  K</t>
  </si>
  <si>
    <t>21EER108</t>
  </si>
  <si>
    <t>YOGAVARSHINI  G</t>
  </si>
  <si>
    <t>21EER109</t>
  </si>
  <si>
    <t>YUVASHRI  Y</t>
  </si>
  <si>
    <t>21EEL110</t>
  </si>
  <si>
    <t>DHARUN V S</t>
  </si>
  <si>
    <t>21EEL111</t>
  </si>
  <si>
    <t>GOKULKUMAR U</t>
  </si>
  <si>
    <t>21EEL112</t>
  </si>
  <si>
    <t>GOKULNATH B</t>
  </si>
  <si>
    <t>21EEL113</t>
  </si>
  <si>
    <t>GOWTHAM P</t>
  </si>
  <si>
    <t>21EEL114</t>
  </si>
  <si>
    <t>HARIHARAN R</t>
  </si>
  <si>
    <t>21EEL115</t>
  </si>
  <si>
    <t>HARINARAYANNAN B P</t>
  </si>
  <si>
    <t>21EEL116</t>
  </si>
  <si>
    <t>HASHWANTH P</t>
  </si>
  <si>
    <t>21EEL117</t>
  </si>
  <si>
    <t>KARUNAKARAN M P</t>
  </si>
  <si>
    <t>21EEL118</t>
  </si>
  <si>
    <t>LOKESH M</t>
  </si>
  <si>
    <t>21EEL119</t>
  </si>
  <si>
    <t>MEHANAATHAN M</t>
  </si>
  <si>
    <t>Name  of  the Student</t>
  </si>
  <si>
    <t>PASS IN EACH COURSE 
( O to C Grade   put together)</t>
  </si>
  <si>
    <t>20EEH01</t>
  </si>
  <si>
    <t>ENERGY STORAGE SYSTEMS</t>
  </si>
  <si>
    <t>20EEJ01</t>
  </si>
  <si>
    <t>FUNDAMENTALS OF ELECTRIC VEHICLES</t>
  </si>
  <si>
    <t>Dr.T.GUNASEKAR</t>
  </si>
  <si>
    <t>Dr.M.SRINIVASAN</t>
  </si>
  <si>
    <t>AB</t>
  </si>
  <si>
    <t>20GEL61</t>
  </si>
  <si>
    <t xml:space="preserve"> PROFESSIONAL SKILLS TRAINING- II</t>
  </si>
  <si>
    <t>Dr.B.PRIYADHARISHINI</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</si>
</sst>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u/>
      <sz val="16"/>
      <color theme="1"/>
      <name val="Times New Roman"/>
      <family val="1"/>
    </font>
    <font>
      <sz val="11"/>
      <color theme="1"/>
      <name val="Times New Roman"/>
      <family val="1"/>
    </font>
    <font>
      <sz val="10"/>
      <color indexed="8"/>
      <name val="Times New Roman"/>
      <family val="1"/>
    </font>
    <font>
      <b/>
      <sz val="10"/>
      <color indexed="8"/>
      <name val="Times New Roman"/>
      <family val="1"/>
    </font>
    <font>
      <sz val="10"/>
      <name val="Times New Roman"/>
      <family val="1"/>
    </font>
    <font>
      <sz val="10"/>
      <color theme="1"/>
      <name val="Times New Roman"/>
      <family val="1"/>
    </font>
    <font>
      <b/>
      <sz val="14"/>
      <color theme="1"/>
      <name val="Times New Roman"/>
      <family val="1"/>
    </font>
    <font>
      <b/>
      <sz val="10"/>
      <color rgb="FF000000"/>
      <name val="Times New Roman"/>
      <family val="1"/>
    </font>
    <font>
      <b/>
      <sz val="10"/>
      <color theme="1"/>
      <name val="Times New Roman"/>
      <family val="1"/>
    </font>
    <font>
      <b/>
      <sz val="8"/>
      <color theme="1"/>
      <name val="Times New Roman"/>
      <family val="1"/>
    </font>
    <font>
      <b/>
      <sz val="9"/>
      <color indexed="8"/>
      <name val="Times New Roman"/>
      <family val="1"/>
    </font>
    <font>
      <sz val="14"/>
      <color theme="1"/>
      <name val="Times New Roman"/>
      <family val="1"/>
    </font>
    <font>
      <b/>
      <sz val="12"/>
      <color indexed="8"/>
      <name val="Times New Roman"/>
      <family val="1"/>
    </font>
    <font>
      <b/>
      <sz val="14"/>
      <color indexed="8"/>
      <name val="Times New Roman"/>
      <family val="1"/>
    </font>
    <font>
      <b/>
      <sz val="11"/>
      <color indexed="8"/>
      <name val="Times New Roman"/>
      <family val="1"/>
    </font>
    <font>
      <b/>
      <sz val="11"/>
      <name val="Times New Roman"/>
      <family val="1"/>
    </font>
    <font>
      <b/>
      <sz val="10"/>
      <name val="Times New Roman"/>
      <family val="1"/>
    </font>
    <font>
      <sz val="11"/>
      <name val="Times New Roman"/>
      <family val="1"/>
    </font>
    <font>
      <sz val="9"/>
      <color rgb="FF000000"/>
      <name val="Times New Roman"/>
      <family val="1"/>
    </font>
    <font>
      <sz val="11"/>
      <color indexed="8"/>
      <name val="Times New Roman"/>
      <family val="1"/>
    </font>
    <font>
      <sz val="10"/>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FF"/>
        <bgColor rgb="FFFFFFFF"/>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dash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dashed">
        <color indexed="64"/>
      </bottom>
      <diagonal/>
    </border>
    <border>
      <left style="thin">
        <color indexed="8"/>
      </left>
      <right style="thin">
        <color indexed="8"/>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dashed">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medium">
        <color indexed="64"/>
      </right>
      <top style="thin">
        <color indexed="64"/>
      </top>
      <bottom style="dashed">
        <color indexed="64"/>
      </bottom>
      <diagonal/>
    </border>
    <border>
      <left style="thin">
        <color indexed="64"/>
      </left>
      <right/>
      <top style="dashed">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dashed">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dashed">
        <color indexed="64"/>
      </top>
      <bottom/>
      <diagonal/>
    </border>
    <border>
      <left style="thin">
        <color indexed="64"/>
      </left>
      <right style="thin">
        <color indexed="64"/>
      </right>
      <top style="thin">
        <color indexed="64"/>
      </top>
      <bottom/>
      <diagonal/>
    </border>
    <border>
      <left/>
      <right style="thin">
        <color indexed="8"/>
      </right>
      <top/>
      <bottom style="dotted">
        <color indexed="64"/>
      </bottom>
      <diagonal/>
    </border>
    <border>
      <left style="thin">
        <color indexed="8"/>
      </left>
      <right style="thin">
        <color indexed="8"/>
      </right>
      <top/>
      <bottom style="dotted">
        <color indexed="64"/>
      </bottom>
      <diagonal/>
    </border>
    <border>
      <left style="thin">
        <color indexed="64"/>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48">
    <xf numFmtId="0" fontId="0" fillId="0" borderId="0" xfId="0"/>
    <xf numFmtId="0" fontId="3" fillId="0" borderId="0" xfId="0" applyFont="1"/>
    <xf numFmtId="0" fontId="5" fillId="0" borderId="8" xfId="0" applyFont="1" applyBorder="1" applyAlignment="1" applyProtection="1">
      <alignment vertical="center"/>
      <protection locked="0"/>
    </xf>
    <xf numFmtId="0" fontId="5" fillId="0" borderId="10" xfId="0" applyFont="1" applyBorder="1" applyAlignment="1" applyProtection="1">
      <alignment horizontal="left" vertical="center"/>
      <protection locked="0"/>
    </xf>
    <xf numFmtId="0" fontId="5" fillId="0" borderId="12" xfId="0" applyFont="1" applyBorder="1" applyAlignment="1" applyProtection="1">
      <alignment horizontal="center" vertical="center" readingOrder="2"/>
    </xf>
    <xf numFmtId="0" fontId="5" fillId="0" borderId="13" xfId="0" applyFont="1" applyBorder="1" applyAlignment="1" applyProtection="1">
      <alignment horizontal="center" vertical="center" wrapText="1"/>
    </xf>
    <xf numFmtId="0" fontId="4" fillId="0" borderId="9" xfId="0" applyFont="1" applyBorder="1" applyAlignment="1" applyProtection="1">
      <alignment horizontal="center"/>
      <protection locked="0"/>
    </xf>
    <xf numFmtId="0" fontId="7" fillId="0" borderId="0" xfId="0" applyFont="1" applyProtection="1"/>
    <xf numFmtId="0" fontId="3" fillId="0" borderId="0" xfId="0" applyFont="1" applyProtection="1"/>
    <xf numFmtId="0" fontId="9" fillId="0" borderId="41" xfId="0" applyFont="1" applyBorder="1" applyAlignment="1" applyProtection="1">
      <alignment horizontal="center" textRotation="90" wrapText="1"/>
    </xf>
    <xf numFmtId="0" fontId="6" fillId="0" borderId="44" xfId="0" applyFont="1" applyBorder="1" applyAlignment="1" applyProtection="1">
      <alignment horizontal="center" vertical="center" wrapText="1"/>
      <protection locked="0"/>
    </xf>
    <xf numFmtId="0" fontId="4" fillId="0" borderId="46" xfId="0" applyFont="1" applyBorder="1" applyAlignment="1" applyProtection="1">
      <alignment horizontal="center" vertical="center" wrapText="1"/>
    </xf>
    <xf numFmtId="0" fontId="3" fillId="0" borderId="47" xfId="0" applyFont="1" applyBorder="1" applyAlignment="1" applyProtection="1">
      <alignment horizontal="center" vertical="center"/>
    </xf>
    <xf numFmtId="0" fontId="6" fillId="0" borderId="48" xfId="0" applyFont="1" applyBorder="1" applyAlignment="1" applyProtection="1">
      <alignment horizontal="center" vertical="center" wrapText="1"/>
      <protection locked="0"/>
    </xf>
    <xf numFmtId="0" fontId="4" fillId="0" borderId="49" xfId="0" applyFont="1" applyBorder="1" applyAlignment="1" applyProtection="1">
      <alignment horizontal="center" vertical="center" wrapText="1"/>
    </xf>
    <xf numFmtId="0" fontId="3" fillId="0" borderId="50" xfId="0" applyFont="1" applyBorder="1" applyAlignment="1" applyProtection="1">
      <alignment horizontal="center" vertical="center"/>
    </xf>
    <xf numFmtId="0" fontId="4" fillId="0" borderId="51" xfId="0" applyFont="1" applyBorder="1" applyAlignment="1" applyProtection="1">
      <alignment horizontal="center" vertical="center" wrapText="1"/>
    </xf>
    <xf numFmtId="0" fontId="3" fillId="0" borderId="52" xfId="0" applyFont="1" applyBorder="1" applyAlignment="1" applyProtection="1">
      <alignment horizontal="center" vertical="center"/>
    </xf>
    <xf numFmtId="0" fontId="7" fillId="0" borderId="33" xfId="0" applyFont="1" applyBorder="1" applyAlignment="1" applyProtection="1">
      <alignment horizontal="center" vertical="center"/>
      <protection locked="0"/>
    </xf>
    <xf numFmtId="0" fontId="4" fillId="0" borderId="33" xfId="0" applyFont="1" applyBorder="1" applyAlignment="1" applyProtection="1">
      <alignment horizontal="center" vertical="center" wrapText="1"/>
    </xf>
    <xf numFmtId="0" fontId="3" fillId="0" borderId="53" xfId="0" applyFont="1" applyBorder="1" applyAlignment="1" applyProtection="1">
      <alignment horizontal="center" vertical="center"/>
    </xf>
    <xf numFmtId="0" fontId="4" fillId="0" borderId="55" xfId="0" applyFont="1" applyBorder="1" applyAlignment="1" applyProtection="1">
      <alignment horizontal="center" vertical="center" wrapText="1"/>
    </xf>
    <xf numFmtId="0" fontId="3" fillId="0" borderId="55" xfId="0" applyFont="1" applyBorder="1" applyAlignment="1" applyProtection="1">
      <alignment horizontal="center" vertical="center"/>
    </xf>
    <xf numFmtId="0" fontId="3" fillId="0" borderId="56" xfId="0" applyFont="1" applyBorder="1" applyAlignment="1" applyProtection="1">
      <alignment horizontal="center" vertical="center"/>
    </xf>
    <xf numFmtId="1" fontId="11" fillId="0" borderId="40" xfId="0" applyNumberFormat="1"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3" fillId="0" borderId="0" xfId="0" applyFont="1" applyBorder="1" applyAlignment="1" applyProtection="1">
      <alignment horizontal="center" vertical="center"/>
    </xf>
    <xf numFmtId="0" fontId="3" fillId="0" borderId="20" xfId="0" applyFont="1" applyBorder="1" applyAlignment="1" applyProtection="1">
      <alignment horizontal="center" vertical="center"/>
    </xf>
    <xf numFmtId="1" fontId="6" fillId="0" borderId="60" xfId="0" applyNumberFormat="1" applyFont="1" applyFill="1" applyBorder="1" applyAlignment="1" applyProtection="1">
      <alignment horizontal="center" vertical="center"/>
    </xf>
    <xf numFmtId="0" fontId="7" fillId="0" borderId="51" xfId="0" applyFont="1" applyBorder="1" applyAlignment="1" applyProtection="1">
      <alignment horizontal="left" vertical="center" wrapText="1"/>
    </xf>
    <xf numFmtId="0" fontId="4" fillId="0" borderId="51" xfId="0" applyFont="1" applyBorder="1" applyAlignment="1" applyProtection="1">
      <alignment horizontal="center" vertical="center" shrinkToFit="1"/>
    </xf>
    <xf numFmtId="0" fontId="3" fillId="0" borderId="52" xfId="0" applyFont="1" applyBorder="1" applyAlignment="1" applyProtection="1">
      <alignment horizontal="center"/>
    </xf>
    <xf numFmtId="0" fontId="3" fillId="0" borderId="0" xfId="0" applyFont="1" applyBorder="1" applyProtection="1"/>
    <xf numFmtId="0" fontId="3" fillId="0" borderId="20" xfId="0" applyFont="1" applyBorder="1" applyProtection="1"/>
    <xf numFmtId="0" fontId="7" fillId="0" borderId="64" xfId="0" applyFont="1" applyBorder="1" applyAlignment="1" applyProtection="1">
      <alignment horizontal="left" vertical="center" wrapText="1"/>
    </xf>
    <xf numFmtId="1" fontId="4" fillId="0" borderId="64" xfId="0" applyNumberFormat="1" applyFont="1" applyBorder="1" applyAlignment="1" applyProtection="1">
      <alignment horizontal="center" vertical="center" shrinkToFit="1"/>
    </xf>
    <xf numFmtId="1" fontId="10" fillId="0" borderId="65" xfId="1" applyNumberFormat="1" applyFont="1" applyBorder="1" applyAlignment="1" applyProtection="1">
      <alignment horizontal="center" vertical="center"/>
    </xf>
    <xf numFmtId="0" fontId="7" fillId="0" borderId="33" xfId="0" applyFont="1" applyBorder="1" applyAlignment="1" applyProtection="1">
      <alignment horizontal="left" vertical="center" wrapText="1"/>
    </xf>
    <xf numFmtId="0" fontId="3" fillId="0" borderId="68" xfId="0" applyFont="1" applyBorder="1" applyAlignment="1" applyProtection="1">
      <alignment horizontal="center"/>
    </xf>
    <xf numFmtId="1" fontId="10" fillId="0" borderId="69" xfId="1" applyNumberFormat="1" applyFont="1" applyBorder="1" applyAlignment="1" applyProtection="1">
      <alignment horizontal="center" vertical="center"/>
    </xf>
    <xf numFmtId="0" fontId="3" fillId="0" borderId="71" xfId="0" applyFont="1" applyBorder="1" applyAlignment="1" applyProtection="1">
      <alignment horizontal="center"/>
    </xf>
    <xf numFmtId="0" fontId="3" fillId="0" borderId="0" xfId="0" applyFont="1" applyBorder="1" applyAlignment="1" applyProtection="1">
      <alignment vertical="center" wrapText="1"/>
    </xf>
    <xf numFmtId="0" fontId="13" fillId="0" borderId="0" xfId="0" applyFont="1" applyBorder="1" applyAlignment="1" applyProtection="1">
      <alignment vertical="center"/>
    </xf>
    <xf numFmtId="0" fontId="13" fillId="0" borderId="20" xfId="0" applyFont="1" applyBorder="1" applyAlignment="1" applyProtection="1">
      <alignment vertical="center"/>
    </xf>
    <xf numFmtId="0" fontId="3" fillId="0" borderId="58" xfId="0" applyFont="1" applyBorder="1" applyAlignment="1" applyProtection="1">
      <alignment horizontal="left" vertical="center" wrapText="1"/>
    </xf>
    <xf numFmtId="0" fontId="13" fillId="0" borderId="58" xfId="0" applyFont="1" applyBorder="1" applyAlignment="1" applyProtection="1">
      <alignment horizontal="center" vertical="center"/>
    </xf>
    <xf numFmtId="0" fontId="13" fillId="0" borderId="72" xfId="0" applyFont="1" applyBorder="1" applyAlignment="1" applyProtection="1">
      <alignment horizontal="center" vertical="center"/>
    </xf>
    <xf numFmtId="1" fontId="5" fillId="0" borderId="64" xfId="0" applyNumberFormat="1" applyFont="1" applyBorder="1" applyAlignment="1" applyProtection="1">
      <alignment horizontal="center" vertical="center" shrinkToFit="1"/>
    </xf>
    <xf numFmtId="1" fontId="10" fillId="0" borderId="21" xfId="1" applyNumberFormat="1" applyFont="1" applyBorder="1" applyAlignment="1" applyProtection="1">
      <alignment horizontal="center" vertical="center"/>
    </xf>
    <xf numFmtId="10" fontId="15" fillId="0" borderId="0" xfId="1" applyNumberFormat="1" applyFont="1" applyBorder="1" applyAlignment="1" applyProtection="1">
      <alignment horizontal="center" vertical="center"/>
    </xf>
    <xf numFmtId="10" fontId="15" fillId="0" borderId="20" xfId="1" applyNumberFormat="1" applyFont="1" applyBorder="1" applyAlignment="1" applyProtection="1">
      <alignment horizontal="center" vertical="center"/>
    </xf>
    <xf numFmtId="0" fontId="3" fillId="0" borderId="66" xfId="0" applyFont="1" applyBorder="1" applyAlignment="1" applyProtection="1">
      <alignment horizontal="center"/>
    </xf>
    <xf numFmtId="0" fontId="17" fillId="0" borderId="9" xfId="0" applyFont="1" applyBorder="1" applyAlignment="1" applyProtection="1">
      <alignment vertical="center" shrinkToFit="1"/>
    </xf>
    <xf numFmtId="0" fontId="17" fillId="0" borderId="5" xfId="0" applyFont="1" applyBorder="1" applyAlignment="1" applyProtection="1">
      <alignment vertical="center" shrinkToFit="1"/>
    </xf>
    <xf numFmtId="0" fontId="18" fillId="0" borderId="7" xfId="0" applyFont="1" applyBorder="1" applyAlignment="1" applyProtection="1">
      <alignment horizontal="center" vertical="center" shrinkToFit="1"/>
    </xf>
    <xf numFmtId="0" fontId="3" fillId="0" borderId="57" xfId="0" applyFont="1" applyBorder="1" applyAlignment="1" applyProtection="1">
      <alignment horizontal="center"/>
    </xf>
    <xf numFmtId="0" fontId="3" fillId="0" borderId="58" xfId="0" applyFont="1" applyBorder="1" applyProtection="1"/>
    <xf numFmtId="0" fontId="19" fillId="0" borderId="77" xfId="0" applyFont="1" applyBorder="1" applyAlignment="1" applyProtection="1">
      <alignment vertical="center" shrinkToFit="1"/>
    </xf>
    <xf numFmtId="0" fontId="19" fillId="0" borderId="78" xfId="0" applyFont="1" applyBorder="1" applyAlignment="1" applyProtection="1">
      <alignment vertical="center" shrinkToFit="1"/>
    </xf>
    <xf numFmtId="0" fontId="6" fillId="0" borderId="79" xfId="0" applyFont="1" applyBorder="1" applyAlignment="1" applyProtection="1">
      <alignment horizontal="center" vertical="center" shrinkToFit="1"/>
    </xf>
    <xf numFmtId="0" fontId="3" fillId="0" borderId="0" xfId="0" applyFont="1" applyBorder="1"/>
    <xf numFmtId="0" fontId="7" fillId="0" borderId="82" xfId="0" applyFont="1" applyBorder="1" applyAlignment="1" applyProtection="1">
      <alignment horizontal="left" vertical="center" wrapText="1"/>
    </xf>
    <xf numFmtId="0" fontId="7" fillId="0" borderId="82" xfId="0" applyFont="1" applyBorder="1" applyAlignment="1" applyProtection="1">
      <alignment horizontal="center" vertical="center" wrapText="1"/>
    </xf>
    <xf numFmtId="1" fontId="10" fillId="0" borderId="82" xfId="0" applyNumberFormat="1" applyFont="1" applyBorder="1" applyAlignment="1" applyProtection="1">
      <alignment horizontal="center" vertical="center" wrapText="1"/>
    </xf>
    <xf numFmtId="0" fontId="3" fillId="0" borderId="0" xfId="0" applyFont="1" applyBorder="1" applyAlignment="1">
      <alignment horizontal="center" vertical="center"/>
    </xf>
    <xf numFmtId="0" fontId="3" fillId="0" borderId="0" xfId="0" applyFont="1" applyAlignment="1">
      <alignment vertical="top" wrapText="1"/>
    </xf>
    <xf numFmtId="0" fontId="3" fillId="0" borderId="0" xfId="0" applyFont="1" applyAlignment="1">
      <alignment vertical="top"/>
    </xf>
    <xf numFmtId="0" fontId="5" fillId="0" borderId="13" xfId="0" applyFont="1" applyBorder="1" applyAlignment="1" applyProtection="1">
      <alignment horizontal="center" vertical="center" wrapText="1"/>
    </xf>
    <xf numFmtId="0" fontId="5" fillId="0" borderId="41" xfId="0" applyFont="1" applyBorder="1" applyAlignment="1" applyProtection="1">
      <alignment horizontal="center" vertical="center" wrapText="1"/>
    </xf>
    <xf numFmtId="0" fontId="3" fillId="0" borderId="58" xfId="0" applyFont="1" applyBorder="1" applyAlignment="1" applyProtection="1">
      <alignment horizontal="left" vertical="center" wrapText="1"/>
    </xf>
    <xf numFmtId="0" fontId="3" fillId="0" borderId="0" xfId="0" applyFont="1" applyBorder="1" applyAlignment="1">
      <alignment horizontal="center" vertical="center"/>
    </xf>
    <xf numFmtId="10" fontId="15" fillId="0" borderId="20" xfId="1" applyNumberFormat="1" applyFont="1" applyBorder="1" applyAlignment="1" applyProtection="1">
      <alignment horizontal="center" vertical="center"/>
    </xf>
    <xf numFmtId="0" fontId="3" fillId="0" borderId="0" xfId="0" applyFont="1" applyAlignment="1">
      <alignment horizontal="center"/>
    </xf>
    <xf numFmtId="0" fontId="3" fillId="0" borderId="7" xfId="0" applyFont="1" applyBorder="1" applyAlignment="1">
      <alignment horizontal="center"/>
    </xf>
    <xf numFmtId="0" fontId="20" fillId="0" borderId="7" xfId="0" applyFont="1" applyBorder="1" applyAlignment="1">
      <alignment horizontal="center" vertical="top" wrapText="1"/>
    </xf>
    <xf numFmtId="0" fontId="20" fillId="0" borderId="7" xfId="0" applyFont="1" applyBorder="1" applyAlignment="1">
      <alignment horizontal="center" wrapText="1"/>
    </xf>
    <xf numFmtId="0" fontId="3" fillId="0" borderId="83" xfId="0" applyFont="1" applyBorder="1" applyAlignment="1">
      <alignment horizontal="center"/>
    </xf>
    <xf numFmtId="0" fontId="3" fillId="0" borderId="84" xfId="0" applyFont="1" applyBorder="1" applyAlignment="1">
      <alignment horizontal="center"/>
    </xf>
    <xf numFmtId="0" fontId="3" fillId="0" borderId="7" xfId="0" applyFont="1" applyBorder="1" applyAlignment="1"/>
    <xf numFmtId="0" fontId="21" fillId="0" borderId="45" xfId="0" applyFont="1" applyFill="1" applyBorder="1" applyAlignment="1">
      <alignment horizontal="center" vertical="center" wrapText="1"/>
    </xf>
    <xf numFmtId="0" fontId="5" fillId="0" borderId="82" xfId="0" applyFont="1" applyBorder="1" applyAlignment="1" applyProtection="1">
      <alignment horizontal="center" vertical="center" wrapText="1"/>
    </xf>
    <xf numFmtId="0" fontId="7" fillId="0" borderId="25" xfId="0" applyFont="1" applyBorder="1" applyAlignment="1" applyProtection="1">
      <alignment horizontal="center" vertical="center"/>
      <protection locked="0"/>
    </xf>
    <xf numFmtId="0" fontId="3" fillId="0" borderId="10" xfId="0" applyFont="1" applyBorder="1" applyAlignment="1"/>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top" wrapText="1"/>
    </xf>
    <xf numFmtId="0" fontId="3" fillId="0" borderId="0" xfId="0" applyFont="1" applyAlignment="1">
      <alignment vertical="center"/>
    </xf>
    <xf numFmtId="0" fontId="5" fillId="0" borderId="86" xfId="0" applyFont="1" applyBorder="1" applyAlignment="1" applyProtection="1">
      <alignment horizontal="center" vertical="center" wrapText="1"/>
    </xf>
    <xf numFmtId="0" fontId="3" fillId="0" borderId="10" xfId="0" applyFont="1" applyBorder="1" applyAlignment="1">
      <alignment horizontal="center"/>
    </xf>
    <xf numFmtId="0" fontId="21" fillId="0" borderId="87" xfId="0" applyFont="1" applyFill="1" applyBorder="1" applyAlignment="1">
      <alignment horizontal="center" vertical="center" wrapText="1"/>
    </xf>
    <xf numFmtId="0" fontId="21" fillId="0" borderId="88"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6" fillId="0" borderId="41" xfId="0" applyFont="1" applyBorder="1" applyAlignment="1" applyProtection="1">
      <alignment horizontal="center" vertical="center" wrapText="1"/>
    </xf>
    <xf numFmtId="0" fontId="21" fillId="0" borderId="51" xfId="0" applyFont="1" applyBorder="1" applyAlignment="1" applyProtection="1">
      <alignment horizontal="center" vertical="center" shrinkToFit="1"/>
    </xf>
    <xf numFmtId="1" fontId="21" fillId="0" borderId="64" xfId="0" applyNumberFormat="1" applyFont="1" applyBorder="1" applyAlignment="1" applyProtection="1">
      <alignment horizontal="center" vertical="center" shrinkToFit="1"/>
    </xf>
    <xf numFmtId="0" fontId="17" fillId="0" borderId="7" xfId="0" applyFont="1" applyBorder="1" applyAlignment="1" applyProtection="1">
      <alignment horizontal="center" vertical="center" shrinkToFit="1"/>
    </xf>
    <xf numFmtId="0" fontId="19" fillId="0" borderId="79" xfId="0" applyFont="1" applyBorder="1" applyAlignment="1" applyProtection="1">
      <alignment horizontal="center" vertical="center" shrinkToFit="1"/>
    </xf>
    <xf numFmtId="0" fontId="3" fillId="0" borderId="7" xfId="0" applyFont="1" applyBorder="1"/>
    <xf numFmtId="0" fontId="3" fillId="0" borderId="7" xfId="0" applyFont="1" applyBorder="1" applyAlignment="1">
      <alignment horizontal="center" vertical="center"/>
    </xf>
    <xf numFmtId="0" fontId="5" fillId="0" borderId="82" xfId="0" applyFont="1" applyBorder="1" applyAlignment="1" applyProtection="1">
      <alignment horizontal="center" vertical="center" wrapText="1"/>
    </xf>
    <xf numFmtId="0" fontId="7" fillId="0" borderId="83" xfId="0" applyFont="1" applyBorder="1" applyAlignment="1">
      <alignment horizontal="center" wrapText="1"/>
    </xf>
    <xf numFmtId="0" fontId="7" fillId="2" borderId="83" xfId="0" applyFont="1" applyFill="1" applyBorder="1" applyAlignment="1">
      <alignment horizontal="center" vertical="top" wrapText="1"/>
    </xf>
    <xf numFmtId="0" fontId="10" fillId="0" borderId="83" xfId="0" applyFont="1" applyBorder="1" applyAlignment="1">
      <alignment horizontal="center" wrapText="1"/>
    </xf>
    <xf numFmtId="0" fontId="22" fillId="0" borderId="0" xfId="0" applyFont="1" applyAlignment="1">
      <alignment horizontal="center"/>
    </xf>
    <xf numFmtId="0" fontId="23" fillId="0" borderId="0" xfId="0" applyFont="1" applyAlignment="1">
      <alignment horizontal="center"/>
    </xf>
    <xf numFmtId="0" fontId="7" fillId="0" borderId="0" xfId="0" applyFont="1" applyAlignment="1">
      <alignment horizontal="center"/>
    </xf>
    <xf numFmtId="0" fontId="17" fillId="0" borderId="5" xfId="0" applyFont="1" applyBorder="1" applyAlignment="1" applyProtection="1">
      <alignment horizontal="center" vertical="center" shrinkToFit="1"/>
    </xf>
    <xf numFmtId="0" fontId="19" fillId="0" borderId="78" xfId="0" applyFont="1" applyBorder="1" applyAlignment="1" applyProtection="1">
      <alignment horizontal="center" vertical="center" shrinkToFit="1"/>
    </xf>
    <xf numFmtId="0" fontId="3" fillId="0" borderId="0" xfId="0" applyFont="1" applyBorder="1" applyAlignment="1">
      <alignment horizontal="center"/>
    </xf>
    <xf numFmtId="0" fontId="7" fillId="0" borderId="84" xfId="0" applyFont="1" applyBorder="1" applyAlignment="1">
      <alignment horizontal="center" wrapText="1"/>
    </xf>
    <xf numFmtId="0" fontId="5" fillId="0" borderId="64" xfId="0" applyFont="1" applyBorder="1" applyAlignment="1" applyProtection="1">
      <alignment horizontal="center" vertical="center" wrapText="1"/>
    </xf>
    <xf numFmtId="0" fontId="3" fillId="0" borderId="7" xfId="0" applyFont="1" applyBorder="1" applyAlignment="1">
      <alignment horizontal="center" vertical="center"/>
    </xf>
    <xf numFmtId="0" fontId="3" fillId="0" borderId="7" xfId="0" applyFont="1" applyBorder="1" applyAlignment="1">
      <alignment horizontal="center" vertical="center"/>
    </xf>
    <xf numFmtId="0" fontId="5" fillId="0" borderId="82" xfId="0" applyFont="1" applyBorder="1" applyAlignment="1" applyProtection="1">
      <alignment horizontal="center" vertical="center" wrapText="1"/>
    </xf>
    <xf numFmtId="0" fontId="7" fillId="0" borderId="22" xfId="0" applyFont="1" applyBorder="1" applyAlignment="1" applyProtection="1">
      <alignment horizontal="center" vertical="center" wrapText="1"/>
    </xf>
    <xf numFmtId="0" fontId="7" fillId="0" borderId="74" xfId="0" applyFont="1" applyBorder="1" applyAlignment="1" applyProtection="1">
      <alignment horizontal="center" vertical="center" wrapText="1"/>
    </xf>
    <xf numFmtId="0" fontId="7" fillId="0" borderId="9"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16" fillId="0" borderId="9" xfId="0" applyFont="1" applyBorder="1" applyAlignment="1" applyProtection="1">
      <alignment horizontal="center" vertical="center" shrinkToFit="1"/>
    </xf>
    <xf numFmtId="0" fontId="16" fillId="0" borderId="6" xfId="0" applyFont="1" applyBorder="1" applyAlignment="1" applyProtection="1">
      <alignment horizontal="center" vertical="center" shrinkToFit="1"/>
    </xf>
    <xf numFmtId="0" fontId="16" fillId="0" borderId="11" xfId="0" applyFont="1" applyBorder="1" applyAlignment="1" applyProtection="1">
      <alignment horizontal="center" vertical="center" shrinkToFit="1"/>
    </xf>
    <xf numFmtId="0" fontId="17" fillId="0" borderId="76" xfId="0" applyFont="1" applyBorder="1" applyAlignment="1" applyProtection="1">
      <alignment horizontal="center" vertical="center" wrapText="1" shrinkToFit="1"/>
    </xf>
    <xf numFmtId="0" fontId="17" fillId="0" borderId="7" xfId="0" applyFont="1" applyBorder="1" applyAlignment="1" applyProtection="1">
      <alignment horizontal="center" vertical="center" wrapText="1" shrinkToFit="1"/>
    </xf>
    <xf numFmtId="0" fontId="17" fillId="0" borderId="80" xfId="0" applyFont="1" applyBorder="1" applyAlignment="1" applyProtection="1">
      <alignment horizontal="center" vertical="center" wrapText="1" shrinkToFit="1"/>
    </xf>
    <xf numFmtId="0" fontId="17" fillId="0" borderId="79" xfId="0" applyFont="1" applyBorder="1" applyAlignment="1" applyProtection="1">
      <alignment horizontal="center" vertical="center" wrapText="1" shrinkToFit="1"/>
    </xf>
    <xf numFmtId="0" fontId="3" fillId="0" borderId="8" xfId="0" applyFont="1" applyBorder="1" applyAlignment="1" applyProtection="1">
      <alignment horizontal="center" vertical="center"/>
    </xf>
    <xf numFmtId="0" fontId="3" fillId="0" borderId="81" xfId="0" applyFont="1" applyBorder="1" applyAlignment="1" applyProtection="1">
      <alignment horizontal="center" vertical="center"/>
    </xf>
    <xf numFmtId="0" fontId="7" fillId="0" borderId="62" xfId="0" applyFont="1" applyBorder="1" applyAlignment="1" applyProtection="1">
      <alignment horizontal="center" vertical="center" wrapText="1"/>
    </xf>
    <xf numFmtId="0" fontId="7" fillId="0" borderId="63"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7" fillId="0" borderId="29" xfId="0" applyFont="1" applyBorder="1" applyAlignment="1" applyProtection="1">
      <alignment horizontal="center" vertical="center" wrapText="1"/>
    </xf>
    <xf numFmtId="0" fontId="7" fillId="0" borderId="57" xfId="0" applyFont="1" applyBorder="1" applyAlignment="1" applyProtection="1">
      <alignment horizontal="center" vertical="center" wrapText="1"/>
    </xf>
    <xf numFmtId="0" fontId="7" fillId="0" borderId="58" xfId="0" applyFont="1" applyBorder="1" applyAlignment="1" applyProtection="1">
      <alignment horizontal="center" vertical="center" wrapText="1"/>
    </xf>
    <xf numFmtId="0" fontId="7" fillId="0" borderId="75" xfId="0" applyFont="1" applyBorder="1" applyAlignment="1" applyProtection="1">
      <alignment horizontal="center" vertical="center" wrapText="1"/>
    </xf>
    <xf numFmtId="1" fontId="13" fillId="0" borderId="30" xfId="0" applyNumberFormat="1" applyFont="1" applyBorder="1" applyAlignment="1" applyProtection="1">
      <alignment horizontal="center" vertical="center"/>
    </xf>
    <xf numFmtId="0" fontId="13" fillId="0" borderId="43" xfId="0" applyFont="1" applyBorder="1" applyAlignment="1" applyProtection="1">
      <alignment horizontal="center" vertical="center"/>
    </xf>
    <xf numFmtId="0" fontId="14" fillId="0" borderId="1" xfId="0" applyFont="1" applyBorder="1" applyAlignment="1" applyProtection="1">
      <alignment horizontal="center" vertical="center" wrapText="1"/>
    </xf>
    <xf numFmtId="0" fontId="14" fillId="0" borderId="2" xfId="0" applyFont="1" applyBorder="1" applyAlignment="1" applyProtection="1">
      <alignment horizontal="center" vertical="center" wrapText="1"/>
    </xf>
    <xf numFmtId="0" fontId="14" fillId="0" borderId="66"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4" fillId="0" borderId="57" xfId="0" applyFont="1" applyBorder="1" applyAlignment="1" applyProtection="1">
      <alignment horizontal="center" vertical="center" wrapText="1"/>
    </xf>
    <xf numFmtId="0" fontId="14" fillId="0" borderId="58" xfId="0" applyFont="1" applyBorder="1" applyAlignment="1" applyProtection="1">
      <alignment horizontal="center" vertical="center" wrapText="1"/>
    </xf>
    <xf numFmtId="10" fontId="15" fillId="0" borderId="28" xfId="1" applyNumberFormat="1" applyFont="1" applyBorder="1" applyAlignment="1" applyProtection="1">
      <alignment horizontal="center" vertical="center"/>
    </xf>
    <xf numFmtId="10" fontId="15" fillId="0" borderId="3" xfId="1" applyNumberFormat="1" applyFont="1" applyBorder="1" applyAlignment="1" applyProtection="1">
      <alignment horizontal="center" vertical="center"/>
    </xf>
    <xf numFmtId="10" fontId="15" fillId="0" borderId="19" xfId="1" applyNumberFormat="1" applyFont="1" applyBorder="1" applyAlignment="1" applyProtection="1">
      <alignment horizontal="center" vertical="center"/>
    </xf>
    <xf numFmtId="10" fontId="15" fillId="0" borderId="20" xfId="1" applyNumberFormat="1" applyFont="1" applyBorder="1" applyAlignment="1" applyProtection="1">
      <alignment horizontal="center" vertical="center"/>
    </xf>
    <xf numFmtId="10" fontId="15" fillId="0" borderId="42" xfId="1" applyNumberFormat="1" applyFont="1" applyBorder="1" applyAlignment="1" applyProtection="1">
      <alignment horizontal="center" vertical="center"/>
    </xf>
    <xf numFmtId="10" fontId="15" fillId="0" borderId="72" xfId="1" applyNumberFormat="1" applyFont="1" applyBorder="1" applyAlignment="1" applyProtection="1">
      <alignment horizontal="center" vertical="center"/>
    </xf>
    <xf numFmtId="0" fontId="7" fillId="0" borderId="66" xfId="0" applyFont="1" applyBorder="1" applyAlignment="1" applyProtection="1">
      <alignment horizontal="center" vertical="center" wrapText="1"/>
    </xf>
    <xf numFmtId="0" fontId="7" fillId="0" borderId="67" xfId="0" applyFont="1" applyBorder="1" applyAlignment="1" applyProtection="1">
      <alignment horizontal="center" vertical="center" wrapText="1"/>
    </xf>
    <xf numFmtId="0" fontId="9" fillId="0" borderId="28" xfId="0" applyFont="1" applyBorder="1" applyAlignment="1" applyProtection="1">
      <alignment horizontal="center" vertical="center" wrapText="1"/>
    </xf>
    <xf numFmtId="0" fontId="9" fillId="0" borderId="29" xfId="0" applyFont="1" applyBorder="1" applyAlignment="1" applyProtection="1">
      <alignment horizontal="center" vertical="center" wrapText="1"/>
    </xf>
    <xf numFmtId="0" fontId="9" fillId="0" borderId="36" xfId="0" applyFont="1" applyBorder="1" applyAlignment="1" applyProtection="1">
      <alignment horizontal="center" vertical="center" wrapText="1"/>
    </xf>
    <xf numFmtId="0" fontId="9" fillId="0" borderId="37"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8" xfId="0" applyFont="1" applyBorder="1" applyAlignment="1" applyProtection="1">
      <alignment horizontal="center" vertical="center" textRotation="90" wrapText="1"/>
    </xf>
    <xf numFmtId="0" fontId="9" fillId="0" borderId="43" xfId="0" applyFont="1" applyBorder="1" applyAlignment="1" applyProtection="1">
      <alignment horizontal="center" vertical="center" textRotation="90" wrapText="1"/>
    </xf>
    <xf numFmtId="0" fontId="5" fillId="0" borderId="34" xfId="0" applyFont="1" applyBorder="1" applyAlignment="1" applyProtection="1">
      <alignment horizontal="center" vertical="center" wrapText="1"/>
    </xf>
    <xf numFmtId="0" fontId="5" fillId="0" borderId="35" xfId="0" applyFont="1" applyBorder="1" applyAlignment="1" applyProtection="1">
      <alignment horizontal="center" vertical="center" wrapText="1"/>
    </xf>
    <xf numFmtId="0" fontId="10" fillId="0" borderId="54" xfId="0" applyFont="1" applyBorder="1" applyAlignment="1" applyProtection="1">
      <alignment horizontal="center" vertical="center" textRotation="255" wrapText="1"/>
    </xf>
    <xf numFmtId="0" fontId="10" fillId="0" borderId="55" xfId="0" applyFont="1" applyBorder="1" applyAlignment="1" applyProtection="1">
      <alignment horizontal="center" vertical="center" textRotation="255" wrapText="1"/>
    </xf>
    <xf numFmtId="0" fontId="10" fillId="0" borderId="58" xfId="0" applyFont="1" applyBorder="1" applyAlignment="1" applyProtection="1">
      <alignment horizontal="center" vertical="center" textRotation="255" wrapText="1"/>
    </xf>
    <xf numFmtId="0" fontId="10" fillId="0" borderId="57" xfId="0" applyFont="1" applyBorder="1" applyAlignment="1" applyProtection="1">
      <alignment horizontal="center" vertical="center" textRotation="255" wrapText="1"/>
    </xf>
    <xf numFmtId="0" fontId="12" fillId="0" borderId="43" xfId="0" applyFont="1" applyBorder="1" applyAlignment="1" applyProtection="1">
      <alignment horizontal="center" vertical="center" wrapText="1"/>
    </xf>
    <xf numFmtId="0" fontId="12" fillId="0" borderId="61" xfId="0" applyFont="1" applyBorder="1" applyAlignment="1" applyProtection="1">
      <alignment horizontal="center" vertical="center" wrapText="1"/>
    </xf>
    <xf numFmtId="0" fontId="7" fillId="0" borderId="54" xfId="0" applyFont="1" applyBorder="1" applyAlignment="1" applyProtection="1">
      <alignment horizontal="center" vertical="center" wrapText="1"/>
    </xf>
    <xf numFmtId="0" fontId="7" fillId="0" borderId="55" xfId="0" applyFont="1" applyBorder="1" applyAlignment="1" applyProtection="1">
      <alignment horizontal="center" vertical="center" wrapText="1"/>
    </xf>
    <xf numFmtId="0" fontId="7" fillId="0" borderId="59" xfId="0" applyFont="1" applyBorder="1" applyAlignment="1" applyProtection="1">
      <alignment horizontal="center" vertical="center" wrapText="1"/>
    </xf>
    <xf numFmtId="0" fontId="3" fillId="0" borderId="1" xfId="0" applyFont="1" applyBorder="1" applyAlignment="1" applyProtection="1">
      <alignment horizontal="left" vertical="center" wrapText="1"/>
    </xf>
    <xf numFmtId="0" fontId="3" fillId="0" borderId="2"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3" fillId="0" borderId="57" xfId="0" applyFont="1" applyBorder="1" applyAlignment="1" applyProtection="1">
      <alignment horizontal="left" vertical="center" wrapText="1"/>
    </xf>
    <xf numFmtId="0" fontId="3" fillId="0" borderId="58" xfId="0" applyFont="1" applyBorder="1" applyAlignment="1" applyProtection="1">
      <alignment horizontal="left" vertical="center" wrapText="1"/>
    </xf>
    <xf numFmtId="0" fontId="3" fillId="0" borderId="72" xfId="0" applyFont="1" applyBorder="1" applyAlignment="1" applyProtection="1">
      <alignment horizontal="left" vertical="center" wrapText="1"/>
    </xf>
    <xf numFmtId="0" fontId="13" fillId="0" borderId="70" xfId="0" applyFont="1" applyBorder="1" applyAlignment="1" applyProtection="1">
      <alignment horizontal="center" vertical="center"/>
    </xf>
    <xf numFmtId="0" fontId="13" fillId="0" borderId="73" xfId="0" applyFont="1" applyBorder="1" applyAlignment="1" applyProtection="1">
      <alignment horizontal="center" vertical="center"/>
    </xf>
    <xf numFmtId="0" fontId="6" fillId="0" borderId="6"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8" fillId="0" borderId="22" xfId="0" applyFont="1" applyBorder="1" applyAlignment="1" applyProtection="1">
      <alignment horizontal="center"/>
    </xf>
    <xf numFmtId="0" fontId="8" fillId="0" borderId="16" xfId="0" applyFont="1" applyBorder="1" applyAlignment="1" applyProtection="1">
      <alignment horizontal="center"/>
    </xf>
    <xf numFmtId="0" fontId="8" fillId="0" borderId="17" xfId="0" applyFont="1" applyBorder="1" applyAlignment="1" applyProtection="1">
      <alignment horizontal="center"/>
    </xf>
    <xf numFmtId="0" fontId="5" fillId="0" borderId="23" xfId="0" applyFont="1" applyBorder="1" applyAlignment="1" applyProtection="1">
      <alignment horizontal="center" vertical="center" wrapText="1"/>
    </xf>
    <xf numFmtId="0" fontId="5" fillId="0" borderId="31" xfId="0" applyFont="1" applyBorder="1" applyAlignment="1" applyProtection="1">
      <alignment horizontal="center" vertical="center" wrapText="1"/>
    </xf>
    <xf numFmtId="0" fontId="5" fillId="0" borderId="3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32" xfId="0" applyFont="1" applyBorder="1" applyAlignment="1" applyProtection="1">
      <alignment horizontal="center" vertical="center" wrapText="1"/>
    </xf>
    <xf numFmtId="0" fontId="5" fillId="0" borderId="40" xfId="0" applyFont="1" applyBorder="1" applyAlignment="1" applyProtection="1">
      <alignment horizontal="center" vertical="center" wrapText="1"/>
    </xf>
    <xf numFmtId="0" fontId="5" fillId="0" borderId="25" xfId="0" applyFont="1" applyBorder="1" applyAlignment="1" applyProtection="1">
      <alignment horizontal="center" vertical="center" wrapText="1"/>
    </xf>
    <xf numFmtId="0" fontId="5" fillId="0" borderId="33" xfId="0" applyFont="1" applyBorder="1" applyAlignment="1" applyProtection="1">
      <alignment horizontal="center" vertical="center" wrapText="1"/>
    </xf>
    <xf numFmtId="0" fontId="5" fillId="0" borderId="41" xfId="0" applyFont="1" applyBorder="1" applyAlignment="1" applyProtection="1">
      <alignment horizontal="center" vertical="center" wrapText="1"/>
    </xf>
    <xf numFmtId="0" fontId="5" fillId="0" borderId="26" xfId="0" applyFont="1" applyBorder="1" applyAlignment="1" applyProtection="1">
      <alignment horizontal="center" vertical="center" wrapText="1"/>
    </xf>
    <xf numFmtId="0" fontId="5" fillId="0" borderId="27" xfId="0" applyFont="1" applyBorder="1" applyAlignment="1" applyProtection="1">
      <alignment horizontal="center" vertical="center" wrapText="1"/>
    </xf>
    <xf numFmtId="0" fontId="5" fillId="0" borderId="28" xfId="0" applyFont="1" applyBorder="1" applyAlignment="1" applyProtection="1">
      <alignment horizontal="center" vertical="center" textRotation="255" wrapText="1" readingOrder="2"/>
    </xf>
    <xf numFmtId="0" fontId="5" fillId="0" borderId="19" xfId="0" applyFont="1" applyBorder="1" applyAlignment="1" applyProtection="1">
      <alignment horizontal="center" vertical="center" textRotation="255" wrapText="1" readingOrder="2"/>
    </xf>
    <xf numFmtId="0" fontId="5" fillId="0" borderId="42" xfId="0" applyFont="1" applyBorder="1" applyAlignment="1" applyProtection="1">
      <alignment horizontal="center" vertical="center" textRotation="255" wrapText="1" readingOrder="2"/>
    </xf>
    <xf numFmtId="0" fontId="5" fillId="0" borderId="24" xfId="0" applyFont="1" applyBorder="1" applyAlignment="1" applyProtection="1">
      <alignment horizontal="center" textRotation="90" wrapText="1"/>
    </xf>
    <xf numFmtId="0" fontId="5" fillId="0" borderId="32" xfId="0" applyFont="1" applyBorder="1" applyAlignment="1" applyProtection="1">
      <alignment horizontal="center" textRotation="90" wrapText="1"/>
    </xf>
    <xf numFmtId="0" fontId="5" fillId="0" borderId="40" xfId="0" applyFont="1" applyBorder="1" applyAlignment="1" applyProtection="1">
      <alignment horizontal="center" textRotation="90" wrapText="1"/>
    </xf>
    <xf numFmtId="0" fontId="5" fillId="0" borderId="24" xfId="0" applyFont="1" applyBorder="1" applyAlignment="1" applyProtection="1">
      <alignment horizontal="center" textRotation="90"/>
    </xf>
    <xf numFmtId="0" fontId="5" fillId="0" borderId="32" xfId="0" applyFont="1" applyBorder="1" applyAlignment="1" applyProtection="1">
      <alignment horizontal="center" textRotation="90"/>
    </xf>
    <xf numFmtId="0" fontId="5" fillId="0" borderId="40" xfId="0" applyFont="1" applyBorder="1" applyAlignment="1" applyProtection="1">
      <alignment horizontal="center" textRotation="90"/>
    </xf>
    <xf numFmtId="0" fontId="6" fillId="0" borderId="4"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7" fillId="0" borderId="7" xfId="0" applyFont="1" applyBorder="1" applyAlignment="1" applyProtection="1">
      <alignment horizontal="center"/>
      <protection locked="0"/>
    </xf>
    <xf numFmtId="0" fontId="6" fillId="0" borderId="18" xfId="0" applyFont="1" applyBorder="1" applyAlignment="1" applyProtection="1">
      <alignment horizontal="left" vertical="center" wrapText="1"/>
      <protection locked="0"/>
    </xf>
    <xf numFmtId="0" fontId="6" fillId="0" borderId="16" xfId="0" applyFont="1" applyBorder="1" applyAlignment="1" applyProtection="1">
      <alignment horizontal="left" vertical="center" wrapText="1"/>
      <protection locked="0"/>
    </xf>
    <xf numFmtId="0" fontId="6" fillId="0" borderId="17" xfId="0" applyFont="1" applyBorder="1" applyAlignment="1" applyProtection="1">
      <alignment horizontal="left" vertical="center" wrapText="1"/>
      <protection locked="0"/>
    </xf>
    <xf numFmtId="0" fontId="5" fillId="0" borderId="4" xfId="0" applyFont="1" applyBorder="1" applyAlignment="1" applyProtection="1">
      <alignment horizontal="center"/>
      <protection locked="0"/>
    </xf>
    <xf numFmtId="0" fontId="5" fillId="0" borderId="6" xfId="0" applyFont="1" applyBorder="1" applyAlignment="1" applyProtection="1">
      <alignment horizontal="center"/>
      <protection locked="0"/>
    </xf>
    <xf numFmtId="0" fontId="5" fillId="0" borderId="11" xfId="0" applyFont="1" applyBorder="1" applyAlignment="1" applyProtection="1">
      <alignment horizontal="center"/>
      <protection locked="0"/>
    </xf>
    <xf numFmtId="0" fontId="5" fillId="0" borderId="13" xfId="0" applyFont="1" applyBorder="1" applyAlignment="1" applyProtection="1">
      <alignment horizontal="center" vertical="center" wrapText="1"/>
    </xf>
    <xf numFmtId="0" fontId="5" fillId="0" borderId="14" xfId="0" applyFont="1" applyBorder="1" applyAlignment="1" applyProtection="1">
      <alignment horizontal="center" vertical="center" wrapText="1"/>
    </xf>
    <xf numFmtId="0" fontId="5" fillId="0" borderId="6" xfId="0" applyFont="1" applyBorder="1" applyAlignment="1" applyProtection="1">
      <alignment horizontal="center" vertical="center" wrapText="1"/>
    </xf>
    <xf numFmtId="0" fontId="5" fillId="0" borderId="15"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4" fillId="0" borderId="9" xfId="0" applyFont="1" applyBorder="1" applyAlignment="1" applyProtection="1">
      <alignment horizontal="center" vertical="center"/>
    </xf>
    <xf numFmtId="0" fontId="4" fillId="0" borderId="5" xfId="0" applyFont="1" applyBorder="1" applyAlignment="1" applyProtection="1">
      <alignment horizontal="center" vertical="center"/>
    </xf>
    <xf numFmtId="0" fontId="4" fillId="0" borderId="10" xfId="0" applyFont="1" applyBorder="1" applyAlignment="1" applyProtection="1">
      <alignment horizontal="center" vertical="center"/>
    </xf>
    <xf numFmtId="0" fontId="5" fillId="0" borderId="10" xfId="0" applyFont="1" applyBorder="1" applyAlignment="1" applyProtection="1">
      <alignment horizontal="center" vertical="center"/>
      <protection locked="0"/>
    </xf>
    <xf numFmtId="0" fontId="4" fillId="0" borderId="10" xfId="0" applyFont="1" applyBorder="1" applyAlignment="1" applyProtection="1">
      <alignment horizontal="left" vertical="center" wrapText="1"/>
    </xf>
    <xf numFmtId="0" fontId="3" fillId="0" borderId="7" xfId="0" applyFont="1" applyBorder="1" applyAlignment="1">
      <alignment horizontal="center" vertical="center"/>
    </xf>
    <xf numFmtId="0" fontId="3" fillId="0" borderId="0" xfId="0" applyFont="1" applyAlignment="1">
      <alignment horizontal="center" vertical="top" wrapText="1"/>
    </xf>
    <xf numFmtId="0" fontId="3" fillId="0" borderId="0" xfId="0" applyFont="1" applyBorder="1" applyAlignment="1">
      <alignment horizontal="center" vertical="center"/>
    </xf>
    <xf numFmtId="0" fontId="3" fillId="0" borderId="0" xfId="0" applyFont="1" applyAlignment="1">
      <alignment horizontal="center" vertical="top"/>
    </xf>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4" fillId="0" borderId="4" xfId="0" applyFont="1" applyBorder="1" applyAlignment="1" applyProtection="1">
      <alignment horizontal="center" vertical="center"/>
    </xf>
    <xf numFmtId="0" fontId="5" fillId="0" borderId="4"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4" fillId="0" borderId="4" xfId="0" applyFont="1" applyBorder="1" applyAlignment="1" applyProtection="1">
      <alignment horizontal="left" vertical="center"/>
    </xf>
    <xf numFmtId="0" fontId="4" fillId="0" borderId="6" xfId="0" applyFont="1" applyBorder="1" applyAlignment="1" applyProtection="1">
      <alignment horizontal="left" vertical="center"/>
    </xf>
    <xf numFmtId="0" fontId="4" fillId="0" borderId="5" xfId="0" applyFont="1" applyBorder="1" applyAlignment="1" applyProtection="1">
      <alignment horizontal="left" vertical="center"/>
    </xf>
    <xf numFmtId="0" fontId="5" fillId="0" borderId="7" xfId="0" applyFont="1" applyBorder="1" applyAlignment="1" applyProtection="1">
      <alignment horizontal="center" vertical="center"/>
      <protection locked="0"/>
    </xf>
    <xf numFmtId="0" fontId="4" fillId="0" borderId="4"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6" xfId="0" applyFont="1" applyBorder="1" applyAlignment="1" applyProtection="1">
      <alignment horizontal="center" vertical="center"/>
    </xf>
    <xf numFmtId="0" fontId="4" fillId="0" borderId="10" xfId="0" applyFont="1" applyBorder="1" applyAlignment="1" applyProtection="1">
      <alignment horizontal="center" vertical="center" wrapText="1"/>
    </xf>
    <xf numFmtId="0" fontId="5" fillId="0" borderId="85" xfId="0" applyFont="1" applyBorder="1" applyAlignment="1" applyProtection="1">
      <alignment horizontal="center" vertical="center" wrapText="1"/>
    </xf>
    <xf numFmtId="0" fontId="5" fillId="0" borderId="82" xfId="0" applyFont="1" applyBorder="1" applyAlignment="1" applyProtection="1">
      <alignment horizontal="center" vertical="center" wrapText="1"/>
    </xf>
    <xf numFmtId="0" fontId="3" fillId="0" borderId="89" xfId="0" applyFont="1" applyBorder="1" applyAlignment="1" applyProtection="1">
      <alignment horizontal="center" vertical="center"/>
    </xf>
    <xf numFmtId="0" fontId="3" fillId="0" borderId="43" xfId="0" applyFont="1" applyBorder="1" applyAlignment="1" applyProtection="1">
      <alignment horizontal="center" vertical="center"/>
    </xf>
  </cellXfs>
  <cellStyles count="2">
    <cellStyle name="Normal" xfId="0" builtinId="0"/>
    <cellStyle name="Percent" xfId="1" builtinId="5"/>
  </cellStyles>
  <dxfs count="15">
    <dxf>
      <font>
        <condense val="0"/>
        <extend val="0"/>
        <color rgb="FF9C0006"/>
      </font>
      <fill>
        <patternFill>
          <bgColor rgb="FFFFC7CE"/>
        </patternFill>
      </fill>
    </dxf>
    <dxf>
      <font>
        <b/>
        <i val="0"/>
      </font>
    </dxf>
    <dxf>
      <font>
        <b/>
        <i val="0"/>
      </font>
    </dxf>
    <dxf>
      <font>
        <b/>
        <i val="0"/>
      </font>
    </dxf>
    <dxf>
      <font>
        <condense val="0"/>
        <extend val="0"/>
        <color rgb="FF9C0006"/>
      </font>
      <fill>
        <patternFill>
          <bgColor rgb="FFFFC7CE"/>
        </patternFill>
      </fill>
    </dxf>
    <dxf>
      <font>
        <b/>
        <i val="0"/>
      </font>
    </dxf>
    <dxf>
      <font>
        <b/>
        <i val="0"/>
      </font>
    </dxf>
    <dxf>
      <font>
        <b/>
        <i val="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2</xdr:row>
      <xdr:rowOff>28575</xdr:rowOff>
    </xdr:from>
    <xdr:to>
      <xdr:col>1</xdr:col>
      <xdr:colOff>828675</xdr:colOff>
      <xdr:row>5</xdr:row>
      <xdr:rowOff>38100</xdr:rowOff>
    </xdr:to>
    <xdr:pic>
      <xdr:nvPicPr>
        <xdr:cNvPr id="2" name="Picture 1"/>
        <xdr:cNvPicPr/>
      </xdr:nvPicPr>
      <xdr:blipFill>
        <a:blip xmlns:r="http://schemas.openxmlformats.org/officeDocument/2006/relationships" r:embed="rId1"/>
        <a:srcRect/>
        <a:stretch>
          <a:fillRect/>
        </a:stretch>
      </xdr:blipFill>
      <xdr:spPr bwMode="auto">
        <a:xfrm>
          <a:off x="457200" y="409575"/>
          <a:ext cx="695325" cy="581025"/>
        </a:xfrm>
        <a:prstGeom prst="rect">
          <a:avLst/>
        </a:prstGeom>
        <a:noFill/>
        <a:ln w="9525">
          <a:noFill/>
          <a:miter lim="800000"/>
          <a:headEnd/>
          <a:tailEnd/>
        </a:ln>
      </xdr:spPr>
    </xdr:pic>
    <xdr:clientData/>
  </xdr:twoCellAnchor>
  <xdr:twoCellAnchor editAs="oneCell">
    <xdr:from>
      <xdr:col>25</xdr:col>
      <xdr:colOff>171450</xdr:colOff>
      <xdr:row>1</xdr:row>
      <xdr:rowOff>171450</xdr:rowOff>
    </xdr:from>
    <xdr:to>
      <xdr:col>27</xdr:col>
      <xdr:colOff>314325</xdr:colOff>
      <xdr:row>5</xdr:row>
      <xdr:rowOff>142875</xdr:rowOff>
    </xdr:to>
    <xdr:pic>
      <xdr:nvPicPr>
        <xdr:cNvPr id="3" name="Picture 2" descr="C:\Documents and Settings\MBA\Desktop\ISO_9001.jpg"/>
        <xdr:cNvPicPr/>
      </xdr:nvPicPr>
      <xdr:blipFill>
        <a:blip xmlns:r="http://schemas.openxmlformats.org/officeDocument/2006/relationships" r:embed="rId2" cstate="print"/>
        <a:srcRect/>
        <a:stretch>
          <a:fillRect/>
        </a:stretch>
      </xdr:blipFill>
      <xdr:spPr bwMode="auto">
        <a:xfrm>
          <a:off x="9686925" y="361950"/>
          <a:ext cx="685800" cy="733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2</xdr:row>
      <xdr:rowOff>28575</xdr:rowOff>
    </xdr:from>
    <xdr:to>
      <xdr:col>1</xdr:col>
      <xdr:colOff>828675</xdr:colOff>
      <xdr:row>6</xdr:row>
      <xdr:rowOff>104361</xdr:rowOff>
    </xdr:to>
    <xdr:pic>
      <xdr:nvPicPr>
        <xdr:cNvPr id="2" name="Picture 1"/>
        <xdr:cNvPicPr/>
      </xdr:nvPicPr>
      <xdr:blipFill>
        <a:blip xmlns:r="http://schemas.openxmlformats.org/officeDocument/2006/relationships" r:embed="rId1"/>
        <a:srcRect/>
        <a:stretch>
          <a:fillRect/>
        </a:stretch>
      </xdr:blipFill>
      <xdr:spPr bwMode="auto">
        <a:xfrm>
          <a:off x="438150" y="419100"/>
          <a:ext cx="695325" cy="581025"/>
        </a:xfrm>
        <a:prstGeom prst="rect">
          <a:avLst/>
        </a:prstGeom>
        <a:noFill/>
        <a:ln w="9525">
          <a:noFill/>
          <a:miter lim="800000"/>
          <a:headEnd/>
          <a:tailEnd/>
        </a:ln>
      </xdr:spPr>
    </xdr:pic>
    <xdr:clientData/>
  </xdr:twoCellAnchor>
  <xdr:twoCellAnchor editAs="oneCell">
    <xdr:from>
      <xdr:col>25</xdr:col>
      <xdr:colOff>171450</xdr:colOff>
      <xdr:row>1</xdr:row>
      <xdr:rowOff>171450</xdr:rowOff>
    </xdr:from>
    <xdr:to>
      <xdr:col>27</xdr:col>
      <xdr:colOff>314325</xdr:colOff>
      <xdr:row>7</xdr:row>
      <xdr:rowOff>118855</xdr:rowOff>
    </xdr:to>
    <xdr:pic>
      <xdr:nvPicPr>
        <xdr:cNvPr id="3" name="Picture 2" descr="C:\Documents and Settings\MBA\Desktop\ISO_9001.jpg"/>
        <xdr:cNvPicPr/>
      </xdr:nvPicPr>
      <xdr:blipFill>
        <a:blip xmlns:r="http://schemas.openxmlformats.org/officeDocument/2006/relationships" r:embed="rId2" cstate="print"/>
        <a:srcRect/>
        <a:stretch>
          <a:fillRect/>
        </a:stretch>
      </xdr:blipFill>
      <xdr:spPr bwMode="auto">
        <a:xfrm>
          <a:off x="9020175" y="371475"/>
          <a:ext cx="647700" cy="7334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5"/>
  <sheetViews>
    <sheetView tabSelected="1" view="pageBreakPreview" topLeftCell="A64" zoomScaleSheetLayoutView="100" workbookViewId="0">
      <selection activeCell="Z33" sqref="Z33"/>
    </sheetView>
  </sheetViews>
  <sheetFormatPr defaultRowHeight="15" x14ac:dyDescent="0.25"/>
  <cols>
    <col min="1" max="1" width="4.5703125" style="1" customWidth="1"/>
    <col min="2" max="2" width="15.28515625" style="1" customWidth="1"/>
    <col min="3" max="3" width="26.5703125" style="1" customWidth="1"/>
    <col min="4" max="7" width="3.7109375" style="1" customWidth="1"/>
    <col min="8" max="8" width="3.42578125" style="1" customWidth="1"/>
    <col min="9" max="20" width="3.7109375" style="1" customWidth="1"/>
    <col min="21" max="21" width="5.5703125" style="1" customWidth="1"/>
    <col min="22" max="22" width="4.85546875" style="1" customWidth="1"/>
    <col min="23" max="23" width="4.5703125" style="1" customWidth="1"/>
    <col min="24" max="24" width="4" style="1" customWidth="1"/>
    <col min="25" max="25" width="4.42578125" style="1" customWidth="1"/>
    <col min="26" max="26" width="3.28515625" style="1" customWidth="1"/>
    <col min="27" max="27" width="4.28515625" style="1" customWidth="1"/>
    <col min="28" max="28" width="7.7109375" style="1" customWidth="1"/>
    <col min="29" max="46" width="9.140625" style="1" customWidth="1"/>
    <col min="47" max="256" width="9.140625" style="1"/>
    <col min="257" max="257" width="4.5703125" style="1" customWidth="1"/>
    <col min="258" max="258" width="15.28515625" style="1" customWidth="1"/>
    <col min="259" max="259" width="26.5703125" style="1" customWidth="1"/>
    <col min="260" max="263" width="3.7109375" style="1" customWidth="1"/>
    <col min="264" max="264" width="3.42578125" style="1" customWidth="1"/>
    <col min="265" max="276" width="3.7109375" style="1" customWidth="1"/>
    <col min="277" max="277" width="5.5703125" style="1" customWidth="1"/>
    <col min="278" max="278" width="4.85546875" style="1" customWidth="1"/>
    <col min="279" max="279" width="4.5703125" style="1" customWidth="1"/>
    <col min="280" max="280" width="4" style="1" customWidth="1"/>
    <col min="281" max="281" width="4.42578125" style="1" customWidth="1"/>
    <col min="282" max="282" width="3.28515625" style="1" customWidth="1"/>
    <col min="283" max="283" width="4.28515625" style="1" customWidth="1"/>
    <col min="284" max="284" width="7.7109375" style="1" customWidth="1"/>
    <col min="285" max="302" width="9.140625" style="1" customWidth="1"/>
    <col min="303" max="512" width="9.140625" style="1"/>
    <col min="513" max="513" width="4.5703125" style="1" customWidth="1"/>
    <col min="514" max="514" width="15.28515625" style="1" customWidth="1"/>
    <col min="515" max="515" width="26.5703125" style="1" customWidth="1"/>
    <col min="516" max="519" width="3.7109375" style="1" customWidth="1"/>
    <col min="520" max="520" width="3.42578125" style="1" customWidth="1"/>
    <col min="521" max="532" width="3.7109375" style="1" customWidth="1"/>
    <col min="533" max="533" width="5.5703125" style="1" customWidth="1"/>
    <col min="534" max="534" width="4.85546875" style="1" customWidth="1"/>
    <col min="535" max="535" width="4.5703125" style="1" customWidth="1"/>
    <col min="536" max="536" width="4" style="1" customWidth="1"/>
    <col min="537" max="537" width="4.42578125" style="1" customWidth="1"/>
    <col min="538" max="538" width="3.28515625" style="1" customWidth="1"/>
    <col min="539" max="539" width="4.28515625" style="1" customWidth="1"/>
    <col min="540" max="540" width="7.7109375" style="1" customWidth="1"/>
    <col min="541" max="558" width="9.140625" style="1" customWidth="1"/>
    <col min="559" max="768" width="9.140625" style="1"/>
    <col min="769" max="769" width="4.5703125" style="1" customWidth="1"/>
    <col min="770" max="770" width="15.28515625" style="1" customWidth="1"/>
    <col min="771" max="771" width="26.5703125" style="1" customWidth="1"/>
    <col min="772" max="775" width="3.7109375" style="1" customWidth="1"/>
    <col min="776" max="776" width="3.42578125" style="1" customWidth="1"/>
    <col min="777" max="788" width="3.7109375" style="1" customWidth="1"/>
    <col min="789" max="789" width="5.5703125" style="1" customWidth="1"/>
    <col min="790" max="790" width="4.85546875" style="1" customWidth="1"/>
    <col min="791" max="791" width="4.5703125" style="1" customWidth="1"/>
    <col min="792" max="792" width="4" style="1" customWidth="1"/>
    <col min="793" max="793" width="4.42578125" style="1" customWidth="1"/>
    <col min="794" max="794" width="3.28515625" style="1" customWidth="1"/>
    <col min="795" max="795" width="4.28515625" style="1" customWidth="1"/>
    <col min="796" max="796" width="7.7109375" style="1" customWidth="1"/>
    <col min="797" max="814" width="9.140625" style="1" customWidth="1"/>
    <col min="815" max="1024" width="9.140625" style="1"/>
    <col min="1025" max="1025" width="4.5703125" style="1" customWidth="1"/>
    <col min="1026" max="1026" width="15.28515625" style="1" customWidth="1"/>
    <col min="1027" max="1027" width="26.5703125" style="1" customWidth="1"/>
    <col min="1028" max="1031" width="3.7109375" style="1" customWidth="1"/>
    <col min="1032" max="1032" width="3.42578125" style="1" customWidth="1"/>
    <col min="1033" max="1044" width="3.7109375" style="1" customWidth="1"/>
    <col min="1045" max="1045" width="5.5703125" style="1" customWidth="1"/>
    <col min="1046" max="1046" width="4.85546875" style="1" customWidth="1"/>
    <col min="1047" max="1047" width="4.5703125" style="1" customWidth="1"/>
    <col min="1048" max="1048" width="4" style="1" customWidth="1"/>
    <col min="1049" max="1049" width="4.42578125" style="1" customWidth="1"/>
    <col min="1050" max="1050" width="3.28515625" style="1" customWidth="1"/>
    <col min="1051" max="1051" width="4.28515625" style="1" customWidth="1"/>
    <col min="1052" max="1052" width="7.7109375" style="1" customWidth="1"/>
    <col min="1053" max="1070" width="9.140625" style="1" customWidth="1"/>
    <col min="1071" max="1280" width="9.140625" style="1"/>
    <col min="1281" max="1281" width="4.5703125" style="1" customWidth="1"/>
    <col min="1282" max="1282" width="15.28515625" style="1" customWidth="1"/>
    <col min="1283" max="1283" width="26.5703125" style="1" customWidth="1"/>
    <col min="1284" max="1287" width="3.7109375" style="1" customWidth="1"/>
    <col min="1288" max="1288" width="3.42578125" style="1" customWidth="1"/>
    <col min="1289" max="1300" width="3.7109375" style="1" customWidth="1"/>
    <col min="1301" max="1301" width="5.5703125" style="1" customWidth="1"/>
    <col min="1302" max="1302" width="4.85546875" style="1" customWidth="1"/>
    <col min="1303" max="1303" width="4.5703125" style="1" customWidth="1"/>
    <col min="1304" max="1304" width="4" style="1" customWidth="1"/>
    <col min="1305" max="1305" width="4.42578125" style="1" customWidth="1"/>
    <col min="1306" max="1306" width="3.28515625" style="1" customWidth="1"/>
    <col min="1307" max="1307" width="4.28515625" style="1" customWidth="1"/>
    <col min="1308" max="1308" width="7.7109375" style="1" customWidth="1"/>
    <col min="1309" max="1326" width="9.140625" style="1" customWidth="1"/>
    <col min="1327" max="1536" width="9.140625" style="1"/>
    <col min="1537" max="1537" width="4.5703125" style="1" customWidth="1"/>
    <col min="1538" max="1538" width="15.28515625" style="1" customWidth="1"/>
    <col min="1539" max="1539" width="26.5703125" style="1" customWidth="1"/>
    <col min="1540" max="1543" width="3.7109375" style="1" customWidth="1"/>
    <col min="1544" max="1544" width="3.42578125" style="1" customWidth="1"/>
    <col min="1545" max="1556" width="3.7109375" style="1" customWidth="1"/>
    <col min="1557" max="1557" width="5.5703125" style="1" customWidth="1"/>
    <col min="1558" max="1558" width="4.85546875" style="1" customWidth="1"/>
    <col min="1559" max="1559" width="4.5703125" style="1" customWidth="1"/>
    <col min="1560" max="1560" width="4" style="1" customWidth="1"/>
    <col min="1561" max="1561" width="4.42578125" style="1" customWidth="1"/>
    <col min="1562" max="1562" width="3.28515625" style="1" customWidth="1"/>
    <col min="1563" max="1563" width="4.28515625" style="1" customWidth="1"/>
    <col min="1564" max="1564" width="7.7109375" style="1" customWidth="1"/>
    <col min="1565" max="1582" width="9.140625" style="1" customWidth="1"/>
    <col min="1583" max="1792" width="9.140625" style="1"/>
    <col min="1793" max="1793" width="4.5703125" style="1" customWidth="1"/>
    <col min="1794" max="1794" width="15.28515625" style="1" customWidth="1"/>
    <col min="1795" max="1795" width="26.5703125" style="1" customWidth="1"/>
    <col min="1796" max="1799" width="3.7109375" style="1" customWidth="1"/>
    <col min="1800" max="1800" width="3.42578125" style="1" customWidth="1"/>
    <col min="1801" max="1812" width="3.7109375" style="1" customWidth="1"/>
    <col min="1813" max="1813" width="5.5703125" style="1" customWidth="1"/>
    <col min="1814" max="1814" width="4.85546875" style="1" customWidth="1"/>
    <col min="1815" max="1815" width="4.5703125" style="1" customWidth="1"/>
    <col min="1816" max="1816" width="4" style="1" customWidth="1"/>
    <col min="1817" max="1817" width="4.42578125" style="1" customWidth="1"/>
    <col min="1818" max="1818" width="3.28515625" style="1" customWidth="1"/>
    <col min="1819" max="1819" width="4.28515625" style="1" customWidth="1"/>
    <col min="1820" max="1820" width="7.7109375" style="1" customWidth="1"/>
    <col min="1821" max="1838" width="9.140625" style="1" customWidth="1"/>
    <col min="1839" max="2048" width="9.140625" style="1"/>
    <col min="2049" max="2049" width="4.5703125" style="1" customWidth="1"/>
    <col min="2050" max="2050" width="15.28515625" style="1" customWidth="1"/>
    <col min="2051" max="2051" width="26.5703125" style="1" customWidth="1"/>
    <col min="2052" max="2055" width="3.7109375" style="1" customWidth="1"/>
    <col min="2056" max="2056" width="3.42578125" style="1" customWidth="1"/>
    <col min="2057" max="2068" width="3.7109375" style="1" customWidth="1"/>
    <col min="2069" max="2069" width="5.5703125" style="1" customWidth="1"/>
    <col min="2070" max="2070" width="4.85546875" style="1" customWidth="1"/>
    <col min="2071" max="2071" width="4.5703125" style="1" customWidth="1"/>
    <col min="2072" max="2072" width="4" style="1" customWidth="1"/>
    <col min="2073" max="2073" width="4.42578125" style="1" customWidth="1"/>
    <col min="2074" max="2074" width="3.28515625" style="1" customWidth="1"/>
    <col min="2075" max="2075" width="4.28515625" style="1" customWidth="1"/>
    <col min="2076" max="2076" width="7.7109375" style="1" customWidth="1"/>
    <col min="2077" max="2094" width="9.140625" style="1" customWidth="1"/>
    <col min="2095" max="2304" width="9.140625" style="1"/>
    <col min="2305" max="2305" width="4.5703125" style="1" customWidth="1"/>
    <col min="2306" max="2306" width="15.28515625" style="1" customWidth="1"/>
    <col min="2307" max="2307" width="26.5703125" style="1" customWidth="1"/>
    <col min="2308" max="2311" width="3.7109375" style="1" customWidth="1"/>
    <col min="2312" max="2312" width="3.42578125" style="1" customWidth="1"/>
    <col min="2313" max="2324" width="3.7109375" style="1" customWidth="1"/>
    <col min="2325" max="2325" width="5.5703125" style="1" customWidth="1"/>
    <col min="2326" max="2326" width="4.85546875" style="1" customWidth="1"/>
    <col min="2327" max="2327" width="4.5703125" style="1" customWidth="1"/>
    <col min="2328" max="2328" width="4" style="1" customWidth="1"/>
    <col min="2329" max="2329" width="4.42578125" style="1" customWidth="1"/>
    <col min="2330" max="2330" width="3.28515625" style="1" customWidth="1"/>
    <col min="2331" max="2331" width="4.28515625" style="1" customWidth="1"/>
    <col min="2332" max="2332" width="7.7109375" style="1" customWidth="1"/>
    <col min="2333" max="2350" width="9.140625" style="1" customWidth="1"/>
    <col min="2351" max="2560" width="9.140625" style="1"/>
    <col min="2561" max="2561" width="4.5703125" style="1" customWidth="1"/>
    <col min="2562" max="2562" width="15.28515625" style="1" customWidth="1"/>
    <col min="2563" max="2563" width="26.5703125" style="1" customWidth="1"/>
    <col min="2564" max="2567" width="3.7109375" style="1" customWidth="1"/>
    <col min="2568" max="2568" width="3.42578125" style="1" customWidth="1"/>
    <col min="2569" max="2580" width="3.7109375" style="1" customWidth="1"/>
    <col min="2581" max="2581" width="5.5703125" style="1" customWidth="1"/>
    <col min="2582" max="2582" width="4.85546875" style="1" customWidth="1"/>
    <col min="2583" max="2583" width="4.5703125" style="1" customWidth="1"/>
    <col min="2584" max="2584" width="4" style="1" customWidth="1"/>
    <col min="2585" max="2585" width="4.42578125" style="1" customWidth="1"/>
    <col min="2586" max="2586" width="3.28515625" style="1" customWidth="1"/>
    <col min="2587" max="2587" width="4.28515625" style="1" customWidth="1"/>
    <col min="2588" max="2588" width="7.7109375" style="1" customWidth="1"/>
    <col min="2589" max="2606" width="9.140625" style="1" customWidth="1"/>
    <col min="2607" max="2816" width="9.140625" style="1"/>
    <col min="2817" max="2817" width="4.5703125" style="1" customWidth="1"/>
    <col min="2818" max="2818" width="15.28515625" style="1" customWidth="1"/>
    <col min="2819" max="2819" width="26.5703125" style="1" customWidth="1"/>
    <col min="2820" max="2823" width="3.7109375" style="1" customWidth="1"/>
    <col min="2824" max="2824" width="3.42578125" style="1" customWidth="1"/>
    <col min="2825" max="2836" width="3.7109375" style="1" customWidth="1"/>
    <col min="2837" max="2837" width="5.5703125" style="1" customWidth="1"/>
    <col min="2838" max="2838" width="4.85546875" style="1" customWidth="1"/>
    <col min="2839" max="2839" width="4.5703125" style="1" customWidth="1"/>
    <col min="2840" max="2840" width="4" style="1" customWidth="1"/>
    <col min="2841" max="2841" width="4.42578125" style="1" customWidth="1"/>
    <col min="2842" max="2842" width="3.28515625" style="1" customWidth="1"/>
    <col min="2843" max="2843" width="4.28515625" style="1" customWidth="1"/>
    <col min="2844" max="2844" width="7.7109375" style="1" customWidth="1"/>
    <col min="2845" max="2862" width="9.140625" style="1" customWidth="1"/>
    <col min="2863" max="3072" width="9.140625" style="1"/>
    <col min="3073" max="3073" width="4.5703125" style="1" customWidth="1"/>
    <col min="3074" max="3074" width="15.28515625" style="1" customWidth="1"/>
    <col min="3075" max="3075" width="26.5703125" style="1" customWidth="1"/>
    <col min="3076" max="3079" width="3.7109375" style="1" customWidth="1"/>
    <col min="3080" max="3080" width="3.42578125" style="1" customWidth="1"/>
    <col min="3081" max="3092" width="3.7109375" style="1" customWidth="1"/>
    <col min="3093" max="3093" width="5.5703125" style="1" customWidth="1"/>
    <col min="3094" max="3094" width="4.85546875" style="1" customWidth="1"/>
    <col min="3095" max="3095" width="4.5703125" style="1" customWidth="1"/>
    <col min="3096" max="3096" width="4" style="1" customWidth="1"/>
    <col min="3097" max="3097" width="4.42578125" style="1" customWidth="1"/>
    <col min="3098" max="3098" width="3.28515625" style="1" customWidth="1"/>
    <col min="3099" max="3099" width="4.28515625" style="1" customWidth="1"/>
    <col min="3100" max="3100" width="7.7109375" style="1" customWidth="1"/>
    <col min="3101" max="3118" width="9.140625" style="1" customWidth="1"/>
    <col min="3119" max="3328" width="9.140625" style="1"/>
    <col min="3329" max="3329" width="4.5703125" style="1" customWidth="1"/>
    <col min="3330" max="3330" width="15.28515625" style="1" customWidth="1"/>
    <col min="3331" max="3331" width="26.5703125" style="1" customWidth="1"/>
    <col min="3332" max="3335" width="3.7109375" style="1" customWidth="1"/>
    <col min="3336" max="3336" width="3.42578125" style="1" customWidth="1"/>
    <col min="3337" max="3348" width="3.7109375" style="1" customWidth="1"/>
    <col min="3349" max="3349" width="5.5703125" style="1" customWidth="1"/>
    <col min="3350" max="3350" width="4.85546875" style="1" customWidth="1"/>
    <col min="3351" max="3351" width="4.5703125" style="1" customWidth="1"/>
    <col min="3352" max="3352" width="4" style="1" customWidth="1"/>
    <col min="3353" max="3353" width="4.42578125" style="1" customWidth="1"/>
    <col min="3354" max="3354" width="3.28515625" style="1" customWidth="1"/>
    <col min="3355" max="3355" width="4.28515625" style="1" customWidth="1"/>
    <col min="3356" max="3356" width="7.7109375" style="1" customWidth="1"/>
    <col min="3357" max="3374" width="9.140625" style="1" customWidth="1"/>
    <col min="3375" max="3584" width="9.140625" style="1"/>
    <col min="3585" max="3585" width="4.5703125" style="1" customWidth="1"/>
    <col min="3586" max="3586" width="15.28515625" style="1" customWidth="1"/>
    <col min="3587" max="3587" width="26.5703125" style="1" customWidth="1"/>
    <col min="3588" max="3591" width="3.7109375" style="1" customWidth="1"/>
    <col min="3592" max="3592" width="3.42578125" style="1" customWidth="1"/>
    <col min="3593" max="3604" width="3.7109375" style="1" customWidth="1"/>
    <col min="3605" max="3605" width="5.5703125" style="1" customWidth="1"/>
    <col min="3606" max="3606" width="4.85546875" style="1" customWidth="1"/>
    <col min="3607" max="3607" width="4.5703125" style="1" customWidth="1"/>
    <col min="3608" max="3608" width="4" style="1" customWidth="1"/>
    <col min="3609" max="3609" width="4.42578125" style="1" customWidth="1"/>
    <col min="3610" max="3610" width="3.28515625" style="1" customWidth="1"/>
    <col min="3611" max="3611" width="4.28515625" style="1" customWidth="1"/>
    <col min="3612" max="3612" width="7.7109375" style="1" customWidth="1"/>
    <col min="3613" max="3630" width="9.140625" style="1" customWidth="1"/>
    <col min="3631" max="3840" width="9.140625" style="1"/>
    <col min="3841" max="3841" width="4.5703125" style="1" customWidth="1"/>
    <col min="3842" max="3842" width="15.28515625" style="1" customWidth="1"/>
    <col min="3843" max="3843" width="26.5703125" style="1" customWidth="1"/>
    <col min="3844" max="3847" width="3.7109375" style="1" customWidth="1"/>
    <col min="3848" max="3848" width="3.42578125" style="1" customWidth="1"/>
    <col min="3849" max="3860" width="3.7109375" style="1" customWidth="1"/>
    <col min="3861" max="3861" width="5.5703125" style="1" customWidth="1"/>
    <col min="3862" max="3862" width="4.85546875" style="1" customWidth="1"/>
    <col min="3863" max="3863" width="4.5703125" style="1" customWidth="1"/>
    <col min="3864" max="3864" width="4" style="1" customWidth="1"/>
    <col min="3865" max="3865" width="4.42578125" style="1" customWidth="1"/>
    <col min="3866" max="3866" width="3.28515625" style="1" customWidth="1"/>
    <col min="3867" max="3867" width="4.28515625" style="1" customWidth="1"/>
    <col min="3868" max="3868" width="7.7109375" style="1" customWidth="1"/>
    <col min="3869" max="3886" width="9.140625" style="1" customWidth="1"/>
    <col min="3887" max="4096" width="9.140625" style="1"/>
    <col min="4097" max="4097" width="4.5703125" style="1" customWidth="1"/>
    <col min="4098" max="4098" width="15.28515625" style="1" customWidth="1"/>
    <col min="4099" max="4099" width="26.5703125" style="1" customWidth="1"/>
    <col min="4100" max="4103" width="3.7109375" style="1" customWidth="1"/>
    <col min="4104" max="4104" width="3.42578125" style="1" customWidth="1"/>
    <col min="4105" max="4116" width="3.7109375" style="1" customWidth="1"/>
    <col min="4117" max="4117" width="5.5703125" style="1" customWidth="1"/>
    <col min="4118" max="4118" width="4.85546875" style="1" customWidth="1"/>
    <col min="4119" max="4119" width="4.5703125" style="1" customWidth="1"/>
    <col min="4120" max="4120" width="4" style="1" customWidth="1"/>
    <col min="4121" max="4121" width="4.42578125" style="1" customWidth="1"/>
    <col min="4122" max="4122" width="3.28515625" style="1" customWidth="1"/>
    <col min="4123" max="4123" width="4.28515625" style="1" customWidth="1"/>
    <col min="4124" max="4124" width="7.7109375" style="1" customWidth="1"/>
    <col min="4125" max="4142" width="9.140625" style="1" customWidth="1"/>
    <col min="4143" max="4352" width="9.140625" style="1"/>
    <col min="4353" max="4353" width="4.5703125" style="1" customWidth="1"/>
    <col min="4354" max="4354" width="15.28515625" style="1" customWidth="1"/>
    <col min="4355" max="4355" width="26.5703125" style="1" customWidth="1"/>
    <col min="4356" max="4359" width="3.7109375" style="1" customWidth="1"/>
    <col min="4360" max="4360" width="3.42578125" style="1" customWidth="1"/>
    <col min="4361" max="4372" width="3.7109375" style="1" customWidth="1"/>
    <col min="4373" max="4373" width="5.5703125" style="1" customWidth="1"/>
    <col min="4374" max="4374" width="4.85546875" style="1" customWidth="1"/>
    <col min="4375" max="4375" width="4.5703125" style="1" customWidth="1"/>
    <col min="4376" max="4376" width="4" style="1" customWidth="1"/>
    <col min="4377" max="4377" width="4.42578125" style="1" customWidth="1"/>
    <col min="4378" max="4378" width="3.28515625" style="1" customWidth="1"/>
    <col min="4379" max="4379" width="4.28515625" style="1" customWidth="1"/>
    <col min="4380" max="4380" width="7.7109375" style="1" customWidth="1"/>
    <col min="4381" max="4398" width="9.140625" style="1" customWidth="1"/>
    <col min="4399" max="4608" width="9.140625" style="1"/>
    <col min="4609" max="4609" width="4.5703125" style="1" customWidth="1"/>
    <col min="4610" max="4610" width="15.28515625" style="1" customWidth="1"/>
    <col min="4611" max="4611" width="26.5703125" style="1" customWidth="1"/>
    <col min="4612" max="4615" width="3.7109375" style="1" customWidth="1"/>
    <col min="4616" max="4616" width="3.42578125" style="1" customWidth="1"/>
    <col min="4617" max="4628" width="3.7109375" style="1" customWidth="1"/>
    <col min="4629" max="4629" width="5.5703125" style="1" customWidth="1"/>
    <col min="4630" max="4630" width="4.85546875" style="1" customWidth="1"/>
    <col min="4631" max="4631" width="4.5703125" style="1" customWidth="1"/>
    <col min="4632" max="4632" width="4" style="1" customWidth="1"/>
    <col min="4633" max="4633" width="4.42578125" style="1" customWidth="1"/>
    <col min="4634" max="4634" width="3.28515625" style="1" customWidth="1"/>
    <col min="4635" max="4635" width="4.28515625" style="1" customWidth="1"/>
    <col min="4636" max="4636" width="7.7109375" style="1" customWidth="1"/>
    <col min="4637" max="4654" width="9.140625" style="1" customWidth="1"/>
    <col min="4655" max="4864" width="9.140625" style="1"/>
    <col min="4865" max="4865" width="4.5703125" style="1" customWidth="1"/>
    <col min="4866" max="4866" width="15.28515625" style="1" customWidth="1"/>
    <col min="4867" max="4867" width="26.5703125" style="1" customWidth="1"/>
    <col min="4868" max="4871" width="3.7109375" style="1" customWidth="1"/>
    <col min="4872" max="4872" width="3.42578125" style="1" customWidth="1"/>
    <col min="4873" max="4884" width="3.7109375" style="1" customWidth="1"/>
    <col min="4885" max="4885" width="5.5703125" style="1" customWidth="1"/>
    <col min="4886" max="4886" width="4.85546875" style="1" customWidth="1"/>
    <col min="4887" max="4887" width="4.5703125" style="1" customWidth="1"/>
    <col min="4888" max="4888" width="4" style="1" customWidth="1"/>
    <col min="4889" max="4889" width="4.42578125" style="1" customWidth="1"/>
    <col min="4890" max="4890" width="3.28515625" style="1" customWidth="1"/>
    <col min="4891" max="4891" width="4.28515625" style="1" customWidth="1"/>
    <col min="4892" max="4892" width="7.7109375" style="1" customWidth="1"/>
    <col min="4893" max="4910" width="9.140625" style="1" customWidth="1"/>
    <col min="4911" max="5120" width="9.140625" style="1"/>
    <col min="5121" max="5121" width="4.5703125" style="1" customWidth="1"/>
    <col min="5122" max="5122" width="15.28515625" style="1" customWidth="1"/>
    <col min="5123" max="5123" width="26.5703125" style="1" customWidth="1"/>
    <col min="5124" max="5127" width="3.7109375" style="1" customWidth="1"/>
    <col min="5128" max="5128" width="3.42578125" style="1" customWidth="1"/>
    <col min="5129" max="5140" width="3.7109375" style="1" customWidth="1"/>
    <col min="5141" max="5141" width="5.5703125" style="1" customWidth="1"/>
    <col min="5142" max="5142" width="4.85546875" style="1" customWidth="1"/>
    <col min="5143" max="5143" width="4.5703125" style="1" customWidth="1"/>
    <col min="5144" max="5144" width="4" style="1" customWidth="1"/>
    <col min="5145" max="5145" width="4.42578125" style="1" customWidth="1"/>
    <col min="5146" max="5146" width="3.28515625" style="1" customWidth="1"/>
    <col min="5147" max="5147" width="4.28515625" style="1" customWidth="1"/>
    <col min="5148" max="5148" width="7.7109375" style="1" customWidth="1"/>
    <col min="5149" max="5166" width="9.140625" style="1" customWidth="1"/>
    <col min="5167" max="5376" width="9.140625" style="1"/>
    <col min="5377" max="5377" width="4.5703125" style="1" customWidth="1"/>
    <col min="5378" max="5378" width="15.28515625" style="1" customWidth="1"/>
    <col min="5379" max="5379" width="26.5703125" style="1" customWidth="1"/>
    <col min="5380" max="5383" width="3.7109375" style="1" customWidth="1"/>
    <col min="5384" max="5384" width="3.42578125" style="1" customWidth="1"/>
    <col min="5385" max="5396" width="3.7109375" style="1" customWidth="1"/>
    <col min="5397" max="5397" width="5.5703125" style="1" customWidth="1"/>
    <col min="5398" max="5398" width="4.85546875" style="1" customWidth="1"/>
    <col min="5399" max="5399" width="4.5703125" style="1" customWidth="1"/>
    <col min="5400" max="5400" width="4" style="1" customWidth="1"/>
    <col min="5401" max="5401" width="4.42578125" style="1" customWidth="1"/>
    <col min="5402" max="5402" width="3.28515625" style="1" customWidth="1"/>
    <col min="5403" max="5403" width="4.28515625" style="1" customWidth="1"/>
    <col min="5404" max="5404" width="7.7109375" style="1" customWidth="1"/>
    <col min="5405" max="5422" width="9.140625" style="1" customWidth="1"/>
    <col min="5423" max="5632" width="9.140625" style="1"/>
    <col min="5633" max="5633" width="4.5703125" style="1" customWidth="1"/>
    <col min="5634" max="5634" width="15.28515625" style="1" customWidth="1"/>
    <col min="5635" max="5635" width="26.5703125" style="1" customWidth="1"/>
    <col min="5636" max="5639" width="3.7109375" style="1" customWidth="1"/>
    <col min="5640" max="5640" width="3.42578125" style="1" customWidth="1"/>
    <col min="5641" max="5652" width="3.7109375" style="1" customWidth="1"/>
    <col min="5653" max="5653" width="5.5703125" style="1" customWidth="1"/>
    <col min="5654" max="5654" width="4.85546875" style="1" customWidth="1"/>
    <col min="5655" max="5655" width="4.5703125" style="1" customWidth="1"/>
    <col min="5656" max="5656" width="4" style="1" customWidth="1"/>
    <col min="5657" max="5657" width="4.42578125" style="1" customWidth="1"/>
    <col min="5658" max="5658" width="3.28515625" style="1" customWidth="1"/>
    <col min="5659" max="5659" width="4.28515625" style="1" customWidth="1"/>
    <col min="5660" max="5660" width="7.7109375" style="1" customWidth="1"/>
    <col min="5661" max="5678" width="9.140625" style="1" customWidth="1"/>
    <col min="5679" max="5888" width="9.140625" style="1"/>
    <col min="5889" max="5889" width="4.5703125" style="1" customWidth="1"/>
    <col min="5890" max="5890" width="15.28515625" style="1" customWidth="1"/>
    <col min="5891" max="5891" width="26.5703125" style="1" customWidth="1"/>
    <col min="5892" max="5895" width="3.7109375" style="1" customWidth="1"/>
    <col min="5896" max="5896" width="3.42578125" style="1" customWidth="1"/>
    <col min="5897" max="5908" width="3.7109375" style="1" customWidth="1"/>
    <col min="5909" max="5909" width="5.5703125" style="1" customWidth="1"/>
    <col min="5910" max="5910" width="4.85546875" style="1" customWidth="1"/>
    <col min="5911" max="5911" width="4.5703125" style="1" customWidth="1"/>
    <col min="5912" max="5912" width="4" style="1" customWidth="1"/>
    <col min="5913" max="5913" width="4.42578125" style="1" customWidth="1"/>
    <col min="5914" max="5914" width="3.28515625" style="1" customWidth="1"/>
    <col min="5915" max="5915" width="4.28515625" style="1" customWidth="1"/>
    <col min="5916" max="5916" width="7.7109375" style="1" customWidth="1"/>
    <col min="5917" max="5934" width="9.140625" style="1" customWidth="1"/>
    <col min="5935" max="6144" width="9.140625" style="1"/>
    <col min="6145" max="6145" width="4.5703125" style="1" customWidth="1"/>
    <col min="6146" max="6146" width="15.28515625" style="1" customWidth="1"/>
    <col min="6147" max="6147" width="26.5703125" style="1" customWidth="1"/>
    <col min="6148" max="6151" width="3.7109375" style="1" customWidth="1"/>
    <col min="6152" max="6152" width="3.42578125" style="1" customWidth="1"/>
    <col min="6153" max="6164" width="3.7109375" style="1" customWidth="1"/>
    <col min="6165" max="6165" width="5.5703125" style="1" customWidth="1"/>
    <col min="6166" max="6166" width="4.85546875" style="1" customWidth="1"/>
    <col min="6167" max="6167" width="4.5703125" style="1" customWidth="1"/>
    <col min="6168" max="6168" width="4" style="1" customWidth="1"/>
    <col min="6169" max="6169" width="4.42578125" style="1" customWidth="1"/>
    <col min="6170" max="6170" width="3.28515625" style="1" customWidth="1"/>
    <col min="6171" max="6171" width="4.28515625" style="1" customWidth="1"/>
    <col min="6172" max="6172" width="7.7109375" style="1" customWidth="1"/>
    <col min="6173" max="6190" width="9.140625" style="1" customWidth="1"/>
    <col min="6191" max="6400" width="9.140625" style="1"/>
    <col min="6401" max="6401" width="4.5703125" style="1" customWidth="1"/>
    <col min="6402" max="6402" width="15.28515625" style="1" customWidth="1"/>
    <col min="6403" max="6403" width="26.5703125" style="1" customWidth="1"/>
    <col min="6404" max="6407" width="3.7109375" style="1" customWidth="1"/>
    <col min="6408" max="6408" width="3.42578125" style="1" customWidth="1"/>
    <col min="6409" max="6420" width="3.7109375" style="1" customWidth="1"/>
    <col min="6421" max="6421" width="5.5703125" style="1" customWidth="1"/>
    <col min="6422" max="6422" width="4.85546875" style="1" customWidth="1"/>
    <col min="6423" max="6423" width="4.5703125" style="1" customWidth="1"/>
    <col min="6424" max="6424" width="4" style="1" customWidth="1"/>
    <col min="6425" max="6425" width="4.42578125" style="1" customWidth="1"/>
    <col min="6426" max="6426" width="3.28515625" style="1" customWidth="1"/>
    <col min="6427" max="6427" width="4.28515625" style="1" customWidth="1"/>
    <col min="6428" max="6428" width="7.7109375" style="1" customWidth="1"/>
    <col min="6429" max="6446" width="9.140625" style="1" customWidth="1"/>
    <col min="6447" max="6656" width="9.140625" style="1"/>
    <col min="6657" max="6657" width="4.5703125" style="1" customWidth="1"/>
    <col min="6658" max="6658" width="15.28515625" style="1" customWidth="1"/>
    <col min="6659" max="6659" width="26.5703125" style="1" customWidth="1"/>
    <col min="6660" max="6663" width="3.7109375" style="1" customWidth="1"/>
    <col min="6664" max="6664" width="3.42578125" style="1" customWidth="1"/>
    <col min="6665" max="6676" width="3.7109375" style="1" customWidth="1"/>
    <col min="6677" max="6677" width="5.5703125" style="1" customWidth="1"/>
    <col min="6678" max="6678" width="4.85546875" style="1" customWidth="1"/>
    <col min="6679" max="6679" width="4.5703125" style="1" customWidth="1"/>
    <col min="6680" max="6680" width="4" style="1" customWidth="1"/>
    <col min="6681" max="6681" width="4.42578125" style="1" customWidth="1"/>
    <col min="6682" max="6682" width="3.28515625" style="1" customWidth="1"/>
    <col min="6683" max="6683" width="4.28515625" style="1" customWidth="1"/>
    <col min="6684" max="6684" width="7.7109375" style="1" customWidth="1"/>
    <col min="6685" max="6702" width="9.140625" style="1" customWidth="1"/>
    <col min="6703" max="6912" width="9.140625" style="1"/>
    <col min="6913" max="6913" width="4.5703125" style="1" customWidth="1"/>
    <col min="6914" max="6914" width="15.28515625" style="1" customWidth="1"/>
    <col min="6915" max="6915" width="26.5703125" style="1" customWidth="1"/>
    <col min="6916" max="6919" width="3.7109375" style="1" customWidth="1"/>
    <col min="6920" max="6920" width="3.42578125" style="1" customWidth="1"/>
    <col min="6921" max="6932" width="3.7109375" style="1" customWidth="1"/>
    <col min="6933" max="6933" width="5.5703125" style="1" customWidth="1"/>
    <col min="6934" max="6934" width="4.85546875" style="1" customWidth="1"/>
    <col min="6935" max="6935" width="4.5703125" style="1" customWidth="1"/>
    <col min="6936" max="6936" width="4" style="1" customWidth="1"/>
    <col min="6937" max="6937" width="4.42578125" style="1" customWidth="1"/>
    <col min="6938" max="6938" width="3.28515625" style="1" customWidth="1"/>
    <col min="6939" max="6939" width="4.28515625" style="1" customWidth="1"/>
    <col min="6940" max="6940" width="7.7109375" style="1" customWidth="1"/>
    <col min="6941" max="6958" width="9.140625" style="1" customWidth="1"/>
    <col min="6959" max="7168" width="9.140625" style="1"/>
    <col min="7169" max="7169" width="4.5703125" style="1" customWidth="1"/>
    <col min="7170" max="7170" width="15.28515625" style="1" customWidth="1"/>
    <col min="7171" max="7171" width="26.5703125" style="1" customWidth="1"/>
    <col min="7172" max="7175" width="3.7109375" style="1" customWidth="1"/>
    <col min="7176" max="7176" width="3.42578125" style="1" customWidth="1"/>
    <col min="7177" max="7188" width="3.7109375" style="1" customWidth="1"/>
    <col min="7189" max="7189" width="5.5703125" style="1" customWidth="1"/>
    <col min="7190" max="7190" width="4.85546875" style="1" customWidth="1"/>
    <col min="7191" max="7191" width="4.5703125" style="1" customWidth="1"/>
    <col min="7192" max="7192" width="4" style="1" customWidth="1"/>
    <col min="7193" max="7193" width="4.42578125" style="1" customWidth="1"/>
    <col min="7194" max="7194" width="3.28515625" style="1" customWidth="1"/>
    <col min="7195" max="7195" width="4.28515625" style="1" customWidth="1"/>
    <col min="7196" max="7196" width="7.7109375" style="1" customWidth="1"/>
    <col min="7197" max="7214" width="9.140625" style="1" customWidth="1"/>
    <col min="7215" max="7424" width="9.140625" style="1"/>
    <col min="7425" max="7425" width="4.5703125" style="1" customWidth="1"/>
    <col min="7426" max="7426" width="15.28515625" style="1" customWidth="1"/>
    <col min="7427" max="7427" width="26.5703125" style="1" customWidth="1"/>
    <col min="7428" max="7431" width="3.7109375" style="1" customWidth="1"/>
    <col min="7432" max="7432" width="3.42578125" style="1" customWidth="1"/>
    <col min="7433" max="7444" width="3.7109375" style="1" customWidth="1"/>
    <col min="7445" max="7445" width="5.5703125" style="1" customWidth="1"/>
    <col min="7446" max="7446" width="4.85546875" style="1" customWidth="1"/>
    <col min="7447" max="7447" width="4.5703125" style="1" customWidth="1"/>
    <col min="7448" max="7448" width="4" style="1" customWidth="1"/>
    <col min="7449" max="7449" width="4.42578125" style="1" customWidth="1"/>
    <col min="7450" max="7450" width="3.28515625" style="1" customWidth="1"/>
    <col min="7451" max="7451" width="4.28515625" style="1" customWidth="1"/>
    <col min="7452" max="7452" width="7.7109375" style="1" customWidth="1"/>
    <col min="7453" max="7470" width="9.140625" style="1" customWidth="1"/>
    <col min="7471" max="7680" width="9.140625" style="1"/>
    <col min="7681" max="7681" width="4.5703125" style="1" customWidth="1"/>
    <col min="7682" max="7682" width="15.28515625" style="1" customWidth="1"/>
    <col min="7683" max="7683" width="26.5703125" style="1" customWidth="1"/>
    <col min="7684" max="7687" width="3.7109375" style="1" customWidth="1"/>
    <col min="7688" max="7688" width="3.42578125" style="1" customWidth="1"/>
    <col min="7689" max="7700" width="3.7109375" style="1" customWidth="1"/>
    <col min="7701" max="7701" width="5.5703125" style="1" customWidth="1"/>
    <col min="7702" max="7702" width="4.85546875" style="1" customWidth="1"/>
    <col min="7703" max="7703" width="4.5703125" style="1" customWidth="1"/>
    <col min="7704" max="7704" width="4" style="1" customWidth="1"/>
    <col min="7705" max="7705" width="4.42578125" style="1" customWidth="1"/>
    <col min="7706" max="7706" width="3.28515625" style="1" customWidth="1"/>
    <col min="7707" max="7707" width="4.28515625" style="1" customWidth="1"/>
    <col min="7708" max="7708" width="7.7109375" style="1" customWidth="1"/>
    <col min="7709" max="7726" width="9.140625" style="1" customWidth="1"/>
    <col min="7727" max="7936" width="9.140625" style="1"/>
    <col min="7937" max="7937" width="4.5703125" style="1" customWidth="1"/>
    <col min="7938" max="7938" width="15.28515625" style="1" customWidth="1"/>
    <col min="7939" max="7939" width="26.5703125" style="1" customWidth="1"/>
    <col min="7940" max="7943" width="3.7109375" style="1" customWidth="1"/>
    <col min="7944" max="7944" width="3.42578125" style="1" customWidth="1"/>
    <col min="7945" max="7956" width="3.7109375" style="1" customWidth="1"/>
    <col min="7957" max="7957" width="5.5703125" style="1" customWidth="1"/>
    <col min="7958" max="7958" width="4.85546875" style="1" customWidth="1"/>
    <col min="7959" max="7959" width="4.5703125" style="1" customWidth="1"/>
    <col min="7960" max="7960" width="4" style="1" customWidth="1"/>
    <col min="7961" max="7961" width="4.42578125" style="1" customWidth="1"/>
    <col min="7962" max="7962" width="3.28515625" style="1" customWidth="1"/>
    <col min="7963" max="7963" width="4.28515625" style="1" customWidth="1"/>
    <col min="7964" max="7964" width="7.7109375" style="1" customWidth="1"/>
    <col min="7965" max="7982" width="9.140625" style="1" customWidth="1"/>
    <col min="7983" max="8192" width="9.140625" style="1"/>
    <col min="8193" max="8193" width="4.5703125" style="1" customWidth="1"/>
    <col min="8194" max="8194" width="15.28515625" style="1" customWidth="1"/>
    <col min="8195" max="8195" width="26.5703125" style="1" customWidth="1"/>
    <col min="8196" max="8199" width="3.7109375" style="1" customWidth="1"/>
    <col min="8200" max="8200" width="3.42578125" style="1" customWidth="1"/>
    <col min="8201" max="8212" width="3.7109375" style="1" customWidth="1"/>
    <col min="8213" max="8213" width="5.5703125" style="1" customWidth="1"/>
    <col min="8214" max="8214" width="4.85546875" style="1" customWidth="1"/>
    <col min="8215" max="8215" width="4.5703125" style="1" customWidth="1"/>
    <col min="8216" max="8216" width="4" style="1" customWidth="1"/>
    <col min="8217" max="8217" width="4.42578125" style="1" customWidth="1"/>
    <col min="8218" max="8218" width="3.28515625" style="1" customWidth="1"/>
    <col min="8219" max="8219" width="4.28515625" style="1" customWidth="1"/>
    <col min="8220" max="8220" width="7.7109375" style="1" customWidth="1"/>
    <col min="8221" max="8238" width="9.140625" style="1" customWidth="1"/>
    <col min="8239" max="8448" width="9.140625" style="1"/>
    <col min="8449" max="8449" width="4.5703125" style="1" customWidth="1"/>
    <col min="8450" max="8450" width="15.28515625" style="1" customWidth="1"/>
    <col min="8451" max="8451" width="26.5703125" style="1" customWidth="1"/>
    <col min="8452" max="8455" width="3.7109375" style="1" customWidth="1"/>
    <col min="8456" max="8456" width="3.42578125" style="1" customWidth="1"/>
    <col min="8457" max="8468" width="3.7109375" style="1" customWidth="1"/>
    <col min="8469" max="8469" width="5.5703125" style="1" customWidth="1"/>
    <col min="8470" max="8470" width="4.85546875" style="1" customWidth="1"/>
    <col min="8471" max="8471" width="4.5703125" style="1" customWidth="1"/>
    <col min="8472" max="8472" width="4" style="1" customWidth="1"/>
    <col min="8473" max="8473" width="4.42578125" style="1" customWidth="1"/>
    <col min="8474" max="8474" width="3.28515625" style="1" customWidth="1"/>
    <col min="8475" max="8475" width="4.28515625" style="1" customWidth="1"/>
    <col min="8476" max="8476" width="7.7109375" style="1" customWidth="1"/>
    <col min="8477" max="8494" width="9.140625" style="1" customWidth="1"/>
    <col min="8495" max="8704" width="9.140625" style="1"/>
    <col min="8705" max="8705" width="4.5703125" style="1" customWidth="1"/>
    <col min="8706" max="8706" width="15.28515625" style="1" customWidth="1"/>
    <col min="8707" max="8707" width="26.5703125" style="1" customWidth="1"/>
    <col min="8708" max="8711" width="3.7109375" style="1" customWidth="1"/>
    <col min="8712" max="8712" width="3.42578125" style="1" customWidth="1"/>
    <col min="8713" max="8724" width="3.7109375" style="1" customWidth="1"/>
    <col min="8725" max="8725" width="5.5703125" style="1" customWidth="1"/>
    <col min="8726" max="8726" width="4.85546875" style="1" customWidth="1"/>
    <col min="8727" max="8727" width="4.5703125" style="1" customWidth="1"/>
    <col min="8728" max="8728" width="4" style="1" customWidth="1"/>
    <col min="8729" max="8729" width="4.42578125" style="1" customWidth="1"/>
    <col min="8730" max="8730" width="3.28515625" style="1" customWidth="1"/>
    <col min="8731" max="8731" width="4.28515625" style="1" customWidth="1"/>
    <col min="8732" max="8732" width="7.7109375" style="1" customWidth="1"/>
    <col min="8733" max="8750" width="9.140625" style="1" customWidth="1"/>
    <col min="8751" max="8960" width="9.140625" style="1"/>
    <col min="8961" max="8961" width="4.5703125" style="1" customWidth="1"/>
    <col min="8962" max="8962" width="15.28515625" style="1" customWidth="1"/>
    <col min="8963" max="8963" width="26.5703125" style="1" customWidth="1"/>
    <col min="8964" max="8967" width="3.7109375" style="1" customWidth="1"/>
    <col min="8968" max="8968" width="3.42578125" style="1" customWidth="1"/>
    <col min="8969" max="8980" width="3.7109375" style="1" customWidth="1"/>
    <col min="8981" max="8981" width="5.5703125" style="1" customWidth="1"/>
    <col min="8982" max="8982" width="4.85546875" style="1" customWidth="1"/>
    <col min="8983" max="8983" width="4.5703125" style="1" customWidth="1"/>
    <col min="8984" max="8984" width="4" style="1" customWidth="1"/>
    <col min="8985" max="8985" width="4.42578125" style="1" customWidth="1"/>
    <col min="8986" max="8986" width="3.28515625" style="1" customWidth="1"/>
    <col min="8987" max="8987" width="4.28515625" style="1" customWidth="1"/>
    <col min="8988" max="8988" width="7.7109375" style="1" customWidth="1"/>
    <col min="8989" max="9006" width="9.140625" style="1" customWidth="1"/>
    <col min="9007" max="9216" width="9.140625" style="1"/>
    <col min="9217" max="9217" width="4.5703125" style="1" customWidth="1"/>
    <col min="9218" max="9218" width="15.28515625" style="1" customWidth="1"/>
    <col min="9219" max="9219" width="26.5703125" style="1" customWidth="1"/>
    <col min="9220" max="9223" width="3.7109375" style="1" customWidth="1"/>
    <col min="9224" max="9224" width="3.42578125" style="1" customWidth="1"/>
    <col min="9225" max="9236" width="3.7109375" style="1" customWidth="1"/>
    <col min="9237" max="9237" width="5.5703125" style="1" customWidth="1"/>
    <col min="9238" max="9238" width="4.85546875" style="1" customWidth="1"/>
    <col min="9239" max="9239" width="4.5703125" style="1" customWidth="1"/>
    <col min="9240" max="9240" width="4" style="1" customWidth="1"/>
    <col min="9241" max="9241" width="4.42578125" style="1" customWidth="1"/>
    <col min="9242" max="9242" width="3.28515625" style="1" customWidth="1"/>
    <col min="9243" max="9243" width="4.28515625" style="1" customWidth="1"/>
    <col min="9244" max="9244" width="7.7109375" style="1" customWidth="1"/>
    <col min="9245" max="9262" width="9.140625" style="1" customWidth="1"/>
    <col min="9263" max="9472" width="9.140625" style="1"/>
    <col min="9473" max="9473" width="4.5703125" style="1" customWidth="1"/>
    <col min="9474" max="9474" width="15.28515625" style="1" customWidth="1"/>
    <col min="9475" max="9475" width="26.5703125" style="1" customWidth="1"/>
    <col min="9476" max="9479" width="3.7109375" style="1" customWidth="1"/>
    <col min="9480" max="9480" width="3.42578125" style="1" customWidth="1"/>
    <col min="9481" max="9492" width="3.7109375" style="1" customWidth="1"/>
    <col min="9493" max="9493" width="5.5703125" style="1" customWidth="1"/>
    <col min="9494" max="9494" width="4.85546875" style="1" customWidth="1"/>
    <col min="9495" max="9495" width="4.5703125" style="1" customWidth="1"/>
    <col min="9496" max="9496" width="4" style="1" customWidth="1"/>
    <col min="9497" max="9497" width="4.42578125" style="1" customWidth="1"/>
    <col min="9498" max="9498" width="3.28515625" style="1" customWidth="1"/>
    <col min="9499" max="9499" width="4.28515625" style="1" customWidth="1"/>
    <col min="9500" max="9500" width="7.7109375" style="1" customWidth="1"/>
    <col min="9501" max="9518" width="9.140625" style="1" customWidth="1"/>
    <col min="9519" max="9728" width="9.140625" style="1"/>
    <col min="9729" max="9729" width="4.5703125" style="1" customWidth="1"/>
    <col min="9730" max="9730" width="15.28515625" style="1" customWidth="1"/>
    <col min="9731" max="9731" width="26.5703125" style="1" customWidth="1"/>
    <col min="9732" max="9735" width="3.7109375" style="1" customWidth="1"/>
    <col min="9736" max="9736" width="3.42578125" style="1" customWidth="1"/>
    <col min="9737" max="9748" width="3.7109375" style="1" customWidth="1"/>
    <col min="9749" max="9749" width="5.5703125" style="1" customWidth="1"/>
    <col min="9750" max="9750" width="4.85546875" style="1" customWidth="1"/>
    <col min="9751" max="9751" width="4.5703125" style="1" customWidth="1"/>
    <col min="9752" max="9752" width="4" style="1" customWidth="1"/>
    <col min="9753" max="9753" width="4.42578125" style="1" customWidth="1"/>
    <col min="9754" max="9754" width="3.28515625" style="1" customWidth="1"/>
    <col min="9755" max="9755" width="4.28515625" style="1" customWidth="1"/>
    <col min="9756" max="9756" width="7.7109375" style="1" customWidth="1"/>
    <col min="9757" max="9774" width="9.140625" style="1" customWidth="1"/>
    <col min="9775" max="9984" width="9.140625" style="1"/>
    <col min="9985" max="9985" width="4.5703125" style="1" customWidth="1"/>
    <col min="9986" max="9986" width="15.28515625" style="1" customWidth="1"/>
    <col min="9987" max="9987" width="26.5703125" style="1" customWidth="1"/>
    <col min="9988" max="9991" width="3.7109375" style="1" customWidth="1"/>
    <col min="9992" max="9992" width="3.42578125" style="1" customWidth="1"/>
    <col min="9993" max="10004" width="3.7109375" style="1" customWidth="1"/>
    <col min="10005" max="10005" width="5.5703125" style="1" customWidth="1"/>
    <col min="10006" max="10006" width="4.85546875" style="1" customWidth="1"/>
    <col min="10007" max="10007" width="4.5703125" style="1" customWidth="1"/>
    <col min="10008" max="10008" width="4" style="1" customWidth="1"/>
    <col min="10009" max="10009" width="4.42578125" style="1" customWidth="1"/>
    <col min="10010" max="10010" width="3.28515625" style="1" customWidth="1"/>
    <col min="10011" max="10011" width="4.28515625" style="1" customWidth="1"/>
    <col min="10012" max="10012" width="7.7109375" style="1" customWidth="1"/>
    <col min="10013" max="10030" width="9.140625" style="1" customWidth="1"/>
    <col min="10031" max="10240" width="9.140625" style="1"/>
    <col min="10241" max="10241" width="4.5703125" style="1" customWidth="1"/>
    <col min="10242" max="10242" width="15.28515625" style="1" customWidth="1"/>
    <col min="10243" max="10243" width="26.5703125" style="1" customWidth="1"/>
    <col min="10244" max="10247" width="3.7109375" style="1" customWidth="1"/>
    <col min="10248" max="10248" width="3.42578125" style="1" customWidth="1"/>
    <col min="10249" max="10260" width="3.7109375" style="1" customWidth="1"/>
    <col min="10261" max="10261" width="5.5703125" style="1" customWidth="1"/>
    <col min="10262" max="10262" width="4.85546875" style="1" customWidth="1"/>
    <col min="10263" max="10263" width="4.5703125" style="1" customWidth="1"/>
    <col min="10264" max="10264" width="4" style="1" customWidth="1"/>
    <col min="10265" max="10265" width="4.42578125" style="1" customWidth="1"/>
    <col min="10266" max="10266" width="3.28515625" style="1" customWidth="1"/>
    <col min="10267" max="10267" width="4.28515625" style="1" customWidth="1"/>
    <col min="10268" max="10268" width="7.7109375" style="1" customWidth="1"/>
    <col min="10269" max="10286" width="9.140625" style="1" customWidth="1"/>
    <col min="10287" max="10496" width="9.140625" style="1"/>
    <col min="10497" max="10497" width="4.5703125" style="1" customWidth="1"/>
    <col min="10498" max="10498" width="15.28515625" style="1" customWidth="1"/>
    <col min="10499" max="10499" width="26.5703125" style="1" customWidth="1"/>
    <col min="10500" max="10503" width="3.7109375" style="1" customWidth="1"/>
    <col min="10504" max="10504" width="3.42578125" style="1" customWidth="1"/>
    <col min="10505" max="10516" width="3.7109375" style="1" customWidth="1"/>
    <col min="10517" max="10517" width="5.5703125" style="1" customWidth="1"/>
    <col min="10518" max="10518" width="4.85546875" style="1" customWidth="1"/>
    <col min="10519" max="10519" width="4.5703125" style="1" customWidth="1"/>
    <col min="10520" max="10520" width="4" style="1" customWidth="1"/>
    <col min="10521" max="10521" width="4.42578125" style="1" customWidth="1"/>
    <col min="10522" max="10522" width="3.28515625" style="1" customWidth="1"/>
    <col min="10523" max="10523" width="4.28515625" style="1" customWidth="1"/>
    <col min="10524" max="10524" width="7.7109375" style="1" customWidth="1"/>
    <col min="10525" max="10542" width="9.140625" style="1" customWidth="1"/>
    <col min="10543" max="10752" width="9.140625" style="1"/>
    <col min="10753" max="10753" width="4.5703125" style="1" customWidth="1"/>
    <col min="10754" max="10754" width="15.28515625" style="1" customWidth="1"/>
    <col min="10755" max="10755" width="26.5703125" style="1" customWidth="1"/>
    <col min="10756" max="10759" width="3.7109375" style="1" customWidth="1"/>
    <col min="10760" max="10760" width="3.42578125" style="1" customWidth="1"/>
    <col min="10761" max="10772" width="3.7109375" style="1" customWidth="1"/>
    <col min="10773" max="10773" width="5.5703125" style="1" customWidth="1"/>
    <col min="10774" max="10774" width="4.85546875" style="1" customWidth="1"/>
    <col min="10775" max="10775" width="4.5703125" style="1" customWidth="1"/>
    <col min="10776" max="10776" width="4" style="1" customWidth="1"/>
    <col min="10777" max="10777" width="4.42578125" style="1" customWidth="1"/>
    <col min="10778" max="10778" width="3.28515625" style="1" customWidth="1"/>
    <col min="10779" max="10779" width="4.28515625" style="1" customWidth="1"/>
    <col min="10780" max="10780" width="7.7109375" style="1" customWidth="1"/>
    <col min="10781" max="10798" width="9.140625" style="1" customWidth="1"/>
    <col min="10799" max="11008" width="9.140625" style="1"/>
    <col min="11009" max="11009" width="4.5703125" style="1" customWidth="1"/>
    <col min="11010" max="11010" width="15.28515625" style="1" customWidth="1"/>
    <col min="11011" max="11011" width="26.5703125" style="1" customWidth="1"/>
    <col min="11012" max="11015" width="3.7109375" style="1" customWidth="1"/>
    <col min="11016" max="11016" width="3.42578125" style="1" customWidth="1"/>
    <col min="11017" max="11028" width="3.7109375" style="1" customWidth="1"/>
    <col min="11029" max="11029" width="5.5703125" style="1" customWidth="1"/>
    <col min="11030" max="11030" width="4.85546875" style="1" customWidth="1"/>
    <col min="11031" max="11031" width="4.5703125" style="1" customWidth="1"/>
    <col min="11032" max="11032" width="4" style="1" customWidth="1"/>
    <col min="11033" max="11033" width="4.42578125" style="1" customWidth="1"/>
    <col min="11034" max="11034" width="3.28515625" style="1" customWidth="1"/>
    <col min="11035" max="11035" width="4.28515625" style="1" customWidth="1"/>
    <col min="11036" max="11036" width="7.7109375" style="1" customWidth="1"/>
    <col min="11037" max="11054" width="9.140625" style="1" customWidth="1"/>
    <col min="11055" max="11264" width="9.140625" style="1"/>
    <col min="11265" max="11265" width="4.5703125" style="1" customWidth="1"/>
    <col min="11266" max="11266" width="15.28515625" style="1" customWidth="1"/>
    <col min="11267" max="11267" width="26.5703125" style="1" customWidth="1"/>
    <col min="11268" max="11271" width="3.7109375" style="1" customWidth="1"/>
    <col min="11272" max="11272" width="3.42578125" style="1" customWidth="1"/>
    <col min="11273" max="11284" width="3.7109375" style="1" customWidth="1"/>
    <col min="11285" max="11285" width="5.5703125" style="1" customWidth="1"/>
    <col min="11286" max="11286" width="4.85546875" style="1" customWidth="1"/>
    <col min="11287" max="11287" width="4.5703125" style="1" customWidth="1"/>
    <col min="11288" max="11288" width="4" style="1" customWidth="1"/>
    <col min="11289" max="11289" width="4.42578125" style="1" customWidth="1"/>
    <col min="11290" max="11290" width="3.28515625" style="1" customWidth="1"/>
    <col min="11291" max="11291" width="4.28515625" style="1" customWidth="1"/>
    <col min="11292" max="11292" width="7.7109375" style="1" customWidth="1"/>
    <col min="11293" max="11310" width="9.140625" style="1" customWidth="1"/>
    <col min="11311" max="11520" width="9.140625" style="1"/>
    <col min="11521" max="11521" width="4.5703125" style="1" customWidth="1"/>
    <col min="11522" max="11522" width="15.28515625" style="1" customWidth="1"/>
    <col min="11523" max="11523" width="26.5703125" style="1" customWidth="1"/>
    <col min="11524" max="11527" width="3.7109375" style="1" customWidth="1"/>
    <col min="11528" max="11528" width="3.42578125" style="1" customWidth="1"/>
    <col min="11529" max="11540" width="3.7109375" style="1" customWidth="1"/>
    <col min="11541" max="11541" width="5.5703125" style="1" customWidth="1"/>
    <col min="11542" max="11542" width="4.85546875" style="1" customWidth="1"/>
    <col min="11543" max="11543" width="4.5703125" style="1" customWidth="1"/>
    <col min="11544" max="11544" width="4" style="1" customWidth="1"/>
    <col min="11545" max="11545" width="4.42578125" style="1" customWidth="1"/>
    <col min="11546" max="11546" width="3.28515625" style="1" customWidth="1"/>
    <col min="11547" max="11547" width="4.28515625" style="1" customWidth="1"/>
    <col min="11548" max="11548" width="7.7109375" style="1" customWidth="1"/>
    <col min="11549" max="11566" width="9.140625" style="1" customWidth="1"/>
    <col min="11567" max="11776" width="9.140625" style="1"/>
    <col min="11777" max="11777" width="4.5703125" style="1" customWidth="1"/>
    <col min="11778" max="11778" width="15.28515625" style="1" customWidth="1"/>
    <col min="11779" max="11779" width="26.5703125" style="1" customWidth="1"/>
    <col min="11780" max="11783" width="3.7109375" style="1" customWidth="1"/>
    <col min="11784" max="11784" width="3.42578125" style="1" customWidth="1"/>
    <col min="11785" max="11796" width="3.7109375" style="1" customWidth="1"/>
    <col min="11797" max="11797" width="5.5703125" style="1" customWidth="1"/>
    <col min="11798" max="11798" width="4.85546875" style="1" customWidth="1"/>
    <col min="11799" max="11799" width="4.5703125" style="1" customWidth="1"/>
    <col min="11800" max="11800" width="4" style="1" customWidth="1"/>
    <col min="11801" max="11801" width="4.42578125" style="1" customWidth="1"/>
    <col min="11802" max="11802" width="3.28515625" style="1" customWidth="1"/>
    <col min="11803" max="11803" width="4.28515625" style="1" customWidth="1"/>
    <col min="11804" max="11804" width="7.7109375" style="1" customWidth="1"/>
    <col min="11805" max="11822" width="9.140625" style="1" customWidth="1"/>
    <col min="11823" max="12032" width="9.140625" style="1"/>
    <col min="12033" max="12033" width="4.5703125" style="1" customWidth="1"/>
    <col min="12034" max="12034" width="15.28515625" style="1" customWidth="1"/>
    <col min="12035" max="12035" width="26.5703125" style="1" customWidth="1"/>
    <col min="12036" max="12039" width="3.7109375" style="1" customWidth="1"/>
    <col min="12040" max="12040" width="3.42578125" style="1" customWidth="1"/>
    <col min="12041" max="12052" width="3.7109375" style="1" customWidth="1"/>
    <col min="12053" max="12053" width="5.5703125" style="1" customWidth="1"/>
    <col min="12054" max="12054" width="4.85546875" style="1" customWidth="1"/>
    <col min="12055" max="12055" width="4.5703125" style="1" customWidth="1"/>
    <col min="12056" max="12056" width="4" style="1" customWidth="1"/>
    <col min="12057" max="12057" width="4.42578125" style="1" customWidth="1"/>
    <col min="12058" max="12058" width="3.28515625" style="1" customWidth="1"/>
    <col min="12059" max="12059" width="4.28515625" style="1" customWidth="1"/>
    <col min="12060" max="12060" width="7.7109375" style="1" customWidth="1"/>
    <col min="12061" max="12078" width="9.140625" style="1" customWidth="1"/>
    <col min="12079" max="12288" width="9.140625" style="1"/>
    <col min="12289" max="12289" width="4.5703125" style="1" customWidth="1"/>
    <col min="12290" max="12290" width="15.28515625" style="1" customWidth="1"/>
    <col min="12291" max="12291" width="26.5703125" style="1" customWidth="1"/>
    <col min="12292" max="12295" width="3.7109375" style="1" customWidth="1"/>
    <col min="12296" max="12296" width="3.42578125" style="1" customWidth="1"/>
    <col min="12297" max="12308" width="3.7109375" style="1" customWidth="1"/>
    <col min="12309" max="12309" width="5.5703125" style="1" customWidth="1"/>
    <col min="12310" max="12310" width="4.85546875" style="1" customWidth="1"/>
    <col min="12311" max="12311" width="4.5703125" style="1" customWidth="1"/>
    <col min="12312" max="12312" width="4" style="1" customWidth="1"/>
    <col min="12313" max="12313" width="4.42578125" style="1" customWidth="1"/>
    <col min="12314" max="12314" width="3.28515625" style="1" customWidth="1"/>
    <col min="12315" max="12315" width="4.28515625" style="1" customWidth="1"/>
    <col min="12316" max="12316" width="7.7109375" style="1" customWidth="1"/>
    <col min="12317" max="12334" width="9.140625" style="1" customWidth="1"/>
    <col min="12335" max="12544" width="9.140625" style="1"/>
    <col min="12545" max="12545" width="4.5703125" style="1" customWidth="1"/>
    <col min="12546" max="12546" width="15.28515625" style="1" customWidth="1"/>
    <col min="12547" max="12547" width="26.5703125" style="1" customWidth="1"/>
    <col min="12548" max="12551" width="3.7109375" style="1" customWidth="1"/>
    <col min="12552" max="12552" width="3.42578125" style="1" customWidth="1"/>
    <col min="12553" max="12564" width="3.7109375" style="1" customWidth="1"/>
    <col min="12565" max="12565" width="5.5703125" style="1" customWidth="1"/>
    <col min="12566" max="12566" width="4.85546875" style="1" customWidth="1"/>
    <col min="12567" max="12567" width="4.5703125" style="1" customWidth="1"/>
    <col min="12568" max="12568" width="4" style="1" customWidth="1"/>
    <col min="12569" max="12569" width="4.42578125" style="1" customWidth="1"/>
    <col min="12570" max="12570" width="3.28515625" style="1" customWidth="1"/>
    <col min="12571" max="12571" width="4.28515625" style="1" customWidth="1"/>
    <col min="12572" max="12572" width="7.7109375" style="1" customWidth="1"/>
    <col min="12573" max="12590" width="9.140625" style="1" customWidth="1"/>
    <col min="12591" max="12800" width="9.140625" style="1"/>
    <col min="12801" max="12801" width="4.5703125" style="1" customWidth="1"/>
    <col min="12802" max="12802" width="15.28515625" style="1" customWidth="1"/>
    <col min="12803" max="12803" width="26.5703125" style="1" customWidth="1"/>
    <col min="12804" max="12807" width="3.7109375" style="1" customWidth="1"/>
    <col min="12808" max="12808" width="3.42578125" style="1" customWidth="1"/>
    <col min="12809" max="12820" width="3.7109375" style="1" customWidth="1"/>
    <col min="12821" max="12821" width="5.5703125" style="1" customWidth="1"/>
    <col min="12822" max="12822" width="4.85546875" style="1" customWidth="1"/>
    <col min="12823" max="12823" width="4.5703125" style="1" customWidth="1"/>
    <col min="12824" max="12824" width="4" style="1" customWidth="1"/>
    <col min="12825" max="12825" width="4.42578125" style="1" customWidth="1"/>
    <col min="12826" max="12826" width="3.28515625" style="1" customWidth="1"/>
    <col min="12827" max="12827" width="4.28515625" style="1" customWidth="1"/>
    <col min="12828" max="12828" width="7.7109375" style="1" customWidth="1"/>
    <col min="12829" max="12846" width="9.140625" style="1" customWidth="1"/>
    <col min="12847" max="13056" width="9.140625" style="1"/>
    <col min="13057" max="13057" width="4.5703125" style="1" customWidth="1"/>
    <col min="13058" max="13058" width="15.28515625" style="1" customWidth="1"/>
    <col min="13059" max="13059" width="26.5703125" style="1" customWidth="1"/>
    <col min="13060" max="13063" width="3.7109375" style="1" customWidth="1"/>
    <col min="13064" max="13064" width="3.42578125" style="1" customWidth="1"/>
    <col min="13065" max="13076" width="3.7109375" style="1" customWidth="1"/>
    <col min="13077" max="13077" width="5.5703125" style="1" customWidth="1"/>
    <col min="13078" max="13078" width="4.85546875" style="1" customWidth="1"/>
    <col min="13079" max="13079" width="4.5703125" style="1" customWidth="1"/>
    <col min="13080" max="13080" width="4" style="1" customWidth="1"/>
    <col min="13081" max="13081" width="4.42578125" style="1" customWidth="1"/>
    <col min="13082" max="13082" width="3.28515625" style="1" customWidth="1"/>
    <col min="13083" max="13083" width="4.28515625" style="1" customWidth="1"/>
    <col min="13084" max="13084" width="7.7109375" style="1" customWidth="1"/>
    <col min="13085" max="13102" width="9.140625" style="1" customWidth="1"/>
    <col min="13103" max="13312" width="9.140625" style="1"/>
    <col min="13313" max="13313" width="4.5703125" style="1" customWidth="1"/>
    <col min="13314" max="13314" width="15.28515625" style="1" customWidth="1"/>
    <col min="13315" max="13315" width="26.5703125" style="1" customWidth="1"/>
    <col min="13316" max="13319" width="3.7109375" style="1" customWidth="1"/>
    <col min="13320" max="13320" width="3.42578125" style="1" customWidth="1"/>
    <col min="13321" max="13332" width="3.7109375" style="1" customWidth="1"/>
    <col min="13333" max="13333" width="5.5703125" style="1" customWidth="1"/>
    <col min="13334" max="13334" width="4.85546875" style="1" customWidth="1"/>
    <col min="13335" max="13335" width="4.5703125" style="1" customWidth="1"/>
    <col min="13336" max="13336" width="4" style="1" customWidth="1"/>
    <col min="13337" max="13337" width="4.42578125" style="1" customWidth="1"/>
    <col min="13338" max="13338" width="3.28515625" style="1" customWidth="1"/>
    <col min="13339" max="13339" width="4.28515625" style="1" customWidth="1"/>
    <col min="13340" max="13340" width="7.7109375" style="1" customWidth="1"/>
    <col min="13341" max="13358" width="9.140625" style="1" customWidth="1"/>
    <col min="13359" max="13568" width="9.140625" style="1"/>
    <col min="13569" max="13569" width="4.5703125" style="1" customWidth="1"/>
    <col min="13570" max="13570" width="15.28515625" style="1" customWidth="1"/>
    <col min="13571" max="13571" width="26.5703125" style="1" customWidth="1"/>
    <col min="13572" max="13575" width="3.7109375" style="1" customWidth="1"/>
    <col min="13576" max="13576" width="3.42578125" style="1" customWidth="1"/>
    <col min="13577" max="13588" width="3.7109375" style="1" customWidth="1"/>
    <col min="13589" max="13589" width="5.5703125" style="1" customWidth="1"/>
    <col min="13590" max="13590" width="4.85546875" style="1" customWidth="1"/>
    <col min="13591" max="13591" width="4.5703125" style="1" customWidth="1"/>
    <col min="13592" max="13592" width="4" style="1" customWidth="1"/>
    <col min="13593" max="13593" width="4.42578125" style="1" customWidth="1"/>
    <col min="13594" max="13594" width="3.28515625" style="1" customWidth="1"/>
    <col min="13595" max="13595" width="4.28515625" style="1" customWidth="1"/>
    <col min="13596" max="13596" width="7.7109375" style="1" customWidth="1"/>
    <col min="13597" max="13614" width="9.140625" style="1" customWidth="1"/>
    <col min="13615" max="13824" width="9.140625" style="1"/>
    <col min="13825" max="13825" width="4.5703125" style="1" customWidth="1"/>
    <col min="13826" max="13826" width="15.28515625" style="1" customWidth="1"/>
    <col min="13827" max="13827" width="26.5703125" style="1" customWidth="1"/>
    <col min="13828" max="13831" width="3.7109375" style="1" customWidth="1"/>
    <col min="13832" max="13832" width="3.42578125" style="1" customWidth="1"/>
    <col min="13833" max="13844" width="3.7109375" style="1" customWidth="1"/>
    <col min="13845" max="13845" width="5.5703125" style="1" customWidth="1"/>
    <col min="13846" max="13846" width="4.85546875" style="1" customWidth="1"/>
    <col min="13847" max="13847" width="4.5703125" style="1" customWidth="1"/>
    <col min="13848" max="13848" width="4" style="1" customWidth="1"/>
    <col min="13849" max="13849" width="4.42578125" style="1" customWidth="1"/>
    <col min="13850" max="13850" width="3.28515625" style="1" customWidth="1"/>
    <col min="13851" max="13851" width="4.28515625" style="1" customWidth="1"/>
    <col min="13852" max="13852" width="7.7109375" style="1" customWidth="1"/>
    <col min="13853" max="13870" width="9.140625" style="1" customWidth="1"/>
    <col min="13871" max="14080" width="9.140625" style="1"/>
    <col min="14081" max="14081" width="4.5703125" style="1" customWidth="1"/>
    <col min="14082" max="14082" width="15.28515625" style="1" customWidth="1"/>
    <col min="14083" max="14083" width="26.5703125" style="1" customWidth="1"/>
    <col min="14084" max="14087" width="3.7109375" style="1" customWidth="1"/>
    <col min="14088" max="14088" width="3.42578125" style="1" customWidth="1"/>
    <col min="14089" max="14100" width="3.7109375" style="1" customWidth="1"/>
    <col min="14101" max="14101" width="5.5703125" style="1" customWidth="1"/>
    <col min="14102" max="14102" width="4.85546875" style="1" customWidth="1"/>
    <col min="14103" max="14103" width="4.5703125" style="1" customWidth="1"/>
    <col min="14104" max="14104" width="4" style="1" customWidth="1"/>
    <col min="14105" max="14105" width="4.42578125" style="1" customWidth="1"/>
    <col min="14106" max="14106" width="3.28515625" style="1" customWidth="1"/>
    <col min="14107" max="14107" width="4.28515625" style="1" customWidth="1"/>
    <col min="14108" max="14108" width="7.7109375" style="1" customWidth="1"/>
    <col min="14109" max="14126" width="9.140625" style="1" customWidth="1"/>
    <col min="14127" max="14336" width="9.140625" style="1"/>
    <col min="14337" max="14337" width="4.5703125" style="1" customWidth="1"/>
    <col min="14338" max="14338" width="15.28515625" style="1" customWidth="1"/>
    <col min="14339" max="14339" width="26.5703125" style="1" customWidth="1"/>
    <col min="14340" max="14343" width="3.7109375" style="1" customWidth="1"/>
    <col min="14344" max="14344" width="3.42578125" style="1" customWidth="1"/>
    <col min="14345" max="14356" width="3.7109375" style="1" customWidth="1"/>
    <col min="14357" max="14357" width="5.5703125" style="1" customWidth="1"/>
    <col min="14358" max="14358" width="4.85546875" style="1" customWidth="1"/>
    <col min="14359" max="14359" width="4.5703125" style="1" customWidth="1"/>
    <col min="14360" max="14360" width="4" style="1" customWidth="1"/>
    <col min="14361" max="14361" width="4.42578125" style="1" customWidth="1"/>
    <col min="14362" max="14362" width="3.28515625" style="1" customWidth="1"/>
    <col min="14363" max="14363" width="4.28515625" style="1" customWidth="1"/>
    <col min="14364" max="14364" width="7.7109375" style="1" customWidth="1"/>
    <col min="14365" max="14382" width="9.140625" style="1" customWidth="1"/>
    <col min="14383" max="14592" width="9.140625" style="1"/>
    <col min="14593" max="14593" width="4.5703125" style="1" customWidth="1"/>
    <col min="14594" max="14594" width="15.28515625" style="1" customWidth="1"/>
    <col min="14595" max="14595" width="26.5703125" style="1" customWidth="1"/>
    <col min="14596" max="14599" width="3.7109375" style="1" customWidth="1"/>
    <col min="14600" max="14600" width="3.42578125" style="1" customWidth="1"/>
    <col min="14601" max="14612" width="3.7109375" style="1" customWidth="1"/>
    <col min="14613" max="14613" width="5.5703125" style="1" customWidth="1"/>
    <col min="14614" max="14614" width="4.85546875" style="1" customWidth="1"/>
    <col min="14615" max="14615" width="4.5703125" style="1" customWidth="1"/>
    <col min="14616" max="14616" width="4" style="1" customWidth="1"/>
    <col min="14617" max="14617" width="4.42578125" style="1" customWidth="1"/>
    <col min="14618" max="14618" width="3.28515625" style="1" customWidth="1"/>
    <col min="14619" max="14619" width="4.28515625" style="1" customWidth="1"/>
    <col min="14620" max="14620" width="7.7109375" style="1" customWidth="1"/>
    <col min="14621" max="14638" width="9.140625" style="1" customWidth="1"/>
    <col min="14639" max="14848" width="9.140625" style="1"/>
    <col min="14849" max="14849" width="4.5703125" style="1" customWidth="1"/>
    <col min="14850" max="14850" width="15.28515625" style="1" customWidth="1"/>
    <col min="14851" max="14851" width="26.5703125" style="1" customWidth="1"/>
    <col min="14852" max="14855" width="3.7109375" style="1" customWidth="1"/>
    <col min="14856" max="14856" width="3.42578125" style="1" customWidth="1"/>
    <col min="14857" max="14868" width="3.7109375" style="1" customWidth="1"/>
    <col min="14869" max="14869" width="5.5703125" style="1" customWidth="1"/>
    <col min="14870" max="14870" width="4.85546875" style="1" customWidth="1"/>
    <col min="14871" max="14871" width="4.5703125" style="1" customWidth="1"/>
    <col min="14872" max="14872" width="4" style="1" customWidth="1"/>
    <col min="14873" max="14873" width="4.42578125" style="1" customWidth="1"/>
    <col min="14874" max="14874" width="3.28515625" style="1" customWidth="1"/>
    <col min="14875" max="14875" width="4.28515625" style="1" customWidth="1"/>
    <col min="14876" max="14876" width="7.7109375" style="1" customWidth="1"/>
    <col min="14877" max="14894" width="9.140625" style="1" customWidth="1"/>
    <col min="14895" max="15104" width="9.140625" style="1"/>
    <col min="15105" max="15105" width="4.5703125" style="1" customWidth="1"/>
    <col min="15106" max="15106" width="15.28515625" style="1" customWidth="1"/>
    <col min="15107" max="15107" width="26.5703125" style="1" customWidth="1"/>
    <col min="15108" max="15111" width="3.7109375" style="1" customWidth="1"/>
    <col min="15112" max="15112" width="3.42578125" style="1" customWidth="1"/>
    <col min="15113" max="15124" width="3.7109375" style="1" customWidth="1"/>
    <col min="15125" max="15125" width="5.5703125" style="1" customWidth="1"/>
    <col min="15126" max="15126" width="4.85546875" style="1" customWidth="1"/>
    <col min="15127" max="15127" width="4.5703125" style="1" customWidth="1"/>
    <col min="15128" max="15128" width="4" style="1" customWidth="1"/>
    <col min="15129" max="15129" width="4.42578125" style="1" customWidth="1"/>
    <col min="15130" max="15130" width="3.28515625" style="1" customWidth="1"/>
    <col min="15131" max="15131" width="4.28515625" style="1" customWidth="1"/>
    <col min="15132" max="15132" width="7.7109375" style="1" customWidth="1"/>
    <col min="15133" max="15150" width="9.140625" style="1" customWidth="1"/>
    <col min="15151" max="15360" width="9.140625" style="1"/>
    <col min="15361" max="15361" width="4.5703125" style="1" customWidth="1"/>
    <col min="15362" max="15362" width="15.28515625" style="1" customWidth="1"/>
    <col min="15363" max="15363" width="26.5703125" style="1" customWidth="1"/>
    <col min="15364" max="15367" width="3.7109375" style="1" customWidth="1"/>
    <col min="15368" max="15368" width="3.42578125" style="1" customWidth="1"/>
    <col min="15369" max="15380" width="3.7109375" style="1" customWidth="1"/>
    <col min="15381" max="15381" width="5.5703125" style="1" customWidth="1"/>
    <col min="15382" max="15382" width="4.85546875" style="1" customWidth="1"/>
    <col min="15383" max="15383" width="4.5703125" style="1" customWidth="1"/>
    <col min="15384" max="15384" width="4" style="1" customWidth="1"/>
    <col min="15385" max="15385" width="4.42578125" style="1" customWidth="1"/>
    <col min="15386" max="15386" width="3.28515625" style="1" customWidth="1"/>
    <col min="15387" max="15387" width="4.28515625" style="1" customWidth="1"/>
    <col min="15388" max="15388" width="7.7109375" style="1" customWidth="1"/>
    <col min="15389" max="15406" width="9.140625" style="1" customWidth="1"/>
    <col min="15407" max="15616" width="9.140625" style="1"/>
    <col min="15617" max="15617" width="4.5703125" style="1" customWidth="1"/>
    <col min="15618" max="15618" width="15.28515625" style="1" customWidth="1"/>
    <col min="15619" max="15619" width="26.5703125" style="1" customWidth="1"/>
    <col min="15620" max="15623" width="3.7109375" style="1" customWidth="1"/>
    <col min="15624" max="15624" width="3.42578125" style="1" customWidth="1"/>
    <col min="15625" max="15636" width="3.7109375" style="1" customWidth="1"/>
    <col min="15637" max="15637" width="5.5703125" style="1" customWidth="1"/>
    <col min="15638" max="15638" width="4.85546875" style="1" customWidth="1"/>
    <col min="15639" max="15639" width="4.5703125" style="1" customWidth="1"/>
    <col min="15640" max="15640" width="4" style="1" customWidth="1"/>
    <col min="15641" max="15641" width="4.42578125" style="1" customWidth="1"/>
    <col min="15642" max="15642" width="3.28515625" style="1" customWidth="1"/>
    <col min="15643" max="15643" width="4.28515625" style="1" customWidth="1"/>
    <col min="15644" max="15644" width="7.7109375" style="1" customWidth="1"/>
    <col min="15645" max="15662" width="9.140625" style="1" customWidth="1"/>
    <col min="15663" max="15872" width="9.140625" style="1"/>
    <col min="15873" max="15873" width="4.5703125" style="1" customWidth="1"/>
    <col min="15874" max="15874" width="15.28515625" style="1" customWidth="1"/>
    <col min="15875" max="15875" width="26.5703125" style="1" customWidth="1"/>
    <col min="15876" max="15879" width="3.7109375" style="1" customWidth="1"/>
    <col min="15880" max="15880" width="3.42578125" style="1" customWidth="1"/>
    <col min="15881" max="15892" width="3.7109375" style="1" customWidth="1"/>
    <col min="15893" max="15893" width="5.5703125" style="1" customWidth="1"/>
    <col min="15894" max="15894" width="4.85546875" style="1" customWidth="1"/>
    <col min="15895" max="15895" width="4.5703125" style="1" customWidth="1"/>
    <col min="15896" max="15896" width="4" style="1" customWidth="1"/>
    <col min="15897" max="15897" width="4.42578125" style="1" customWidth="1"/>
    <col min="15898" max="15898" width="3.28515625" style="1" customWidth="1"/>
    <col min="15899" max="15899" width="4.28515625" style="1" customWidth="1"/>
    <col min="15900" max="15900" width="7.7109375" style="1" customWidth="1"/>
    <col min="15901" max="15918" width="9.140625" style="1" customWidth="1"/>
    <col min="15919" max="16128" width="9.140625" style="1"/>
    <col min="16129" max="16129" width="4.5703125" style="1" customWidth="1"/>
    <col min="16130" max="16130" width="15.28515625" style="1" customWidth="1"/>
    <col min="16131" max="16131" width="26.5703125" style="1" customWidth="1"/>
    <col min="16132" max="16135" width="3.7109375" style="1" customWidth="1"/>
    <col min="16136" max="16136" width="3.42578125" style="1" customWidth="1"/>
    <col min="16137" max="16148" width="3.7109375" style="1" customWidth="1"/>
    <col min="16149" max="16149" width="5.5703125" style="1" customWidth="1"/>
    <col min="16150" max="16150" width="4.85546875" style="1" customWidth="1"/>
    <col min="16151" max="16151" width="4.5703125" style="1" customWidth="1"/>
    <col min="16152" max="16152" width="4" style="1" customWidth="1"/>
    <col min="16153" max="16153" width="4.42578125" style="1" customWidth="1"/>
    <col min="16154" max="16154" width="3.28515625" style="1" customWidth="1"/>
    <col min="16155" max="16155" width="4.28515625" style="1" customWidth="1"/>
    <col min="16156" max="16156" width="7.7109375" style="1" customWidth="1"/>
    <col min="16157" max="16174" width="9.140625" style="1" customWidth="1"/>
    <col min="16175" max="16384" width="9.140625" style="1"/>
  </cols>
  <sheetData>
    <row r="1" spans="1:36" x14ac:dyDescent="0.25">
      <c r="V1" s="224" t="s">
        <v>91</v>
      </c>
      <c r="W1" s="224"/>
      <c r="X1" s="224"/>
      <c r="Y1" s="224"/>
      <c r="Z1" s="224"/>
      <c r="AA1" s="224"/>
      <c r="AB1" s="224"/>
    </row>
    <row r="2" spans="1:36" ht="15" customHeight="1" x14ac:dyDescent="0.25">
      <c r="C2" s="225" t="s">
        <v>90</v>
      </c>
      <c r="D2" s="225"/>
      <c r="E2" s="225"/>
      <c r="F2" s="225"/>
      <c r="G2" s="225"/>
      <c r="H2" s="225"/>
      <c r="I2" s="225"/>
      <c r="J2" s="225"/>
      <c r="K2" s="225"/>
      <c r="L2" s="225"/>
      <c r="M2" s="225"/>
      <c r="N2" s="225"/>
      <c r="O2" s="225"/>
      <c r="P2" s="225"/>
      <c r="Q2" s="225"/>
      <c r="R2" s="225"/>
      <c r="S2" s="225"/>
      <c r="T2" s="225"/>
      <c r="U2" s="225"/>
      <c r="V2" s="225"/>
      <c r="W2" s="225"/>
      <c r="X2" s="225"/>
      <c r="Y2" s="225"/>
      <c r="Z2" s="226"/>
      <c r="AA2" s="226"/>
      <c r="AB2" s="226"/>
    </row>
    <row r="3" spans="1:36" ht="15" customHeight="1" x14ac:dyDescent="0.25">
      <c r="A3" s="65"/>
      <c r="B3" s="227"/>
      <c r="C3" s="225"/>
      <c r="D3" s="225"/>
      <c r="E3" s="225"/>
      <c r="F3" s="225"/>
      <c r="G3" s="225"/>
      <c r="H3" s="225"/>
      <c r="I3" s="225"/>
      <c r="J3" s="225"/>
      <c r="K3" s="225"/>
      <c r="L3" s="225"/>
      <c r="M3" s="225"/>
      <c r="N3" s="225"/>
      <c r="O3" s="225"/>
      <c r="P3" s="225"/>
      <c r="Q3" s="225"/>
      <c r="R3" s="225"/>
      <c r="S3" s="225"/>
      <c r="T3" s="225"/>
      <c r="U3" s="225"/>
      <c r="V3" s="225"/>
      <c r="W3" s="225"/>
      <c r="X3" s="225"/>
      <c r="Y3" s="225"/>
      <c r="Z3" s="226"/>
      <c r="AA3" s="226"/>
      <c r="AB3" s="226"/>
    </row>
    <row r="4" spans="1:36" x14ac:dyDescent="0.25">
      <c r="A4" s="66"/>
      <c r="B4" s="227"/>
      <c r="C4" s="225"/>
      <c r="D4" s="225"/>
      <c r="E4" s="225"/>
      <c r="F4" s="225"/>
      <c r="G4" s="225"/>
      <c r="H4" s="225"/>
      <c r="I4" s="225"/>
      <c r="J4" s="225"/>
      <c r="K4" s="225"/>
      <c r="L4" s="225"/>
      <c r="M4" s="225"/>
      <c r="N4" s="225"/>
      <c r="O4" s="225"/>
      <c r="P4" s="225"/>
      <c r="Q4" s="225"/>
      <c r="R4" s="225"/>
      <c r="S4" s="225"/>
      <c r="T4" s="225"/>
      <c r="U4" s="225"/>
      <c r="V4" s="225"/>
      <c r="W4" s="225"/>
      <c r="X4" s="225"/>
      <c r="Y4" s="225"/>
      <c r="Z4" s="226"/>
      <c r="AA4" s="226"/>
      <c r="AB4" s="226"/>
    </row>
    <row r="5" spans="1:36" x14ac:dyDescent="0.25">
      <c r="A5" s="66"/>
      <c r="B5" s="227"/>
      <c r="C5" s="225"/>
      <c r="D5" s="225"/>
      <c r="E5" s="225"/>
      <c r="F5" s="225"/>
      <c r="G5" s="225"/>
      <c r="H5" s="225"/>
      <c r="I5" s="225"/>
      <c r="J5" s="225"/>
      <c r="K5" s="225"/>
      <c r="L5" s="225"/>
      <c r="M5" s="225"/>
      <c r="N5" s="225"/>
      <c r="O5" s="225"/>
      <c r="P5" s="225"/>
      <c r="Q5" s="225"/>
      <c r="R5" s="225"/>
      <c r="S5" s="225"/>
      <c r="T5" s="225"/>
      <c r="U5" s="225"/>
      <c r="V5" s="225"/>
      <c r="W5" s="225"/>
      <c r="X5" s="225"/>
      <c r="Y5" s="225"/>
      <c r="Z5" s="226"/>
      <c r="AA5" s="226"/>
      <c r="AB5" s="226"/>
    </row>
    <row r="6" spans="1:36" x14ac:dyDescent="0.25">
      <c r="A6" s="66"/>
      <c r="B6" s="227"/>
      <c r="C6" s="225"/>
      <c r="D6" s="225"/>
      <c r="E6" s="225"/>
      <c r="F6" s="225"/>
      <c r="G6" s="225"/>
      <c r="H6" s="225"/>
      <c r="I6" s="225"/>
      <c r="J6" s="225"/>
      <c r="K6" s="225"/>
      <c r="L6" s="225"/>
      <c r="M6" s="225"/>
      <c r="N6" s="225"/>
      <c r="O6" s="225"/>
      <c r="P6" s="225"/>
      <c r="Q6" s="225"/>
      <c r="R6" s="225"/>
      <c r="S6" s="225"/>
      <c r="T6" s="225"/>
      <c r="U6" s="225"/>
      <c r="V6" s="225"/>
      <c r="W6" s="225"/>
      <c r="X6" s="225"/>
      <c r="Y6" s="225"/>
      <c r="Z6" s="226"/>
      <c r="AA6" s="226"/>
      <c r="AB6" s="226"/>
    </row>
    <row r="7" spans="1:36" x14ac:dyDescent="0.25">
      <c r="A7" s="66"/>
      <c r="B7" s="227"/>
      <c r="C7" s="225"/>
      <c r="D7" s="225"/>
      <c r="E7" s="225"/>
      <c r="F7" s="225"/>
      <c r="G7" s="225"/>
      <c r="H7" s="225"/>
      <c r="I7" s="225"/>
      <c r="J7" s="225"/>
      <c r="K7" s="225"/>
      <c r="L7" s="225"/>
      <c r="M7" s="225"/>
      <c r="N7" s="225"/>
      <c r="O7" s="225"/>
      <c r="P7" s="225"/>
      <c r="Q7" s="225"/>
      <c r="R7" s="225"/>
      <c r="S7" s="225"/>
      <c r="T7" s="225"/>
      <c r="U7" s="225"/>
      <c r="V7" s="225"/>
      <c r="W7" s="225"/>
      <c r="X7" s="225"/>
      <c r="Y7" s="225"/>
      <c r="Z7" s="226"/>
      <c r="AA7" s="226"/>
      <c r="AB7" s="226"/>
    </row>
    <row r="8" spans="1:36" ht="15.75" thickBot="1" x14ac:dyDescent="0.3">
      <c r="V8" s="70"/>
      <c r="W8" s="70"/>
      <c r="X8" s="70"/>
      <c r="Y8" s="70"/>
      <c r="Z8" s="70"/>
      <c r="AA8" s="70"/>
      <c r="AB8" s="70"/>
    </row>
    <row r="9" spans="1:36" ht="20.25" x14ac:dyDescent="0.3">
      <c r="A9" s="228" t="s">
        <v>0</v>
      </c>
      <c r="B9" s="229"/>
      <c r="C9" s="229"/>
      <c r="D9" s="229"/>
      <c r="E9" s="229"/>
      <c r="F9" s="229"/>
      <c r="G9" s="229"/>
      <c r="H9" s="229"/>
      <c r="I9" s="229"/>
      <c r="J9" s="229"/>
      <c r="K9" s="229"/>
      <c r="L9" s="229"/>
      <c r="M9" s="229"/>
      <c r="N9" s="229"/>
      <c r="O9" s="229"/>
      <c r="P9" s="229"/>
      <c r="Q9" s="229"/>
      <c r="R9" s="229"/>
      <c r="S9" s="229"/>
      <c r="T9" s="229"/>
      <c r="U9" s="229"/>
      <c r="V9" s="229"/>
      <c r="W9" s="229"/>
      <c r="X9" s="229"/>
      <c r="Y9" s="229"/>
      <c r="Z9" s="229"/>
      <c r="AA9" s="229"/>
      <c r="AB9" s="230"/>
      <c r="AI9" t="s">
        <v>1</v>
      </c>
    </row>
    <row r="10" spans="1:36" x14ac:dyDescent="0.25">
      <c r="A10" s="231" t="s">
        <v>2</v>
      </c>
      <c r="B10" s="220"/>
      <c r="C10" s="232"/>
      <c r="D10" s="233"/>
      <c r="E10" s="233"/>
      <c r="F10" s="233"/>
      <c r="G10" s="233"/>
      <c r="H10" s="233"/>
      <c r="I10" s="233"/>
      <c r="J10" s="234"/>
      <c r="K10" s="235" t="s">
        <v>3</v>
      </c>
      <c r="L10" s="236"/>
      <c r="M10" s="236"/>
      <c r="N10" s="236"/>
      <c r="O10" s="237"/>
      <c r="P10" s="238"/>
      <c r="Q10" s="238"/>
      <c r="R10" s="238"/>
      <c r="S10" s="238"/>
      <c r="T10" s="238"/>
      <c r="U10" s="238"/>
      <c r="V10" s="239" t="s">
        <v>4</v>
      </c>
      <c r="W10" s="240"/>
      <c r="X10" s="240"/>
      <c r="Y10" s="240"/>
      <c r="Z10" s="240"/>
      <c r="AA10" s="241"/>
      <c r="AB10" s="2"/>
      <c r="AI10" t="s">
        <v>5</v>
      </c>
      <c r="AJ10"/>
    </row>
    <row r="11" spans="1:36" x14ac:dyDescent="0.25">
      <c r="A11" s="219" t="s">
        <v>6</v>
      </c>
      <c r="B11" s="220"/>
      <c r="C11" s="3"/>
      <c r="D11" s="221" t="s">
        <v>7</v>
      </c>
      <c r="E11" s="221"/>
      <c r="F11" s="221"/>
      <c r="G11" s="222"/>
      <c r="H11" s="222"/>
      <c r="I11" s="222"/>
      <c r="J11" s="222"/>
      <c r="K11" s="223" t="s">
        <v>8</v>
      </c>
      <c r="L11" s="223"/>
      <c r="M11" s="223"/>
      <c r="N11" s="223"/>
      <c r="O11" s="223"/>
      <c r="P11" s="222"/>
      <c r="Q11" s="222"/>
      <c r="R11" s="222"/>
      <c r="S11" s="222"/>
      <c r="T11" s="222"/>
      <c r="U11" s="217"/>
      <c r="V11" s="218"/>
      <c r="W11" s="209"/>
      <c r="X11" s="210"/>
      <c r="Y11" s="210"/>
      <c r="Z11" s="210"/>
      <c r="AA11" s="210"/>
      <c r="AB11" s="211"/>
      <c r="AI11" t="s">
        <v>9</v>
      </c>
      <c r="AJ11"/>
    </row>
    <row r="12" spans="1:36" ht="15" customHeight="1" x14ac:dyDescent="0.25">
      <c r="A12" s="4" t="s">
        <v>10</v>
      </c>
      <c r="B12" s="67" t="s">
        <v>11</v>
      </c>
      <c r="C12" s="212" t="s">
        <v>12</v>
      </c>
      <c r="D12" s="212"/>
      <c r="E12" s="212"/>
      <c r="F12" s="212"/>
      <c r="G12" s="212"/>
      <c r="H12" s="213" t="s">
        <v>13</v>
      </c>
      <c r="I12" s="214"/>
      <c r="J12" s="215"/>
      <c r="K12" s="213" t="s">
        <v>14</v>
      </c>
      <c r="L12" s="214"/>
      <c r="M12" s="214"/>
      <c r="N12" s="214"/>
      <c r="O12" s="214"/>
      <c r="P12" s="214"/>
      <c r="Q12" s="214"/>
      <c r="R12" s="214"/>
      <c r="S12" s="214"/>
      <c r="T12" s="214"/>
      <c r="U12" s="214"/>
      <c r="V12" s="214"/>
      <c r="W12" s="214"/>
      <c r="X12" s="214"/>
      <c r="Y12" s="214"/>
      <c r="Z12" s="214"/>
      <c r="AA12" s="214"/>
      <c r="AB12" s="216"/>
      <c r="AI12" t="s">
        <v>15</v>
      </c>
      <c r="AJ12"/>
    </row>
    <row r="13" spans="1:36" ht="15" customHeight="1" x14ac:dyDescent="0.25">
      <c r="A13" s="6">
        <v>1</v>
      </c>
      <c r="B13" s="74"/>
      <c r="C13" s="176"/>
      <c r="D13" s="176"/>
      <c r="E13" s="176"/>
      <c r="F13" s="176"/>
      <c r="G13" s="177"/>
      <c r="H13" s="178"/>
      <c r="I13" s="205"/>
      <c r="J13" s="205"/>
      <c r="K13" s="206"/>
      <c r="L13" s="207"/>
      <c r="M13" s="207"/>
      <c r="N13" s="207"/>
      <c r="O13" s="207"/>
      <c r="P13" s="207"/>
      <c r="Q13" s="207"/>
      <c r="R13" s="207"/>
      <c r="S13" s="207"/>
      <c r="T13" s="207"/>
      <c r="U13" s="207"/>
      <c r="V13" s="207"/>
      <c r="W13" s="207"/>
      <c r="X13" s="207"/>
      <c r="Y13" s="207"/>
      <c r="Z13" s="207"/>
      <c r="AA13" s="207"/>
      <c r="AB13" s="208"/>
      <c r="AI13" t="s">
        <v>16</v>
      </c>
      <c r="AJ13"/>
    </row>
    <row r="14" spans="1:36" ht="15" customHeight="1" x14ac:dyDescent="0.25">
      <c r="A14" s="6">
        <v>2</v>
      </c>
      <c r="B14" s="74"/>
      <c r="C14" s="176"/>
      <c r="D14" s="176"/>
      <c r="E14" s="176"/>
      <c r="F14" s="176"/>
      <c r="G14" s="177"/>
      <c r="H14" s="178"/>
      <c r="I14" s="205"/>
      <c r="J14" s="205"/>
      <c r="K14" s="206"/>
      <c r="L14" s="207"/>
      <c r="M14" s="207"/>
      <c r="N14" s="207"/>
      <c r="O14" s="207"/>
      <c r="P14" s="207"/>
      <c r="Q14" s="207"/>
      <c r="R14" s="207"/>
      <c r="S14" s="207"/>
      <c r="T14" s="207"/>
      <c r="U14" s="207"/>
      <c r="V14" s="207"/>
      <c r="W14" s="207"/>
      <c r="X14" s="207"/>
      <c r="Y14" s="207"/>
      <c r="Z14" s="207"/>
      <c r="AA14" s="207"/>
      <c r="AB14" s="208"/>
      <c r="AI14" t="s">
        <v>17</v>
      </c>
      <c r="AJ14"/>
    </row>
    <row r="15" spans="1:36" x14ac:dyDescent="0.25">
      <c r="A15" s="6">
        <v>3</v>
      </c>
      <c r="B15" s="74"/>
      <c r="C15" s="176"/>
      <c r="D15" s="176"/>
      <c r="E15" s="176"/>
      <c r="F15" s="176"/>
      <c r="G15" s="177"/>
      <c r="H15" s="178"/>
      <c r="I15" s="178"/>
      <c r="J15" s="178"/>
      <c r="K15" s="206"/>
      <c r="L15" s="207"/>
      <c r="M15" s="207"/>
      <c r="N15" s="207"/>
      <c r="O15" s="207"/>
      <c r="P15" s="207"/>
      <c r="Q15" s="207"/>
      <c r="R15" s="207"/>
      <c r="S15" s="207"/>
      <c r="T15" s="207"/>
      <c r="U15" s="207"/>
      <c r="V15" s="207"/>
      <c r="W15" s="207"/>
      <c r="X15" s="207"/>
      <c r="Y15" s="207"/>
      <c r="Z15" s="207"/>
      <c r="AA15" s="207"/>
      <c r="AB15" s="208"/>
      <c r="AI15" t="s">
        <v>18</v>
      </c>
      <c r="AJ15"/>
    </row>
    <row r="16" spans="1:36" x14ac:dyDescent="0.25">
      <c r="A16" s="6">
        <v>4</v>
      </c>
      <c r="B16" s="74"/>
      <c r="C16" s="176"/>
      <c r="D16" s="176"/>
      <c r="E16" s="176"/>
      <c r="F16" s="176"/>
      <c r="G16" s="177"/>
      <c r="H16" s="178"/>
      <c r="I16" s="178"/>
      <c r="J16" s="178"/>
      <c r="K16" s="206"/>
      <c r="L16" s="207"/>
      <c r="M16" s="207"/>
      <c r="N16" s="207"/>
      <c r="O16" s="207"/>
      <c r="P16" s="207"/>
      <c r="Q16" s="207"/>
      <c r="R16" s="207"/>
      <c r="S16" s="207"/>
      <c r="T16" s="207"/>
      <c r="U16" s="207"/>
      <c r="V16" s="207"/>
      <c r="W16" s="207"/>
      <c r="X16" s="207"/>
      <c r="Y16" s="207"/>
      <c r="Z16" s="207"/>
      <c r="AA16" s="207"/>
      <c r="AB16" s="208"/>
      <c r="AI16" t="s">
        <v>19</v>
      </c>
      <c r="AJ16"/>
    </row>
    <row r="17" spans="1:49" ht="15" customHeight="1" x14ac:dyDescent="0.25">
      <c r="A17" s="6">
        <v>5</v>
      </c>
      <c r="B17" s="74"/>
      <c r="C17" s="176"/>
      <c r="D17" s="176"/>
      <c r="E17" s="176"/>
      <c r="F17" s="176"/>
      <c r="G17" s="177"/>
      <c r="H17" s="178"/>
      <c r="I17" s="205"/>
      <c r="J17" s="205"/>
      <c r="K17" s="206"/>
      <c r="L17" s="207"/>
      <c r="M17" s="207"/>
      <c r="N17" s="207"/>
      <c r="O17" s="207"/>
      <c r="P17" s="207"/>
      <c r="Q17" s="207"/>
      <c r="R17" s="207"/>
      <c r="S17" s="207"/>
      <c r="T17" s="207"/>
      <c r="U17" s="207"/>
      <c r="V17" s="207"/>
      <c r="W17" s="207"/>
      <c r="X17" s="207"/>
      <c r="Y17" s="207"/>
      <c r="Z17" s="207"/>
      <c r="AA17" s="207"/>
      <c r="AB17" s="208"/>
      <c r="AI17" t="s">
        <v>20</v>
      </c>
      <c r="AJ17"/>
    </row>
    <row r="18" spans="1:49" ht="15" customHeight="1" x14ac:dyDescent="0.25">
      <c r="A18" s="6">
        <v>6</v>
      </c>
      <c r="B18" s="75"/>
      <c r="C18" s="176"/>
      <c r="D18" s="176"/>
      <c r="E18" s="176"/>
      <c r="F18" s="176"/>
      <c r="G18" s="177"/>
      <c r="H18" s="205"/>
      <c r="I18" s="205"/>
      <c r="J18" s="205"/>
      <c r="K18" s="206"/>
      <c r="L18" s="207"/>
      <c r="M18" s="207"/>
      <c r="N18" s="207"/>
      <c r="O18" s="207"/>
      <c r="P18" s="207"/>
      <c r="Q18" s="207"/>
      <c r="R18" s="207"/>
      <c r="S18" s="207"/>
      <c r="T18" s="207"/>
      <c r="U18" s="207"/>
      <c r="V18" s="207"/>
      <c r="W18" s="207"/>
      <c r="X18" s="207"/>
      <c r="Y18" s="207"/>
      <c r="Z18" s="207"/>
      <c r="AA18" s="207"/>
      <c r="AB18" s="208"/>
      <c r="AI18" t="s">
        <v>21</v>
      </c>
      <c r="AJ18"/>
    </row>
    <row r="19" spans="1:49" ht="15" customHeight="1" x14ac:dyDescent="0.25">
      <c r="A19" s="6">
        <v>7</v>
      </c>
      <c r="B19" s="74"/>
      <c r="C19" s="176"/>
      <c r="D19" s="176"/>
      <c r="E19" s="176"/>
      <c r="F19" s="176"/>
      <c r="G19" s="177"/>
      <c r="H19" s="205"/>
      <c r="I19" s="205"/>
      <c r="J19" s="205"/>
      <c r="K19" s="206"/>
      <c r="L19" s="207"/>
      <c r="M19" s="207"/>
      <c r="N19" s="207"/>
      <c r="O19" s="207"/>
      <c r="P19" s="207"/>
      <c r="Q19" s="207"/>
      <c r="R19" s="207"/>
      <c r="S19" s="207"/>
      <c r="T19" s="207"/>
      <c r="U19" s="207"/>
      <c r="V19" s="207"/>
      <c r="W19" s="207"/>
      <c r="X19" s="207"/>
      <c r="Y19" s="207"/>
      <c r="Z19" s="207"/>
      <c r="AA19" s="207"/>
      <c r="AB19" s="208"/>
      <c r="AI19"/>
      <c r="AJ19"/>
    </row>
    <row r="20" spans="1:49" ht="15" customHeight="1" x14ac:dyDescent="0.25">
      <c r="A20" s="6">
        <v>8</v>
      </c>
      <c r="B20" s="74"/>
      <c r="C20" s="176"/>
      <c r="D20" s="176"/>
      <c r="E20" s="176"/>
      <c r="F20" s="176"/>
      <c r="G20" s="177"/>
      <c r="H20" s="205"/>
      <c r="I20" s="205"/>
      <c r="J20" s="205"/>
      <c r="K20" s="206"/>
      <c r="L20" s="207"/>
      <c r="M20" s="207"/>
      <c r="N20" s="207"/>
      <c r="O20" s="207"/>
      <c r="P20" s="207"/>
      <c r="Q20" s="207"/>
      <c r="R20" s="207"/>
      <c r="S20" s="207"/>
      <c r="T20" s="207"/>
      <c r="U20" s="207"/>
      <c r="V20" s="207"/>
      <c r="W20" s="207"/>
      <c r="X20" s="207"/>
      <c r="Y20" s="207"/>
      <c r="Z20" s="207"/>
      <c r="AA20" s="207"/>
      <c r="AB20" s="208"/>
      <c r="AI20" t="s">
        <v>22</v>
      </c>
      <c r="AJ20"/>
    </row>
    <row r="21" spans="1:49" ht="15" customHeight="1" x14ac:dyDescent="0.25">
      <c r="A21" s="6">
        <v>9</v>
      </c>
      <c r="B21" s="74"/>
      <c r="C21" s="176"/>
      <c r="D21" s="176"/>
      <c r="E21" s="176"/>
      <c r="F21" s="176"/>
      <c r="G21" s="177"/>
      <c r="H21" s="205"/>
      <c r="I21" s="205"/>
      <c r="J21" s="205"/>
      <c r="K21" s="206"/>
      <c r="L21" s="207"/>
      <c r="M21" s="207"/>
      <c r="N21" s="207"/>
      <c r="O21" s="207"/>
      <c r="P21" s="207"/>
      <c r="Q21" s="207"/>
      <c r="R21" s="207"/>
      <c r="S21" s="207"/>
      <c r="T21" s="207"/>
      <c r="U21" s="207"/>
      <c r="V21" s="207"/>
      <c r="W21" s="207"/>
      <c r="X21" s="207"/>
      <c r="Y21" s="207"/>
      <c r="Z21" s="207"/>
      <c r="AA21" s="207"/>
      <c r="AB21" s="208"/>
      <c r="AI21" t="s">
        <v>23</v>
      </c>
      <c r="AJ21"/>
    </row>
    <row r="22" spans="1:49" ht="15" customHeight="1" x14ac:dyDescent="0.25">
      <c r="A22" s="6">
        <v>10</v>
      </c>
      <c r="B22" s="74"/>
      <c r="C22" s="176"/>
      <c r="D22" s="176"/>
      <c r="E22" s="176"/>
      <c r="F22" s="176"/>
      <c r="G22" s="177"/>
      <c r="H22" s="205"/>
      <c r="I22" s="205"/>
      <c r="J22" s="205"/>
      <c r="K22" s="206"/>
      <c r="L22" s="207"/>
      <c r="M22" s="207"/>
      <c r="N22" s="207"/>
      <c r="O22" s="207"/>
      <c r="P22" s="207"/>
      <c r="Q22" s="207"/>
      <c r="R22" s="207"/>
      <c r="S22" s="207"/>
      <c r="T22" s="207"/>
      <c r="U22" s="207"/>
      <c r="V22" s="207"/>
      <c r="W22" s="207"/>
      <c r="X22" s="207"/>
      <c r="Y22" s="207"/>
      <c r="Z22" s="207"/>
      <c r="AA22" s="207"/>
      <c r="AB22" s="208"/>
      <c r="AI22" t="s">
        <v>24</v>
      </c>
      <c r="AJ22"/>
    </row>
    <row r="23" spans="1:49" x14ac:dyDescent="0.25">
      <c r="A23" s="6">
        <v>11</v>
      </c>
      <c r="B23" s="74"/>
      <c r="C23" s="176"/>
      <c r="D23" s="176"/>
      <c r="E23" s="176"/>
      <c r="F23" s="176"/>
      <c r="G23" s="177"/>
      <c r="H23" s="178"/>
      <c r="I23" s="178"/>
      <c r="J23" s="178"/>
      <c r="K23" s="206"/>
      <c r="L23" s="207"/>
      <c r="M23" s="207"/>
      <c r="N23" s="207"/>
      <c r="O23" s="207"/>
      <c r="P23" s="207"/>
      <c r="Q23" s="207"/>
      <c r="R23" s="207"/>
      <c r="S23" s="207"/>
      <c r="T23" s="207"/>
      <c r="U23" s="207"/>
      <c r="V23" s="207"/>
      <c r="W23" s="207"/>
      <c r="X23" s="207"/>
      <c r="Y23" s="207"/>
      <c r="Z23" s="207"/>
      <c r="AA23" s="207"/>
      <c r="AB23" s="208"/>
      <c r="AI23" t="s">
        <v>25</v>
      </c>
      <c r="AJ23"/>
    </row>
    <row r="24" spans="1:49" x14ac:dyDescent="0.25">
      <c r="A24" s="6">
        <v>12</v>
      </c>
      <c r="B24" s="74"/>
      <c r="C24" s="176"/>
      <c r="D24" s="176"/>
      <c r="E24" s="176"/>
      <c r="F24" s="176"/>
      <c r="G24" s="177"/>
      <c r="H24" s="178"/>
      <c r="I24" s="178"/>
      <c r="J24" s="178"/>
      <c r="K24" s="206"/>
      <c r="L24" s="207"/>
      <c r="M24" s="207"/>
      <c r="N24" s="207"/>
      <c r="O24" s="207"/>
      <c r="P24" s="207"/>
      <c r="Q24" s="207"/>
      <c r="R24" s="207"/>
      <c r="S24" s="207"/>
      <c r="T24" s="207"/>
      <c r="U24" s="207"/>
      <c r="V24" s="207"/>
      <c r="W24" s="207"/>
      <c r="X24" s="207"/>
      <c r="Y24" s="207"/>
      <c r="Z24" s="207"/>
      <c r="AA24" s="207"/>
      <c r="AB24" s="208"/>
      <c r="AI24" t="s">
        <v>26</v>
      </c>
      <c r="AJ24"/>
    </row>
    <row r="25" spans="1:49" x14ac:dyDescent="0.25">
      <c r="A25" s="6">
        <v>13</v>
      </c>
      <c r="B25" s="74"/>
      <c r="C25" s="176"/>
      <c r="D25" s="176"/>
      <c r="E25" s="176"/>
      <c r="F25" s="176"/>
      <c r="G25" s="177"/>
      <c r="H25" s="178"/>
      <c r="I25" s="178"/>
      <c r="J25" s="178"/>
      <c r="K25" s="202"/>
      <c r="L25" s="203"/>
      <c r="M25" s="203"/>
      <c r="N25" s="203"/>
      <c r="O25" s="203"/>
      <c r="P25" s="203"/>
      <c r="Q25" s="203"/>
      <c r="R25" s="203"/>
      <c r="S25" s="203"/>
      <c r="T25" s="203"/>
      <c r="U25" s="203"/>
      <c r="V25" s="203"/>
      <c r="W25" s="203"/>
      <c r="X25" s="203"/>
      <c r="Y25" s="203"/>
      <c r="Z25" s="203"/>
      <c r="AA25" s="203"/>
      <c r="AB25" s="204"/>
      <c r="AI25" t="s">
        <v>27</v>
      </c>
      <c r="AJ25"/>
    </row>
    <row r="26" spans="1:49" s="7" customFormat="1" ht="19.5" thickBot="1" x14ac:dyDescent="0.35">
      <c r="A26" s="179" t="s">
        <v>28</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1"/>
      <c r="AI26" t="s">
        <v>29</v>
      </c>
      <c r="AJ26"/>
      <c r="AV26" s="8"/>
      <c r="AW26" s="8"/>
    </row>
    <row r="27" spans="1:49" x14ac:dyDescent="0.25">
      <c r="A27" s="182" t="s">
        <v>30</v>
      </c>
      <c r="B27" s="185" t="s">
        <v>31</v>
      </c>
      <c r="C27" s="188" t="s">
        <v>257</v>
      </c>
      <c r="D27" s="191" t="s">
        <v>32</v>
      </c>
      <c r="E27" s="192"/>
      <c r="F27" s="192"/>
      <c r="G27" s="192"/>
      <c r="H27" s="192"/>
      <c r="I27" s="192"/>
      <c r="J27" s="192"/>
      <c r="K27" s="192"/>
      <c r="L27" s="192"/>
      <c r="M27" s="192"/>
      <c r="N27" s="192"/>
      <c r="O27" s="192"/>
      <c r="P27" s="192"/>
      <c r="Q27" s="192"/>
      <c r="R27" s="192"/>
      <c r="S27" s="192"/>
      <c r="T27" s="192"/>
      <c r="U27" s="193" t="s">
        <v>33</v>
      </c>
      <c r="V27" s="196" t="s">
        <v>34</v>
      </c>
      <c r="W27" s="199" t="s">
        <v>35</v>
      </c>
      <c r="X27" s="199" t="s">
        <v>36</v>
      </c>
      <c r="Y27" s="199" t="s">
        <v>37</v>
      </c>
      <c r="Z27" s="150" t="s">
        <v>38</v>
      </c>
      <c r="AA27" s="151"/>
      <c r="AB27" s="154" t="s">
        <v>39</v>
      </c>
      <c r="AI27" t="s">
        <v>40</v>
      </c>
      <c r="AJ27"/>
    </row>
    <row r="28" spans="1:49" x14ac:dyDescent="0.25">
      <c r="A28" s="183"/>
      <c r="B28" s="186"/>
      <c r="C28" s="189"/>
      <c r="D28" s="157" t="s">
        <v>41</v>
      </c>
      <c r="E28" s="158"/>
      <c r="F28" s="158"/>
      <c r="G28" s="158"/>
      <c r="H28" s="158"/>
      <c r="I28" s="158"/>
      <c r="J28" s="158"/>
      <c r="K28" s="158"/>
      <c r="L28" s="158"/>
      <c r="M28" s="158"/>
      <c r="N28" s="158"/>
      <c r="O28" s="158"/>
      <c r="P28" s="158"/>
      <c r="Q28" s="158"/>
      <c r="R28" s="158"/>
      <c r="S28" s="158"/>
      <c r="T28" s="158"/>
      <c r="U28" s="194"/>
      <c r="V28" s="197"/>
      <c r="W28" s="200"/>
      <c r="X28" s="200"/>
      <c r="Y28" s="200"/>
      <c r="Z28" s="152"/>
      <c r="AA28" s="153"/>
      <c r="AB28" s="155"/>
      <c r="AI28" t="s">
        <v>42</v>
      </c>
      <c r="AJ28"/>
    </row>
    <row r="29" spans="1:49" ht="84.75" customHeight="1" thickBot="1" x14ac:dyDescent="0.3">
      <c r="A29" s="184"/>
      <c r="B29" s="187"/>
      <c r="C29" s="190"/>
      <c r="D29" s="68">
        <v>1</v>
      </c>
      <c r="E29" s="68">
        <v>2</v>
      </c>
      <c r="F29" s="68">
        <v>3</v>
      </c>
      <c r="G29" s="68">
        <v>4</v>
      </c>
      <c r="H29" s="68">
        <v>5</v>
      </c>
      <c r="I29" s="68">
        <v>6</v>
      </c>
      <c r="J29" s="68">
        <v>7</v>
      </c>
      <c r="K29" s="68">
        <v>8</v>
      </c>
      <c r="L29" s="68">
        <v>9</v>
      </c>
      <c r="M29" s="68">
        <v>10</v>
      </c>
      <c r="N29" s="80">
        <v>11</v>
      </c>
      <c r="O29" s="91">
        <v>12</v>
      </c>
      <c r="P29" s="91">
        <v>13</v>
      </c>
      <c r="Q29" s="68">
        <v>14</v>
      </c>
      <c r="R29" s="68">
        <v>15</v>
      </c>
      <c r="S29" s="68">
        <v>16</v>
      </c>
      <c r="T29" s="68">
        <v>17</v>
      </c>
      <c r="U29" s="195"/>
      <c r="V29" s="198"/>
      <c r="W29" s="201"/>
      <c r="X29" s="201"/>
      <c r="Y29" s="201"/>
      <c r="Z29" s="9" t="s">
        <v>43</v>
      </c>
      <c r="AA29" s="9" t="s">
        <v>44</v>
      </c>
      <c r="AB29" s="156"/>
      <c r="AE29" s="1" t="s">
        <v>45</v>
      </c>
      <c r="AF29" s="1" t="s">
        <v>46</v>
      </c>
      <c r="AG29" s="1" t="s">
        <v>47</v>
      </c>
      <c r="AI29" t="s">
        <v>48</v>
      </c>
      <c r="AJ29"/>
    </row>
    <row r="30" spans="1:49" ht="15.75" thickBot="1" x14ac:dyDescent="0.3">
      <c r="A30" s="10">
        <v>1</v>
      </c>
      <c r="B30" s="72"/>
      <c r="C30" s="78"/>
      <c r="D30" s="73"/>
      <c r="E30" s="73"/>
      <c r="F30" s="73"/>
      <c r="G30" s="73"/>
      <c r="H30" s="73"/>
      <c r="I30" s="72"/>
      <c r="J30" s="73"/>
      <c r="K30" s="73"/>
      <c r="L30" s="73"/>
      <c r="M30" s="73"/>
      <c r="N30" s="110"/>
      <c r="O30" s="110"/>
      <c r="P30" s="110"/>
      <c r="Q30" s="110"/>
      <c r="R30" s="79"/>
      <c r="S30" s="79"/>
      <c r="T30" s="79"/>
      <c r="U30" s="73"/>
      <c r="V30" s="11">
        <f>IF(A30&lt;&gt;"",COUNTIF(D30:T30,"AB"),"")</f>
        <v>0</v>
      </c>
      <c r="W30" s="11">
        <f>IF(A30&lt;&gt;"",(COUNTIF(D30:T30,"U")),"")</f>
        <v>0</v>
      </c>
      <c r="X30" s="11">
        <f>IF(A30&lt;&gt;"",(COUNTIF(D30:T30,"W")),"")</f>
        <v>0</v>
      </c>
      <c r="Y30" s="11">
        <f>IF(A30&lt;&gt;"",(COUNTIF(D30:T30,"WH")),"")</f>
        <v>0</v>
      </c>
      <c r="Z30" s="81"/>
      <c r="AA30" s="81"/>
      <c r="AB30" s="12">
        <f>IF($A30&lt;&gt;"",V30+W30+Y30+Z30-AA30+X30,"")</f>
        <v>0</v>
      </c>
      <c r="AE30" s="1">
        <f t="shared" ref="AE30:AE89" si="0">IF($A30&lt;&gt;"",(IF(COUNTA($D30:$T30)=V30,1,0)),"")</f>
        <v>1</v>
      </c>
      <c r="AF30" s="1">
        <f>IF($A30&lt;&gt;"",(IF(COUNTA($D30:$T30)=X30,1,0)),"")</f>
        <v>1</v>
      </c>
      <c r="AG30" s="1">
        <f>IF($A30&lt;&gt;"",(IF(COUNTA($D30:$T30)=Y30,1,0)),"")</f>
        <v>1</v>
      </c>
      <c r="AI30" t="s">
        <v>49</v>
      </c>
      <c r="AJ30"/>
    </row>
    <row r="31" spans="1:49" ht="15.75" thickBot="1" x14ac:dyDescent="0.3">
      <c r="A31" s="13">
        <v>2</v>
      </c>
      <c r="B31" s="76"/>
      <c r="C31" s="78"/>
      <c r="D31" s="73"/>
      <c r="E31" s="73"/>
      <c r="F31" s="73"/>
      <c r="G31" s="73"/>
      <c r="H31" s="73"/>
      <c r="I31" s="73"/>
      <c r="J31" s="73"/>
      <c r="K31" s="73"/>
      <c r="L31" s="73"/>
      <c r="M31" s="73"/>
      <c r="N31" s="110"/>
      <c r="O31" s="110"/>
      <c r="P31" s="110"/>
      <c r="Q31" s="110"/>
      <c r="R31" s="79"/>
      <c r="S31" s="79"/>
      <c r="T31" s="79"/>
      <c r="U31" s="73"/>
      <c r="V31" s="14">
        <f>IF(A31&lt;&gt;"",COUNTIF(D31:T31,"AB"),"")</f>
        <v>0</v>
      </c>
      <c r="W31" s="11">
        <f t="shared" ref="W31:W71" si="1">IF(A31&lt;&gt;"",(COUNTIF(D31:T31,"U")),"")</f>
        <v>0</v>
      </c>
      <c r="X31" s="14">
        <f>IF(A31&lt;&gt;"",(COUNTIF(D31:T31,"W")),"")</f>
        <v>0</v>
      </c>
      <c r="Y31" s="14">
        <f>IF(A31&lt;&gt;"",(COUNTIF(D31:T31,"WH")),"")</f>
        <v>0</v>
      </c>
      <c r="Z31" s="18"/>
      <c r="AA31" s="18"/>
      <c r="AB31" s="15">
        <f t="shared" ref="AB31:AB89" si="2">IF($A31&lt;&gt;"",V31+W31+Y31+Z31-AA31+X31,"")</f>
        <v>0</v>
      </c>
      <c r="AE31" s="1">
        <f t="shared" si="0"/>
        <v>1</v>
      </c>
      <c r="AF31" s="1">
        <f t="shared" ref="AF31:AG89" si="3">IF($A31&lt;&gt;"",(IF(COUNTA($D31:$T31)=X31,1,0)),"")</f>
        <v>1</v>
      </c>
      <c r="AG31" s="1">
        <f t="shared" si="3"/>
        <v>1</v>
      </c>
      <c r="AI31" t="s">
        <v>50</v>
      </c>
      <c r="AJ31"/>
    </row>
    <row r="32" spans="1:49" ht="15.75" thickBot="1" x14ac:dyDescent="0.3">
      <c r="A32" s="10">
        <v>3</v>
      </c>
      <c r="B32" s="77"/>
      <c r="C32" s="78"/>
      <c r="D32" s="73"/>
      <c r="E32" s="73"/>
      <c r="F32" s="73"/>
      <c r="G32" s="73"/>
      <c r="H32" s="73"/>
      <c r="I32" s="73"/>
      <c r="J32" s="73"/>
      <c r="K32" s="73"/>
      <c r="L32" s="73"/>
      <c r="M32" s="73"/>
      <c r="N32" s="110"/>
      <c r="O32" s="110"/>
      <c r="P32" s="110"/>
      <c r="Q32" s="110"/>
      <c r="R32" s="79"/>
      <c r="S32" s="79"/>
      <c r="T32" s="79"/>
      <c r="U32" s="73"/>
      <c r="V32" s="14">
        <f t="shared" ref="V32:V71" si="4">IF(A32&lt;&gt;"",COUNTIF(D32:T32,"AB"),"")</f>
        <v>0</v>
      </c>
      <c r="W32" s="11">
        <f t="shared" si="1"/>
        <v>0</v>
      </c>
      <c r="X32" s="14">
        <f t="shared" ref="X32:X71" si="5">IF(A32&lt;&gt;"",(COUNTIF(D32:T32,"W")),"")</f>
        <v>0</v>
      </c>
      <c r="Y32" s="14">
        <f t="shared" ref="Y32:Y71" si="6">IF(A32&lt;&gt;"",(COUNTIF(D32:T32,"WH")),"")</f>
        <v>0</v>
      </c>
      <c r="Z32" s="18"/>
      <c r="AA32" s="18"/>
      <c r="AB32" s="15">
        <f t="shared" si="2"/>
        <v>0</v>
      </c>
      <c r="AE32" s="1">
        <f t="shared" si="0"/>
        <v>1</v>
      </c>
      <c r="AF32" s="1">
        <f t="shared" si="3"/>
        <v>1</v>
      </c>
      <c r="AG32" s="1">
        <f t="shared" si="3"/>
        <v>1</v>
      </c>
      <c r="AI32" t="s">
        <v>51</v>
      </c>
      <c r="AJ32"/>
    </row>
    <row r="33" spans="1:36" ht="15.75" thickBot="1" x14ac:dyDescent="0.3">
      <c r="A33" s="13">
        <v>4</v>
      </c>
      <c r="B33" s="77"/>
      <c r="C33" s="78"/>
      <c r="D33" s="73"/>
      <c r="E33" s="73"/>
      <c r="F33" s="73"/>
      <c r="G33" s="73"/>
      <c r="H33" s="73"/>
      <c r="I33" s="73"/>
      <c r="J33" s="73"/>
      <c r="K33" s="73"/>
      <c r="L33" s="73"/>
      <c r="M33" s="73"/>
      <c r="N33" s="110"/>
      <c r="O33" s="110"/>
      <c r="P33" s="110"/>
      <c r="Q33" s="110"/>
      <c r="R33" s="79"/>
      <c r="S33" s="79"/>
      <c r="T33" s="79"/>
      <c r="U33" s="73"/>
      <c r="V33" s="14">
        <f t="shared" si="4"/>
        <v>0</v>
      </c>
      <c r="W33" s="11">
        <f t="shared" si="1"/>
        <v>0</v>
      </c>
      <c r="X33" s="14">
        <f t="shared" si="5"/>
        <v>0</v>
      </c>
      <c r="Y33" s="14">
        <f t="shared" si="6"/>
        <v>0</v>
      </c>
      <c r="Z33" s="18"/>
      <c r="AA33" s="18"/>
      <c r="AB33" s="15">
        <f t="shared" si="2"/>
        <v>0</v>
      </c>
      <c r="AE33" s="1">
        <f t="shared" si="0"/>
        <v>1</v>
      </c>
      <c r="AF33" s="1">
        <f t="shared" si="3"/>
        <v>1</v>
      </c>
      <c r="AG33" s="1">
        <f t="shared" si="3"/>
        <v>1</v>
      </c>
      <c r="AI33" t="s">
        <v>52</v>
      </c>
      <c r="AJ33"/>
    </row>
    <row r="34" spans="1:36" ht="15.75" thickBot="1" x14ac:dyDescent="0.3">
      <c r="A34" s="10">
        <v>5</v>
      </c>
      <c r="B34" s="77"/>
      <c r="C34" s="78"/>
      <c r="D34" s="73"/>
      <c r="E34" s="73"/>
      <c r="F34" s="73"/>
      <c r="G34" s="73"/>
      <c r="H34" s="73"/>
      <c r="I34" s="73"/>
      <c r="J34" s="73"/>
      <c r="K34" s="73"/>
      <c r="L34" s="73"/>
      <c r="M34" s="73"/>
      <c r="N34" s="110"/>
      <c r="O34" s="110"/>
      <c r="P34" s="110"/>
      <c r="Q34" s="110"/>
      <c r="R34" s="79"/>
      <c r="S34" s="79"/>
      <c r="T34" s="79"/>
      <c r="U34" s="73"/>
      <c r="V34" s="14">
        <f t="shared" si="4"/>
        <v>0</v>
      </c>
      <c r="W34" s="11">
        <f t="shared" si="1"/>
        <v>0</v>
      </c>
      <c r="X34" s="14">
        <f t="shared" si="5"/>
        <v>0</v>
      </c>
      <c r="Y34" s="14">
        <f t="shared" si="6"/>
        <v>0</v>
      </c>
      <c r="Z34" s="18"/>
      <c r="AA34" s="18"/>
      <c r="AB34" s="15">
        <f t="shared" si="2"/>
        <v>0</v>
      </c>
      <c r="AE34" s="1">
        <f t="shared" si="0"/>
        <v>1</v>
      </c>
      <c r="AF34" s="1">
        <f t="shared" si="3"/>
        <v>1</v>
      </c>
      <c r="AG34" s="1">
        <f t="shared" si="3"/>
        <v>1</v>
      </c>
      <c r="AI34" t="s">
        <v>53</v>
      </c>
      <c r="AJ34"/>
    </row>
    <row r="35" spans="1:36" ht="15.75" thickBot="1" x14ac:dyDescent="0.3">
      <c r="A35" s="13">
        <v>6</v>
      </c>
      <c r="B35" s="77"/>
      <c r="C35" s="78"/>
      <c r="D35" s="73"/>
      <c r="E35" s="73"/>
      <c r="F35" s="73"/>
      <c r="G35" s="73"/>
      <c r="H35" s="73"/>
      <c r="I35" s="73"/>
      <c r="J35" s="73"/>
      <c r="K35" s="73"/>
      <c r="L35" s="73"/>
      <c r="M35" s="73"/>
      <c r="N35" s="110"/>
      <c r="O35" s="110"/>
      <c r="P35" s="110"/>
      <c r="Q35" s="110"/>
      <c r="R35" s="79"/>
      <c r="S35" s="79"/>
      <c r="T35" s="79"/>
      <c r="U35" s="73"/>
      <c r="V35" s="14">
        <f t="shared" si="4"/>
        <v>0</v>
      </c>
      <c r="W35" s="11">
        <f t="shared" si="1"/>
        <v>0</v>
      </c>
      <c r="X35" s="14">
        <f t="shared" si="5"/>
        <v>0</v>
      </c>
      <c r="Y35" s="14">
        <f t="shared" si="6"/>
        <v>0</v>
      </c>
      <c r="Z35" s="18"/>
      <c r="AA35" s="18"/>
      <c r="AB35" s="15">
        <f t="shared" si="2"/>
        <v>0</v>
      </c>
      <c r="AE35" s="1">
        <f t="shared" si="0"/>
        <v>1</v>
      </c>
      <c r="AF35" s="1">
        <f t="shared" si="3"/>
        <v>1</v>
      </c>
      <c r="AG35" s="1">
        <f t="shared" si="3"/>
        <v>1</v>
      </c>
      <c r="AI35" t="s">
        <v>54</v>
      </c>
      <c r="AJ35"/>
    </row>
    <row r="36" spans="1:36" ht="15.75" thickBot="1" x14ac:dyDescent="0.3">
      <c r="A36" s="10">
        <v>7</v>
      </c>
      <c r="B36" s="77"/>
      <c r="C36" s="78"/>
      <c r="D36" s="73"/>
      <c r="E36" s="73"/>
      <c r="F36" s="73"/>
      <c r="G36" s="73"/>
      <c r="H36" s="73"/>
      <c r="I36" s="73"/>
      <c r="J36" s="73"/>
      <c r="K36" s="73"/>
      <c r="L36" s="73"/>
      <c r="M36" s="73"/>
      <c r="N36" s="110"/>
      <c r="O36" s="110"/>
      <c r="P36" s="110"/>
      <c r="Q36" s="110"/>
      <c r="R36" s="79"/>
      <c r="S36" s="79"/>
      <c r="T36" s="79"/>
      <c r="U36" s="73"/>
      <c r="V36" s="14">
        <f t="shared" si="4"/>
        <v>0</v>
      </c>
      <c r="W36" s="11">
        <f t="shared" si="1"/>
        <v>0</v>
      </c>
      <c r="X36" s="14">
        <f t="shared" si="5"/>
        <v>0</v>
      </c>
      <c r="Y36" s="14">
        <f t="shared" si="6"/>
        <v>0</v>
      </c>
      <c r="Z36" s="18"/>
      <c r="AA36" s="18"/>
      <c r="AB36" s="15">
        <f t="shared" si="2"/>
        <v>0</v>
      </c>
      <c r="AE36" s="1">
        <f t="shared" si="0"/>
        <v>1</v>
      </c>
      <c r="AF36" s="1">
        <f t="shared" si="3"/>
        <v>1</v>
      </c>
      <c r="AG36" s="1">
        <f t="shared" si="3"/>
        <v>1</v>
      </c>
      <c r="AI36" t="s">
        <v>55</v>
      </c>
      <c r="AJ36"/>
    </row>
    <row r="37" spans="1:36" ht="15.75" thickBot="1" x14ac:dyDescent="0.3">
      <c r="A37" s="13">
        <v>8</v>
      </c>
      <c r="B37" s="77"/>
      <c r="C37" s="78"/>
      <c r="D37" s="73"/>
      <c r="E37" s="73"/>
      <c r="F37" s="73"/>
      <c r="G37" s="73"/>
      <c r="H37" s="73"/>
      <c r="I37" s="73"/>
      <c r="J37" s="73"/>
      <c r="K37" s="73"/>
      <c r="L37" s="73"/>
      <c r="M37" s="73"/>
      <c r="N37" s="110"/>
      <c r="O37" s="110"/>
      <c r="P37" s="110"/>
      <c r="Q37" s="110"/>
      <c r="R37" s="79"/>
      <c r="S37" s="79"/>
      <c r="T37" s="79"/>
      <c r="U37" s="73"/>
      <c r="V37" s="14">
        <f t="shared" si="4"/>
        <v>0</v>
      </c>
      <c r="W37" s="11">
        <f t="shared" si="1"/>
        <v>0</v>
      </c>
      <c r="X37" s="14">
        <f t="shared" si="5"/>
        <v>0</v>
      </c>
      <c r="Y37" s="14">
        <f t="shared" si="6"/>
        <v>0</v>
      </c>
      <c r="Z37" s="18"/>
      <c r="AA37" s="18"/>
      <c r="AB37" s="15">
        <f t="shared" si="2"/>
        <v>0</v>
      </c>
      <c r="AE37" s="1">
        <f t="shared" si="0"/>
        <v>1</v>
      </c>
      <c r="AF37" s="1">
        <f t="shared" si="3"/>
        <v>1</v>
      </c>
      <c r="AG37" s="1">
        <f t="shared" si="3"/>
        <v>1</v>
      </c>
      <c r="AI37" s="1" t="s">
        <v>56</v>
      </c>
      <c r="AJ37"/>
    </row>
    <row r="38" spans="1:36" ht="15.75" thickBot="1" x14ac:dyDescent="0.3">
      <c r="A38" s="10">
        <v>9</v>
      </c>
      <c r="B38" s="77"/>
      <c r="C38" s="78"/>
      <c r="D38" s="73"/>
      <c r="E38" s="73"/>
      <c r="F38" s="73"/>
      <c r="G38" s="73"/>
      <c r="H38" s="73"/>
      <c r="I38" s="73"/>
      <c r="J38" s="73"/>
      <c r="K38" s="73"/>
      <c r="L38" s="73"/>
      <c r="M38" s="73"/>
      <c r="N38" s="110"/>
      <c r="O38" s="110"/>
      <c r="P38" s="110"/>
      <c r="Q38" s="110"/>
      <c r="R38" s="79"/>
      <c r="S38" s="79"/>
      <c r="T38" s="79"/>
      <c r="U38" s="73"/>
      <c r="V38" s="14">
        <f t="shared" si="4"/>
        <v>0</v>
      </c>
      <c r="W38" s="11">
        <f t="shared" si="1"/>
        <v>0</v>
      </c>
      <c r="X38" s="14">
        <f t="shared" si="5"/>
        <v>0</v>
      </c>
      <c r="Y38" s="14">
        <f t="shared" si="6"/>
        <v>0</v>
      </c>
      <c r="Z38" s="18"/>
      <c r="AA38" s="18"/>
      <c r="AB38" s="15">
        <f t="shared" si="2"/>
        <v>0</v>
      </c>
      <c r="AE38" s="1">
        <f t="shared" si="0"/>
        <v>1</v>
      </c>
      <c r="AF38" s="1">
        <f t="shared" si="3"/>
        <v>1</v>
      </c>
      <c r="AG38" s="1">
        <f t="shared" si="3"/>
        <v>1</v>
      </c>
      <c r="AI38" t="s">
        <v>57</v>
      </c>
      <c r="AJ38"/>
    </row>
    <row r="39" spans="1:36" ht="15.75" thickBot="1" x14ac:dyDescent="0.3">
      <c r="A39" s="13">
        <v>10</v>
      </c>
      <c r="B39" s="77"/>
      <c r="C39" s="78"/>
      <c r="D39" s="73"/>
      <c r="E39" s="73"/>
      <c r="F39" s="73"/>
      <c r="G39" s="73"/>
      <c r="H39" s="73"/>
      <c r="I39" s="73"/>
      <c r="J39" s="73"/>
      <c r="K39" s="73"/>
      <c r="L39" s="73"/>
      <c r="M39" s="73"/>
      <c r="N39" s="110"/>
      <c r="O39" s="110"/>
      <c r="P39" s="110"/>
      <c r="Q39" s="110"/>
      <c r="R39" s="79"/>
      <c r="S39" s="79"/>
      <c r="T39" s="79"/>
      <c r="U39" s="73"/>
      <c r="V39" s="14">
        <f t="shared" si="4"/>
        <v>0</v>
      </c>
      <c r="W39" s="11">
        <f t="shared" si="1"/>
        <v>0</v>
      </c>
      <c r="X39" s="14">
        <f t="shared" si="5"/>
        <v>0</v>
      </c>
      <c r="Y39" s="14">
        <f t="shared" si="6"/>
        <v>0</v>
      </c>
      <c r="Z39" s="18"/>
      <c r="AA39" s="18"/>
      <c r="AB39" s="15">
        <f t="shared" si="2"/>
        <v>0</v>
      </c>
      <c r="AE39" s="1">
        <f t="shared" si="0"/>
        <v>1</v>
      </c>
      <c r="AF39" s="1">
        <f t="shared" si="3"/>
        <v>1</v>
      </c>
      <c r="AG39" s="1">
        <f t="shared" si="3"/>
        <v>1</v>
      </c>
      <c r="AI39" t="s">
        <v>58</v>
      </c>
      <c r="AJ39"/>
    </row>
    <row r="40" spans="1:36" ht="15.75" thickBot="1" x14ac:dyDescent="0.3">
      <c r="A40" s="10">
        <v>11</v>
      </c>
      <c r="B40" s="77"/>
      <c r="C40" s="78"/>
      <c r="D40" s="73"/>
      <c r="E40" s="73"/>
      <c r="F40" s="73"/>
      <c r="G40" s="73"/>
      <c r="H40" s="73"/>
      <c r="I40" s="73"/>
      <c r="J40" s="73"/>
      <c r="K40" s="73"/>
      <c r="L40" s="73"/>
      <c r="M40" s="73"/>
      <c r="N40" s="110"/>
      <c r="O40" s="110"/>
      <c r="P40" s="110"/>
      <c r="Q40" s="110"/>
      <c r="R40" s="79"/>
      <c r="S40" s="79"/>
      <c r="T40" s="79"/>
      <c r="U40" s="73"/>
      <c r="V40" s="14">
        <f t="shared" si="4"/>
        <v>0</v>
      </c>
      <c r="W40" s="11">
        <f t="shared" si="1"/>
        <v>0</v>
      </c>
      <c r="X40" s="14">
        <f t="shared" si="5"/>
        <v>0</v>
      </c>
      <c r="Y40" s="14">
        <f t="shared" si="6"/>
        <v>0</v>
      </c>
      <c r="Z40" s="18"/>
      <c r="AA40" s="18"/>
      <c r="AB40" s="15">
        <f t="shared" si="2"/>
        <v>0</v>
      </c>
      <c r="AE40" s="1">
        <f t="shared" si="0"/>
        <v>1</v>
      </c>
      <c r="AF40" s="1">
        <f t="shared" si="3"/>
        <v>1</v>
      </c>
      <c r="AG40" s="1">
        <f t="shared" si="3"/>
        <v>1</v>
      </c>
      <c r="AI40" t="s">
        <v>59</v>
      </c>
      <c r="AJ40"/>
    </row>
    <row r="41" spans="1:36" ht="15.75" thickBot="1" x14ac:dyDescent="0.3">
      <c r="A41" s="13">
        <v>12</v>
      </c>
      <c r="B41" s="77"/>
      <c r="C41" s="78"/>
      <c r="D41" s="73"/>
      <c r="E41" s="73"/>
      <c r="F41" s="73"/>
      <c r="G41" s="73"/>
      <c r="H41" s="73"/>
      <c r="I41" s="73"/>
      <c r="J41" s="73"/>
      <c r="K41" s="73"/>
      <c r="L41" s="73"/>
      <c r="M41" s="73"/>
      <c r="N41" s="110"/>
      <c r="O41" s="110"/>
      <c r="P41" s="110"/>
      <c r="Q41" s="110"/>
      <c r="R41" s="79"/>
      <c r="S41" s="79"/>
      <c r="T41" s="79"/>
      <c r="U41" s="73"/>
      <c r="V41" s="14">
        <f t="shared" si="4"/>
        <v>0</v>
      </c>
      <c r="W41" s="11">
        <f t="shared" si="1"/>
        <v>0</v>
      </c>
      <c r="X41" s="14">
        <f t="shared" si="5"/>
        <v>0</v>
      </c>
      <c r="Y41" s="14">
        <f t="shared" si="6"/>
        <v>0</v>
      </c>
      <c r="Z41" s="18"/>
      <c r="AA41" s="18"/>
      <c r="AB41" s="15">
        <f t="shared" si="2"/>
        <v>0</v>
      </c>
      <c r="AE41" s="1">
        <f t="shared" si="0"/>
        <v>1</v>
      </c>
      <c r="AF41" s="1">
        <f t="shared" si="3"/>
        <v>1</v>
      </c>
      <c r="AG41" s="1">
        <f t="shared" si="3"/>
        <v>1</v>
      </c>
      <c r="AI41" t="s">
        <v>60</v>
      </c>
      <c r="AJ41"/>
    </row>
    <row r="42" spans="1:36" ht="15.75" thickBot="1" x14ac:dyDescent="0.3">
      <c r="A42" s="10">
        <v>13</v>
      </c>
      <c r="B42" s="77"/>
      <c r="C42" s="78"/>
      <c r="D42" s="73"/>
      <c r="E42" s="73"/>
      <c r="F42" s="73"/>
      <c r="G42" s="73"/>
      <c r="H42" s="73"/>
      <c r="I42" s="73"/>
      <c r="J42" s="73"/>
      <c r="K42" s="73"/>
      <c r="L42" s="73"/>
      <c r="M42" s="73"/>
      <c r="N42" s="110"/>
      <c r="O42" s="110"/>
      <c r="P42" s="110"/>
      <c r="Q42" s="110"/>
      <c r="R42" s="79"/>
      <c r="S42" s="79"/>
      <c r="T42" s="79"/>
      <c r="U42" s="73"/>
      <c r="V42" s="14">
        <f t="shared" si="4"/>
        <v>0</v>
      </c>
      <c r="W42" s="11">
        <f t="shared" si="1"/>
        <v>0</v>
      </c>
      <c r="X42" s="14">
        <f t="shared" si="5"/>
        <v>0</v>
      </c>
      <c r="Y42" s="14">
        <f t="shared" si="6"/>
        <v>0</v>
      </c>
      <c r="Z42" s="18"/>
      <c r="AA42" s="18"/>
      <c r="AB42" s="15">
        <f t="shared" si="2"/>
        <v>0</v>
      </c>
      <c r="AE42" s="1">
        <f t="shared" si="0"/>
        <v>1</v>
      </c>
      <c r="AF42" s="1">
        <f t="shared" si="3"/>
        <v>1</v>
      </c>
      <c r="AG42" s="1">
        <f t="shared" si="3"/>
        <v>1</v>
      </c>
      <c r="AI42" t="s">
        <v>61</v>
      </c>
      <c r="AJ42"/>
    </row>
    <row r="43" spans="1:36" ht="15.75" thickBot="1" x14ac:dyDescent="0.3">
      <c r="A43" s="13">
        <v>14</v>
      </c>
      <c r="B43" s="77"/>
      <c r="C43" s="78"/>
      <c r="D43" s="73"/>
      <c r="E43" s="73"/>
      <c r="F43" s="73"/>
      <c r="G43" s="73"/>
      <c r="H43" s="73"/>
      <c r="I43" s="73"/>
      <c r="J43" s="73"/>
      <c r="K43" s="73"/>
      <c r="L43" s="73"/>
      <c r="M43" s="73"/>
      <c r="N43" s="110"/>
      <c r="O43" s="110"/>
      <c r="P43" s="110"/>
      <c r="Q43" s="110"/>
      <c r="R43" s="79"/>
      <c r="S43" s="79"/>
      <c r="T43" s="79"/>
      <c r="U43" s="73"/>
      <c r="V43" s="14">
        <f t="shared" si="4"/>
        <v>0</v>
      </c>
      <c r="W43" s="11">
        <f t="shared" si="1"/>
        <v>0</v>
      </c>
      <c r="X43" s="14">
        <f t="shared" si="5"/>
        <v>0</v>
      </c>
      <c r="Y43" s="14">
        <f t="shared" si="6"/>
        <v>0</v>
      </c>
      <c r="Z43" s="18"/>
      <c r="AA43" s="18"/>
      <c r="AB43" s="15">
        <f t="shared" si="2"/>
        <v>0</v>
      </c>
      <c r="AE43" s="1">
        <f t="shared" si="0"/>
        <v>1</v>
      </c>
      <c r="AF43" s="1">
        <f t="shared" si="3"/>
        <v>1</v>
      </c>
      <c r="AG43" s="1">
        <f t="shared" si="3"/>
        <v>1</v>
      </c>
      <c r="AI43" t="s">
        <v>62</v>
      </c>
      <c r="AJ43"/>
    </row>
    <row r="44" spans="1:36" ht="15.75" thickBot="1" x14ac:dyDescent="0.3">
      <c r="A44" s="10">
        <v>15</v>
      </c>
      <c r="B44" s="77"/>
      <c r="C44" s="78"/>
      <c r="D44" s="73"/>
      <c r="E44" s="73"/>
      <c r="F44" s="73"/>
      <c r="G44" s="73"/>
      <c r="H44" s="73"/>
      <c r="I44" s="73"/>
      <c r="J44" s="73"/>
      <c r="K44" s="73"/>
      <c r="L44" s="73"/>
      <c r="M44" s="73"/>
      <c r="N44" s="110"/>
      <c r="O44" s="110"/>
      <c r="P44" s="110"/>
      <c r="Q44" s="110"/>
      <c r="R44" s="79"/>
      <c r="S44" s="79"/>
      <c r="T44" s="79"/>
      <c r="U44" s="73"/>
      <c r="V44" s="14">
        <f t="shared" si="4"/>
        <v>0</v>
      </c>
      <c r="W44" s="11">
        <f t="shared" si="1"/>
        <v>0</v>
      </c>
      <c r="X44" s="14">
        <f t="shared" si="5"/>
        <v>0</v>
      </c>
      <c r="Y44" s="14">
        <f t="shared" si="6"/>
        <v>0</v>
      </c>
      <c r="Z44" s="18"/>
      <c r="AA44" s="18"/>
      <c r="AB44" s="15">
        <f t="shared" si="2"/>
        <v>0</v>
      </c>
      <c r="AE44" s="1">
        <f t="shared" si="0"/>
        <v>1</v>
      </c>
      <c r="AF44" s="1">
        <f t="shared" si="3"/>
        <v>1</v>
      </c>
      <c r="AG44" s="1">
        <f t="shared" si="3"/>
        <v>1</v>
      </c>
      <c r="AI44" t="s">
        <v>63</v>
      </c>
      <c r="AJ44"/>
    </row>
    <row r="45" spans="1:36" ht="15.75" thickBot="1" x14ac:dyDescent="0.3">
      <c r="A45" s="13">
        <v>16</v>
      </c>
      <c r="B45" s="77"/>
      <c r="C45" s="78"/>
      <c r="D45" s="73"/>
      <c r="E45" s="73"/>
      <c r="F45" s="73"/>
      <c r="G45" s="73"/>
      <c r="H45" s="73"/>
      <c r="I45" s="73"/>
      <c r="J45" s="73"/>
      <c r="K45" s="73"/>
      <c r="L45" s="73"/>
      <c r="M45" s="73"/>
      <c r="N45" s="110"/>
      <c r="O45" s="110"/>
      <c r="P45" s="110"/>
      <c r="Q45" s="110"/>
      <c r="R45" s="79"/>
      <c r="S45" s="79"/>
      <c r="T45" s="79"/>
      <c r="U45" s="73"/>
      <c r="V45" s="14">
        <f t="shared" si="4"/>
        <v>0</v>
      </c>
      <c r="W45" s="11">
        <f t="shared" si="1"/>
        <v>0</v>
      </c>
      <c r="X45" s="14">
        <f t="shared" si="5"/>
        <v>0</v>
      </c>
      <c r="Y45" s="14">
        <f t="shared" si="6"/>
        <v>0</v>
      </c>
      <c r="Z45" s="18"/>
      <c r="AA45" s="18"/>
      <c r="AB45" s="15">
        <f t="shared" si="2"/>
        <v>0</v>
      </c>
      <c r="AE45" s="1">
        <f t="shared" si="0"/>
        <v>1</v>
      </c>
      <c r="AF45" s="1">
        <f t="shared" si="3"/>
        <v>1</v>
      </c>
      <c r="AG45" s="1">
        <f t="shared" si="3"/>
        <v>1</v>
      </c>
      <c r="AI45" t="s">
        <v>64</v>
      </c>
      <c r="AJ45"/>
    </row>
    <row r="46" spans="1:36" ht="15.75" thickBot="1" x14ac:dyDescent="0.3">
      <c r="A46" s="10">
        <v>17</v>
      </c>
      <c r="B46" s="77"/>
      <c r="C46" s="78"/>
      <c r="D46" s="73"/>
      <c r="E46" s="73"/>
      <c r="F46" s="73"/>
      <c r="G46" s="73"/>
      <c r="H46" s="73"/>
      <c r="I46" s="73"/>
      <c r="J46" s="73"/>
      <c r="K46" s="73"/>
      <c r="L46" s="73"/>
      <c r="M46" s="73"/>
      <c r="N46" s="110"/>
      <c r="O46" s="110"/>
      <c r="P46" s="110"/>
      <c r="Q46" s="110"/>
      <c r="R46" s="79"/>
      <c r="S46" s="79"/>
      <c r="T46" s="79"/>
      <c r="U46" s="73"/>
      <c r="V46" s="14">
        <f t="shared" si="4"/>
        <v>0</v>
      </c>
      <c r="W46" s="11">
        <f t="shared" si="1"/>
        <v>0</v>
      </c>
      <c r="X46" s="14">
        <f t="shared" si="5"/>
        <v>0</v>
      </c>
      <c r="Y46" s="14">
        <f t="shared" si="6"/>
        <v>0</v>
      </c>
      <c r="Z46" s="18"/>
      <c r="AA46" s="18"/>
      <c r="AB46" s="15">
        <f t="shared" si="2"/>
        <v>0</v>
      </c>
      <c r="AE46" s="1">
        <f t="shared" si="0"/>
        <v>1</v>
      </c>
      <c r="AF46" s="1">
        <f t="shared" si="3"/>
        <v>1</v>
      </c>
      <c r="AG46" s="1">
        <f t="shared" si="3"/>
        <v>1</v>
      </c>
      <c r="AI46" t="s">
        <v>65</v>
      </c>
    </row>
    <row r="47" spans="1:36" ht="15.75" thickBot="1" x14ac:dyDescent="0.3">
      <c r="A47" s="13">
        <v>18</v>
      </c>
      <c r="B47" s="77"/>
      <c r="C47" s="78"/>
      <c r="D47" s="73"/>
      <c r="E47" s="73"/>
      <c r="F47" s="73"/>
      <c r="G47" s="73"/>
      <c r="H47" s="73"/>
      <c r="I47" s="73"/>
      <c r="J47" s="73"/>
      <c r="K47" s="73"/>
      <c r="L47" s="73"/>
      <c r="M47" s="73"/>
      <c r="N47" s="110"/>
      <c r="O47" s="110"/>
      <c r="P47" s="110"/>
      <c r="Q47" s="110"/>
      <c r="R47" s="79"/>
      <c r="S47" s="79"/>
      <c r="T47" s="79"/>
      <c r="U47" s="73"/>
      <c r="V47" s="14">
        <f t="shared" si="4"/>
        <v>0</v>
      </c>
      <c r="W47" s="11">
        <f t="shared" si="1"/>
        <v>0</v>
      </c>
      <c r="X47" s="14">
        <f t="shared" si="5"/>
        <v>0</v>
      </c>
      <c r="Y47" s="14">
        <f t="shared" si="6"/>
        <v>0</v>
      </c>
      <c r="Z47" s="18"/>
      <c r="AA47" s="18"/>
      <c r="AB47" s="15">
        <f t="shared" si="2"/>
        <v>0</v>
      </c>
      <c r="AE47" s="1">
        <f t="shared" si="0"/>
        <v>1</v>
      </c>
      <c r="AF47" s="1">
        <f t="shared" si="3"/>
        <v>1</v>
      </c>
      <c r="AG47" s="1">
        <f t="shared" si="3"/>
        <v>1</v>
      </c>
      <c r="AI47" t="s">
        <v>66</v>
      </c>
    </row>
    <row r="48" spans="1:36" ht="15.75" thickBot="1" x14ac:dyDescent="0.3">
      <c r="A48" s="10">
        <v>19</v>
      </c>
      <c r="B48" s="77"/>
      <c r="C48" s="78"/>
      <c r="D48" s="73"/>
      <c r="E48" s="73"/>
      <c r="F48" s="73"/>
      <c r="G48" s="73"/>
      <c r="H48" s="73"/>
      <c r="I48" s="73"/>
      <c r="J48" s="73"/>
      <c r="K48" s="73"/>
      <c r="L48" s="73"/>
      <c r="M48" s="73"/>
      <c r="N48" s="110"/>
      <c r="O48" s="110"/>
      <c r="P48" s="110"/>
      <c r="Q48" s="110"/>
      <c r="R48" s="79"/>
      <c r="S48" s="79"/>
      <c r="T48" s="79"/>
      <c r="U48" s="73"/>
      <c r="V48" s="14">
        <f t="shared" si="4"/>
        <v>0</v>
      </c>
      <c r="W48" s="11">
        <f t="shared" si="1"/>
        <v>0</v>
      </c>
      <c r="X48" s="14">
        <f t="shared" si="5"/>
        <v>0</v>
      </c>
      <c r="Y48" s="14">
        <f t="shared" si="6"/>
        <v>0</v>
      </c>
      <c r="Z48" s="18"/>
      <c r="AA48" s="18"/>
      <c r="AB48" s="15">
        <f t="shared" si="2"/>
        <v>0</v>
      </c>
      <c r="AE48" s="1">
        <f t="shared" si="0"/>
        <v>1</v>
      </c>
      <c r="AF48" s="1">
        <f t="shared" si="3"/>
        <v>1</v>
      </c>
      <c r="AG48" s="1">
        <f t="shared" si="3"/>
        <v>1</v>
      </c>
    </row>
    <row r="49" spans="1:33" ht="15.75" thickBot="1" x14ac:dyDescent="0.3">
      <c r="A49" s="13">
        <v>20</v>
      </c>
      <c r="B49" s="77"/>
      <c r="C49" s="78"/>
      <c r="D49" s="73"/>
      <c r="E49" s="73"/>
      <c r="F49" s="73"/>
      <c r="G49" s="73"/>
      <c r="H49" s="73"/>
      <c r="I49" s="72"/>
      <c r="J49" s="73"/>
      <c r="K49" s="73"/>
      <c r="L49" s="73"/>
      <c r="M49" s="73"/>
      <c r="N49" s="110"/>
      <c r="O49" s="110"/>
      <c r="P49" s="110"/>
      <c r="Q49" s="110"/>
      <c r="R49" s="79"/>
      <c r="S49" s="79"/>
      <c r="T49" s="79"/>
      <c r="U49" s="73"/>
      <c r="V49" s="14">
        <f t="shared" si="4"/>
        <v>0</v>
      </c>
      <c r="W49" s="11">
        <f t="shared" si="1"/>
        <v>0</v>
      </c>
      <c r="X49" s="14">
        <f t="shared" si="5"/>
        <v>0</v>
      </c>
      <c r="Y49" s="14">
        <f t="shared" si="6"/>
        <v>0</v>
      </c>
      <c r="Z49" s="18"/>
      <c r="AA49" s="18"/>
      <c r="AB49" s="15">
        <f t="shared" si="2"/>
        <v>0</v>
      </c>
      <c r="AE49" s="1">
        <f t="shared" si="0"/>
        <v>1</v>
      </c>
      <c r="AF49" s="1">
        <f t="shared" si="3"/>
        <v>1</v>
      </c>
      <c r="AG49" s="1">
        <f t="shared" si="3"/>
        <v>1</v>
      </c>
    </row>
    <row r="50" spans="1:33" ht="15.75" thickBot="1" x14ac:dyDescent="0.3">
      <c r="A50" s="10">
        <v>21</v>
      </c>
      <c r="B50" s="77"/>
      <c r="C50" s="78"/>
      <c r="D50" s="73"/>
      <c r="E50" s="73"/>
      <c r="F50" s="73"/>
      <c r="G50" s="73"/>
      <c r="H50" s="73"/>
      <c r="I50" s="73"/>
      <c r="J50" s="73"/>
      <c r="K50" s="73"/>
      <c r="L50" s="73"/>
      <c r="M50" s="73"/>
      <c r="N50" s="110"/>
      <c r="O50" s="110"/>
      <c r="P50" s="110"/>
      <c r="Q50" s="110"/>
      <c r="R50" s="79"/>
      <c r="S50" s="79"/>
      <c r="T50" s="79"/>
      <c r="U50" s="73"/>
      <c r="V50" s="14">
        <f t="shared" si="4"/>
        <v>0</v>
      </c>
      <c r="W50" s="11">
        <f t="shared" si="1"/>
        <v>0</v>
      </c>
      <c r="X50" s="14">
        <f t="shared" si="5"/>
        <v>0</v>
      </c>
      <c r="Y50" s="14">
        <f t="shared" si="6"/>
        <v>0</v>
      </c>
      <c r="Z50" s="18"/>
      <c r="AA50" s="18"/>
      <c r="AB50" s="15">
        <f t="shared" si="2"/>
        <v>0</v>
      </c>
      <c r="AE50" s="1">
        <f t="shared" si="0"/>
        <v>1</v>
      </c>
      <c r="AF50" s="1">
        <f t="shared" si="3"/>
        <v>1</v>
      </c>
      <c r="AG50" s="1">
        <f t="shared" si="3"/>
        <v>1</v>
      </c>
    </row>
    <row r="51" spans="1:33" ht="15.75" thickBot="1" x14ac:dyDescent="0.3">
      <c r="A51" s="13">
        <v>22</v>
      </c>
      <c r="B51" s="77"/>
      <c r="C51" s="78"/>
      <c r="D51" s="73"/>
      <c r="E51" s="73"/>
      <c r="F51" s="73"/>
      <c r="G51" s="73"/>
      <c r="H51" s="73"/>
      <c r="I51" s="72"/>
      <c r="J51" s="73"/>
      <c r="K51" s="73"/>
      <c r="L51" s="73"/>
      <c r="M51" s="73"/>
      <c r="N51" s="110"/>
      <c r="O51" s="110"/>
      <c r="P51" s="110"/>
      <c r="Q51" s="110"/>
      <c r="R51" s="79"/>
      <c r="S51" s="79"/>
      <c r="T51" s="79"/>
      <c r="U51" s="73"/>
      <c r="V51" s="14">
        <f t="shared" si="4"/>
        <v>0</v>
      </c>
      <c r="W51" s="11">
        <f t="shared" si="1"/>
        <v>0</v>
      </c>
      <c r="X51" s="14">
        <f t="shared" si="5"/>
        <v>0</v>
      </c>
      <c r="Y51" s="14">
        <f t="shared" si="6"/>
        <v>0</v>
      </c>
      <c r="Z51" s="18"/>
      <c r="AA51" s="18"/>
      <c r="AB51" s="15">
        <f t="shared" si="2"/>
        <v>0</v>
      </c>
      <c r="AE51" s="1">
        <f t="shared" si="0"/>
        <v>1</v>
      </c>
      <c r="AF51" s="1">
        <f t="shared" si="3"/>
        <v>1</v>
      </c>
      <c r="AG51" s="1">
        <f t="shared" si="3"/>
        <v>1</v>
      </c>
    </row>
    <row r="52" spans="1:33" ht="15.75" thickBot="1" x14ac:dyDescent="0.3">
      <c r="A52" s="10">
        <v>23</v>
      </c>
      <c r="B52" s="77"/>
      <c r="C52" s="78"/>
      <c r="D52" s="73"/>
      <c r="E52" s="73"/>
      <c r="F52" s="73"/>
      <c r="G52" s="73"/>
      <c r="H52" s="73"/>
      <c r="I52" s="73"/>
      <c r="J52" s="73"/>
      <c r="K52" s="73"/>
      <c r="L52" s="73"/>
      <c r="M52" s="73"/>
      <c r="N52" s="110"/>
      <c r="O52" s="110"/>
      <c r="P52" s="110"/>
      <c r="Q52" s="110"/>
      <c r="R52" s="79"/>
      <c r="S52" s="79"/>
      <c r="T52" s="79"/>
      <c r="U52" s="73"/>
      <c r="V52" s="14">
        <f t="shared" si="4"/>
        <v>0</v>
      </c>
      <c r="W52" s="11">
        <f t="shared" si="1"/>
        <v>0</v>
      </c>
      <c r="X52" s="14">
        <f t="shared" si="5"/>
        <v>0</v>
      </c>
      <c r="Y52" s="14">
        <f t="shared" si="6"/>
        <v>0</v>
      </c>
      <c r="Z52" s="18"/>
      <c r="AA52" s="18"/>
      <c r="AB52" s="15">
        <f t="shared" si="2"/>
        <v>0</v>
      </c>
      <c r="AE52" s="1">
        <f t="shared" si="0"/>
        <v>1</v>
      </c>
      <c r="AF52" s="1">
        <f t="shared" si="3"/>
        <v>1</v>
      </c>
      <c r="AG52" s="1">
        <f t="shared" si="3"/>
        <v>1</v>
      </c>
    </row>
    <row r="53" spans="1:33" ht="15.75" thickBot="1" x14ac:dyDescent="0.3">
      <c r="A53" s="13">
        <v>24</v>
      </c>
      <c r="B53" s="77"/>
      <c r="C53" s="78"/>
      <c r="D53" s="73"/>
      <c r="E53" s="73"/>
      <c r="F53" s="73"/>
      <c r="G53" s="73"/>
      <c r="H53" s="73"/>
      <c r="I53" s="73"/>
      <c r="J53" s="73"/>
      <c r="K53" s="73"/>
      <c r="L53" s="73"/>
      <c r="M53" s="73"/>
      <c r="N53" s="110"/>
      <c r="O53" s="110"/>
      <c r="P53" s="110"/>
      <c r="Q53" s="110"/>
      <c r="R53" s="79"/>
      <c r="S53" s="79"/>
      <c r="T53" s="79"/>
      <c r="U53" s="73"/>
      <c r="V53" s="14">
        <f t="shared" si="4"/>
        <v>0</v>
      </c>
      <c r="W53" s="11">
        <f t="shared" si="1"/>
        <v>0</v>
      </c>
      <c r="X53" s="14">
        <f t="shared" si="5"/>
        <v>0</v>
      </c>
      <c r="Y53" s="14">
        <f t="shared" si="6"/>
        <v>0</v>
      </c>
      <c r="Z53" s="18"/>
      <c r="AA53" s="18"/>
      <c r="AB53" s="15">
        <f t="shared" si="2"/>
        <v>0</v>
      </c>
      <c r="AE53" s="1">
        <f t="shared" si="0"/>
        <v>1</v>
      </c>
      <c r="AF53" s="1">
        <f t="shared" si="3"/>
        <v>1</v>
      </c>
      <c r="AG53" s="1">
        <f t="shared" si="3"/>
        <v>1</v>
      </c>
    </row>
    <row r="54" spans="1:33" ht="15.75" thickBot="1" x14ac:dyDescent="0.3">
      <c r="A54" s="10">
        <v>25</v>
      </c>
      <c r="B54" s="77"/>
      <c r="C54" s="78"/>
      <c r="D54" s="73"/>
      <c r="E54" s="73"/>
      <c r="F54" s="73"/>
      <c r="G54" s="73"/>
      <c r="H54" s="73"/>
      <c r="I54" s="73"/>
      <c r="J54" s="73"/>
      <c r="K54" s="73"/>
      <c r="L54" s="73"/>
      <c r="M54" s="73"/>
      <c r="N54" s="110"/>
      <c r="O54" s="110"/>
      <c r="P54" s="110"/>
      <c r="Q54" s="110"/>
      <c r="R54" s="79"/>
      <c r="S54" s="79"/>
      <c r="T54" s="79"/>
      <c r="U54" s="73"/>
      <c r="V54" s="14">
        <f t="shared" si="4"/>
        <v>0</v>
      </c>
      <c r="W54" s="11">
        <f t="shared" si="1"/>
        <v>0</v>
      </c>
      <c r="X54" s="14">
        <f t="shared" si="5"/>
        <v>0</v>
      </c>
      <c r="Y54" s="14">
        <f t="shared" si="6"/>
        <v>0</v>
      </c>
      <c r="Z54" s="18"/>
      <c r="AA54" s="18"/>
      <c r="AB54" s="15">
        <f t="shared" si="2"/>
        <v>0</v>
      </c>
      <c r="AE54" s="1">
        <f t="shared" si="0"/>
        <v>1</v>
      </c>
      <c r="AF54" s="1">
        <f t="shared" si="3"/>
        <v>1</v>
      </c>
      <c r="AG54" s="1">
        <f t="shared" si="3"/>
        <v>1</v>
      </c>
    </row>
    <row r="55" spans="1:33" ht="15.75" thickBot="1" x14ac:dyDescent="0.3">
      <c r="A55" s="13">
        <v>26</v>
      </c>
      <c r="B55" s="77"/>
      <c r="C55" s="78"/>
      <c r="D55" s="73"/>
      <c r="E55" s="73"/>
      <c r="F55" s="73"/>
      <c r="G55" s="73"/>
      <c r="H55" s="73"/>
      <c r="I55" s="73"/>
      <c r="J55" s="73"/>
      <c r="K55" s="73"/>
      <c r="L55" s="73"/>
      <c r="M55" s="73"/>
      <c r="N55" s="110"/>
      <c r="O55" s="110"/>
      <c r="P55" s="110"/>
      <c r="Q55" s="110"/>
      <c r="R55" s="79"/>
      <c r="S55" s="79"/>
      <c r="T55" s="79"/>
      <c r="U55" s="73"/>
      <c r="V55" s="14">
        <f t="shared" si="4"/>
        <v>0</v>
      </c>
      <c r="W55" s="11">
        <f t="shared" si="1"/>
        <v>0</v>
      </c>
      <c r="X55" s="14">
        <f t="shared" si="5"/>
        <v>0</v>
      </c>
      <c r="Y55" s="14">
        <f t="shared" si="6"/>
        <v>0</v>
      </c>
      <c r="Z55" s="18"/>
      <c r="AA55" s="18"/>
      <c r="AB55" s="15">
        <f t="shared" si="2"/>
        <v>0</v>
      </c>
      <c r="AE55" s="1">
        <f t="shared" si="0"/>
        <v>1</v>
      </c>
      <c r="AF55" s="1">
        <f t="shared" si="3"/>
        <v>1</v>
      </c>
      <c r="AG55" s="1">
        <f t="shared" si="3"/>
        <v>1</v>
      </c>
    </row>
    <row r="56" spans="1:33" ht="15.75" thickBot="1" x14ac:dyDescent="0.3">
      <c r="A56" s="10">
        <v>27</v>
      </c>
      <c r="B56" s="77"/>
      <c r="C56" s="78"/>
      <c r="D56" s="73"/>
      <c r="E56" s="73"/>
      <c r="F56" s="73"/>
      <c r="G56" s="73"/>
      <c r="H56" s="73"/>
      <c r="I56" s="73"/>
      <c r="J56" s="73"/>
      <c r="K56" s="73"/>
      <c r="L56" s="73"/>
      <c r="M56" s="73"/>
      <c r="N56" s="110"/>
      <c r="O56" s="110"/>
      <c r="P56" s="110"/>
      <c r="Q56" s="110"/>
      <c r="R56" s="79"/>
      <c r="S56" s="79"/>
      <c r="T56" s="79"/>
      <c r="U56" s="73"/>
      <c r="V56" s="14">
        <f t="shared" si="4"/>
        <v>0</v>
      </c>
      <c r="W56" s="11">
        <f t="shared" si="1"/>
        <v>0</v>
      </c>
      <c r="X56" s="14">
        <f t="shared" si="5"/>
        <v>0</v>
      </c>
      <c r="Y56" s="14">
        <f t="shared" si="6"/>
        <v>0</v>
      </c>
      <c r="Z56" s="18"/>
      <c r="AA56" s="18"/>
      <c r="AB56" s="15">
        <f t="shared" si="2"/>
        <v>0</v>
      </c>
      <c r="AE56" s="1">
        <f t="shared" si="0"/>
        <v>1</v>
      </c>
      <c r="AF56" s="1">
        <f t="shared" si="3"/>
        <v>1</v>
      </c>
      <c r="AG56" s="1">
        <f t="shared" si="3"/>
        <v>1</v>
      </c>
    </row>
    <row r="57" spans="1:33" ht="15.75" thickBot="1" x14ac:dyDescent="0.3">
      <c r="A57" s="13">
        <v>28</v>
      </c>
      <c r="B57" s="77"/>
      <c r="C57" s="78"/>
      <c r="D57" s="73"/>
      <c r="E57" s="73"/>
      <c r="F57" s="73"/>
      <c r="G57" s="73"/>
      <c r="H57" s="73"/>
      <c r="I57" s="73"/>
      <c r="J57" s="73"/>
      <c r="K57" s="73"/>
      <c r="L57" s="73"/>
      <c r="M57" s="73"/>
      <c r="N57" s="110"/>
      <c r="O57" s="110"/>
      <c r="P57" s="110"/>
      <c r="Q57" s="110"/>
      <c r="R57" s="79"/>
      <c r="S57" s="79"/>
      <c r="T57" s="79"/>
      <c r="U57" s="73"/>
      <c r="V57" s="14">
        <f t="shared" si="4"/>
        <v>0</v>
      </c>
      <c r="W57" s="11">
        <f t="shared" si="1"/>
        <v>0</v>
      </c>
      <c r="X57" s="14">
        <f t="shared" si="5"/>
        <v>0</v>
      </c>
      <c r="Y57" s="14">
        <f t="shared" si="6"/>
        <v>0</v>
      </c>
      <c r="Z57" s="18"/>
      <c r="AA57" s="18"/>
      <c r="AB57" s="15">
        <f t="shared" si="2"/>
        <v>0</v>
      </c>
      <c r="AE57" s="1">
        <f t="shared" si="0"/>
        <v>1</v>
      </c>
      <c r="AF57" s="1">
        <f t="shared" si="3"/>
        <v>1</v>
      </c>
      <c r="AG57" s="1">
        <f t="shared" si="3"/>
        <v>1</v>
      </c>
    </row>
    <row r="58" spans="1:33" ht="15.75" thickBot="1" x14ac:dyDescent="0.3">
      <c r="A58" s="10">
        <v>29</v>
      </c>
      <c r="B58" s="77"/>
      <c r="C58" s="78"/>
      <c r="D58" s="73"/>
      <c r="E58" s="73"/>
      <c r="F58" s="73"/>
      <c r="G58" s="73"/>
      <c r="H58" s="73"/>
      <c r="I58" s="73"/>
      <c r="J58" s="73"/>
      <c r="K58" s="73"/>
      <c r="L58" s="73"/>
      <c r="M58" s="73"/>
      <c r="N58" s="110"/>
      <c r="O58" s="110"/>
      <c r="P58" s="110"/>
      <c r="Q58" s="110"/>
      <c r="R58" s="79"/>
      <c r="S58" s="79"/>
      <c r="T58" s="79"/>
      <c r="U58" s="73"/>
      <c r="V58" s="14">
        <f t="shared" si="4"/>
        <v>0</v>
      </c>
      <c r="W58" s="11">
        <f t="shared" si="1"/>
        <v>0</v>
      </c>
      <c r="X58" s="14">
        <f t="shared" si="5"/>
        <v>0</v>
      </c>
      <c r="Y58" s="14">
        <f t="shared" si="6"/>
        <v>0</v>
      </c>
      <c r="Z58" s="18"/>
      <c r="AA58" s="18"/>
      <c r="AB58" s="15">
        <f t="shared" si="2"/>
        <v>0</v>
      </c>
      <c r="AE58" s="1">
        <f t="shared" si="0"/>
        <v>1</v>
      </c>
      <c r="AF58" s="1">
        <f t="shared" si="3"/>
        <v>1</v>
      </c>
      <c r="AG58" s="1">
        <f t="shared" si="3"/>
        <v>1</v>
      </c>
    </row>
    <row r="59" spans="1:33" ht="15.75" thickBot="1" x14ac:dyDescent="0.3">
      <c r="A59" s="13">
        <v>30</v>
      </c>
      <c r="B59" s="77"/>
      <c r="C59" s="78"/>
      <c r="D59" s="73"/>
      <c r="E59" s="73"/>
      <c r="F59" s="73"/>
      <c r="G59" s="73"/>
      <c r="H59" s="73"/>
      <c r="I59" s="73"/>
      <c r="J59" s="73"/>
      <c r="K59" s="73"/>
      <c r="L59" s="73"/>
      <c r="M59" s="73"/>
      <c r="N59" s="110"/>
      <c r="O59" s="110"/>
      <c r="P59" s="110"/>
      <c r="Q59" s="110"/>
      <c r="R59" s="79"/>
      <c r="S59" s="79"/>
      <c r="T59" s="79"/>
      <c r="U59" s="73"/>
      <c r="V59" s="14">
        <f t="shared" si="4"/>
        <v>0</v>
      </c>
      <c r="W59" s="11">
        <f t="shared" si="1"/>
        <v>0</v>
      </c>
      <c r="X59" s="14">
        <f t="shared" si="5"/>
        <v>0</v>
      </c>
      <c r="Y59" s="14">
        <f t="shared" si="6"/>
        <v>0</v>
      </c>
      <c r="Z59" s="18"/>
      <c r="AA59" s="18"/>
      <c r="AB59" s="15">
        <f t="shared" si="2"/>
        <v>0</v>
      </c>
      <c r="AE59" s="1">
        <f t="shared" si="0"/>
        <v>1</v>
      </c>
      <c r="AF59" s="1">
        <f t="shared" si="3"/>
        <v>1</v>
      </c>
      <c r="AG59" s="1">
        <f t="shared" si="3"/>
        <v>1</v>
      </c>
    </row>
    <row r="60" spans="1:33" ht="15.75" thickBot="1" x14ac:dyDescent="0.3">
      <c r="A60" s="10">
        <v>31</v>
      </c>
      <c r="B60" s="77"/>
      <c r="C60" s="78"/>
      <c r="D60" s="73"/>
      <c r="E60" s="73"/>
      <c r="F60" s="73"/>
      <c r="G60" s="73"/>
      <c r="H60" s="73"/>
      <c r="I60" s="73"/>
      <c r="J60" s="73"/>
      <c r="K60" s="73"/>
      <c r="L60" s="73"/>
      <c r="M60" s="73"/>
      <c r="N60" s="110"/>
      <c r="O60" s="110"/>
      <c r="P60" s="110"/>
      <c r="Q60" s="110"/>
      <c r="R60" s="79"/>
      <c r="S60" s="79"/>
      <c r="T60" s="79"/>
      <c r="U60" s="73"/>
      <c r="V60" s="14">
        <f t="shared" si="4"/>
        <v>0</v>
      </c>
      <c r="W60" s="11">
        <f t="shared" si="1"/>
        <v>0</v>
      </c>
      <c r="X60" s="14">
        <f t="shared" si="5"/>
        <v>0</v>
      </c>
      <c r="Y60" s="14">
        <f t="shared" si="6"/>
        <v>0</v>
      </c>
      <c r="Z60" s="18"/>
      <c r="AA60" s="18"/>
      <c r="AB60" s="15">
        <f t="shared" si="2"/>
        <v>0</v>
      </c>
      <c r="AE60" s="1">
        <f t="shared" si="0"/>
        <v>1</v>
      </c>
      <c r="AF60" s="1">
        <f t="shared" si="3"/>
        <v>1</v>
      </c>
      <c r="AG60" s="1">
        <f t="shared" si="3"/>
        <v>1</v>
      </c>
    </row>
    <row r="61" spans="1:33" ht="15.75" thickBot="1" x14ac:dyDescent="0.3">
      <c r="A61" s="13">
        <v>32</v>
      </c>
      <c r="B61" s="77"/>
      <c r="C61" s="78"/>
      <c r="D61" s="73"/>
      <c r="E61" s="73"/>
      <c r="F61" s="73"/>
      <c r="G61" s="73"/>
      <c r="H61" s="73"/>
      <c r="I61" s="73"/>
      <c r="J61" s="73"/>
      <c r="K61" s="73"/>
      <c r="L61" s="73"/>
      <c r="M61" s="73"/>
      <c r="N61" s="110"/>
      <c r="O61" s="110"/>
      <c r="P61" s="110"/>
      <c r="Q61" s="110"/>
      <c r="R61" s="79"/>
      <c r="S61" s="79"/>
      <c r="T61" s="79"/>
      <c r="U61" s="73"/>
      <c r="V61" s="14">
        <f t="shared" si="4"/>
        <v>0</v>
      </c>
      <c r="W61" s="11">
        <f t="shared" si="1"/>
        <v>0</v>
      </c>
      <c r="X61" s="14">
        <f t="shared" si="5"/>
        <v>0</v>
      </c>
      <c r="Y61" s="14">
        <f t="shared" si="6"/>
        <v>0</v>
      </c>
      <c r="Z61" s="18"/>
      <c r="AA61" s="18"/>
      <c r="AB61" s="15">
        <f t="shared" si="2"/>
        <v>0</v>
      </c>
      <c r="AE61" s="1">
        <f t="shared" si="0"/>
        <v>1</v>
      </c>
      <c r="AF61" s="1">
        <f t="shared" si="3"/>
        <v>1</v>
      </c>
      <c r="AG61" s="1">
        <f t="shared" si="3"/>
        <v>1</v>
      </c>
    </row>
    <row r="62" spans="1:33" ht="15.75" thickBot="1" x14ac:dyDescent="0.3">
      <c r="A62" s="10">
        <v>33</v>
      </c>
      <c r="B62" s="77"/>
      <c r="C62" s="78"/>
      <c r="D62" s="73"/>
      <c r="E62" s="73"/>
      <c r="F62" s="73"/>
      <c r="G62" s="73"/>
      <c r="H62" s="73"/>
      <c r="I62" s="72"/>
      <c r="J62" s="73"/>
      <c r="K62" s="73"/>
      <c r="L62" s="73"/>
      <c r="M62" s="73"/>
      <c r="N62" s="110"/>
      <c r="O62" s="110"/>
      <c r="P62" s="110"/>
      <c r="Q62" s="110"/>
      <c r="R62" s="79"/>
      <c r="S62" s="79"/>
      <c r="T62" s="79"/>
      <c r="U62" s="73"/>
      <c r="V62" s="14">
        <f t="shared" si="4"/>
        <v>0</v>
      </c>
      <c r="W62" s="11">
        <f t="shared" si="1"/>
        <v>0</v>
      </c>
      <c r="X62" s="14">
        <f t="shared" si="5"/>
        <v>0</v>
      </c>
      <c r="Y62" s="14">
        <f t="shared" si="6"/>
        <v>0</v>
      </c>
      <c r="Z62" s="18"/>
      <c r="AA62" s="18"/>
      <c r="AB62" s="15">
        <f t="shared" si="2"/>
        <v>0</v>
      </c>
      <c r="AE62" s="1">
        <f t="shared" si="0"/>
        <v>1</v>
      </c>
      <c r="AF62" s="1">
        <f t="shared" si="3"/>
        <v>1</v>
      </c>
      <c r="AG62" s="1">
        <f t="shared" si="3"/>
        <v>1</v>
      </c>
    </row>
    <row r="63" spans="1:33" ht="15.75" thickBot="1" x14ac:dyDescent="0.3">
      <c r="A63" s="13">
        <v>34</v>
      </c>
      <c r="B63" s="77"/>
      <c r="C63" s="78"/>
      <c r="D63" s="73"/>
      <c r="E63" s="73"/>
      <c r="F63" s="73"/>
      <c r="G63" s="73"/>
      <c r="H63" s="73"/>
      <c r="I63" s="73"/>
      <c r="J63" s="73"/>
      <c r="K63" s="73"/>
      <c r="L63" s="73"/>
      <c r="M63" s="73"/>
      <c r="N63" s="110"/>
      <c r="O63" s="110"/>
      <c r="P63" s="110"/>
      <c r="Q63" s="110"/>
      <c r="R63" s="79"/>
      <c r="S63" s="79"/>
      <c r="T63" s="79"/>
      <c r="U63" s="73"/>
      <c r="V63" s="14">
        <f t="shared" si="4"/>
        <v>0</v>
      </c>
      <c r="W63" s="11">
        <f t="shared" si="1"/>
        <v>0</v>
      </c>
      <c r="X63" s="14">
        <f t="shared" si="5"/>
        <v>0</v>
      </c>
      <c r="Y63" s="14">
        <f t="shared" si="6"/>
        <v>0</v>
      </c>
      <c r="Z63" s="18"/>
      <c r="AA63" s="18"/>
      <c r="AB63" s="15">
        <f t="shared" si="2"/>
        <v>0</v>
      </c>
      <c r="AE63" s="1">
        <f t="shared" si="0"/>
        <v>1</v>
      </c>
      <c r="AF63" s="1">
        <f t="shared" si="3"/>
        <v>1</v>
      </c>
      <c r="AG63" s="1">
        <f t="shared" si="3"/>
        <v>1</v>
      </c>
    </row>
    <row r="64" spans="1:33" ht="15.75" thickBot="1" x14ac:dyDescent="0.3">
      <c r="A64" s="10">
        <v>35</v>
      </c>
      <c r="B64" s="77"/>
      <c r="C64" s="78"/>
      <c r="D64" s="73"/>
      <c r="E64" s="73"/>
      <c r="F64" s="73"/>
      <c r="G64" s="73"/>
      <c r="H64" s="73"/>
      <c r="I64" s="72"/>
      <c r="J64" s="73"/>
      <c r="K64" s="73"/>
      <c r="L64" s="73"/>
      <c r="M64" s="73"/>
      <c r="N64" s="110"/>
      <c r="O64" s="110"/>
      <c r="P64" s="110"/>
      <c r="Q64" s="110"/>
      <c r="R64" s="79"/>
      <c r="S64" s="79"/>
      <c r="T64" s="79"/>
      <c r="U64" s="73"/>
      <c r="V64" s="14">
        <f t="shared" si="4"/>
        <v>0</v>
      </c>
      <c r="W64" s="11">
        <f t="shared" si="1"/>
        <v>0</v>
      </c>
      <c r="X64" s="14">
        <f t="shared" si="5"/>
        <v>0</v>
      </c>
      <c r="Y64" s="14">
        <f t="shared" si="6"/>
        <v>0</v>
      </c>
      <c r="Z64" s="18"/>
      <c r="AA64" s="18"/>
      <c r="AB64" s="15">
        <f t="shared" si="2"/>
        <v>0</v>
      </c>
      <c r="AE64" s="1">
        <f t="shared" si="0"/>
        <v>1</v>
      </c>
      <c r="AF64" s="1">
        <f t="shared" si="3"/>
        <v>1</v>
      </c>
      <c r="AG64" s="1">
        <f t="shared" si="3"/>
        <v>1</v>
      </c>
    </row>
    <row r="65" spans="1:33" ht="15.75" thickBot="1" x14ac:dyDescent="0.3">
      <c r="A65" s="13">
        <v>36</v>
      </c>
      <c r="B65" s="77"/>
      <c r="C65" s="78"/>
      <c r="D65" s="73"/>
      <c r="E65" s="73"/>
      <c r="F65" s="73"/>
      <c r="G65" s="73"/>
      <c r="H65" s="73"/>
      <c r="I65" s="72"/>
      <c r="J65" s="73"/>
      <c r="K65" s="73"/>
      <c r="L65" s="73"/>
      <c r="M65" s="73"/>
      <c r="N65" s="110"/>
      <c r="O65" s="110"/>
      <c r="P65" s="110"/>
      <c r="Q65" s="110"/>
      <c r="R65" s="79"/>
      <c r="S65" s="79"/>
      <c r="T65" s="79"/>
      <c r="U65" s="73"/>
      <c r="V65" s="14">
        <f t="shared" si="4"/>
        <v>0</v>
      </c>
      <c r="W65" s="11">
        <f t="shared" si="1"/>
        <v>0</v>
      </c>
      <c r="X65" s="14">
        <f t="shared" si="5"/>
        <v>0</v>
      </c>
      <c r="Y65" s="14">
        <f t="shared" si="6"/>
        <v>0</v>
      </c>
      <c r="Z65" s="18"/>
      <c r="AA65" s="18"/>
      <c r="AB65" s="15">
        <f t="shared" si="2"/>
        <v>0</v>
      </c>
      <c r="AE65" s="1">
        <f t="shared" si="0"/>
        <v>1</v>
      </c>
      <c r="AF65" s="1">
        <f t="shared" si="3"/>
        <v>1</v>
      </c>
      <c r="AG65" s="1">
        <f t="shared" si="3"/>
        <v>1</v>
      </c>
    </row>
    <row r="66" spans="1:33" ht="15.75" thickBot="1" x14ac:dyDescent="0.3">
      <c r="A66" s="10">
        <v>37</v>
      </c>
      <c r="B66" s="77"/>
      <c r="C66" s="78"/>
      <c r="D66" s="73"/>
      <c r="E66" s="73"/>
      <c r="F66" s="73"/>
      <c r="G66" s="73"/>
      <c r="H66" s="73"/>
      <c r="I66" s="72"/>
      <c r="J66" s="73"/>
      <c r="K66" s="73"/>
      <c r="L66" s="73"/>
      <c r="M66" s="73"/>
      <c r="N66" s="110"/>
      <c r="O66" s="110"/>
      <c r="P66" s="110"/>
      <c r="Q66" s="110"/>
      <c r="R66" s="79"/>
      <c r="S66" s="79"/>
      <c r="T66" s="79"/>
      <c r="U66" s="73"/>
      <c r="V66" s="14">
        <f t="shared" si="4"/>
        <v>0</v>
      </c>
      <c r="W66" s="11">
        <f t="shared" si="1"/>
        <v>0</v>
      </c>
      <c r="X66" s="14">
        <f t="shared" si="5"/>
        <v>0</v>
      </c>
      <c r="Y66" s="14">
        <f t="shared" si="6"/>
        <v>0</v>
      </c>
      <c r="Z66" s="18"/>
      <c r="AA66" s="18"/>
      <c r="AB66" s="15">
        <f t="shared" si="2"/>
        <v>0</v>
      </c>
      <c r="AE66" s="1">
        <f t="shared" si="0"/>
        <v>1</v>
      </c>
      <c r="AF66" s="1">
        <f t="shared" si="3"/>
        <v>1</v>
      </c>
      <c r="AG66" s="1">
        <f t="shared" si="3"/>
        <v>1</v>
      </c>
    </row>
    <row r="67" spans="1:33" ht="15.75" thickBot="1" x14ac:dyDescent="0.3">
      <c r="A67" s="13">
        <v>38</v>
      </c>
      <c r="B67" s="77"/>
      <c r="C67" s="78"/>
      <c r="D67" s="73"/>
      <c r="E67" s="73"/>
      <c r="F67" s="73"/>
      <c r="G67" s="73"/>
      <c r="H67" s="73"/>
      <c r="I67" s="73"/>
      <c r="J67" s="73"/>
      <c r="K67" s="73"/>
      <c r="L67" s="73"/>
      <c r="M67" s="73"/>
      <c r="N67" s="110"/>
      <c r="O67" s="110"/>
      <c r="P67" s="110"/>
      <c r="Q67" s="110"/>
      <c r="R67" s="79"/>
      <c r="S67" s="79"/>
      <c r="T67" s="79"/>
      <c r="U67" s="73"/>
      <c r="V67" s="14">
        <f t="shared" si="4"/>
        <v>0</v>
      </c>
      <c r="W67" s="11">
        <f t="shared" si="1"/>
        <v>0</v>
      </c>
      <c r="X67" s="14">
        <f t="shared" si="5"/>
        <v>0</v>
      </c>
      <c r="Y67" s="14">
        <f t="shared" si="6"/>
        <v>0</v>
      </c>
      <c r="Z67" s="18"/>
      <c r="AA67" s="18"/>
      <c r="AB67" s="15">
        <f t="shared" si="2"/>
        <v>0</v>
      </c>
      <c r="AE67" s="1">
        <f t="shared" si="0"/>
        <v>1</v>
      </c>
      <c r="AF67" s="1">
        <f t="shared" si="3"/>
        <v>1</v>
      </c>
      <c r="AG67" s="1">
        <f t="shared" si="3"/>
        <v>1</v>
      </c>
    </row>
    <row r="68" spans="1:33" ht="15.75" thickBot="1" x14ac:dyDescent="0.3">
      <c r="A68" s="10">
        <v>39</v>
      </c>
      <c r="B68" s="77"/>
      <c r="C68" s="78"/>
      <c r="D68" s="73"/>
      <c r="E68" s="73"/>
      <c r="F68" s="73"/>
      <c r="G68" s="73"/>
      <c r="H68" s="73"/>
      <c r="I68" s="73"/>
      <c r="J68" s="73"/>
      <c r="K68" s="73"/>
      <c r="L68" s="73"/>
      <c r="M68" s="73"/>
      <c r="N68" s="110"/>
      <c r="O68" s="110"/>
      <c r="P68" s="110"/>
      <c r="Q68" s="110"/>
      <c r="R68" s="79"/>
      <c r="S68" s="79"/>
      <c r="T68" s="79"/>
      <c r="U68" s="73"/>
      <c r="V68" s="14">
        <f t="shared" si="4"/>
        <v>0</v>
      </c>
      <c r="W68" s="11">
        <f t="shared" si="1"/>
        <v>0</v>
      </c>
      <c r="X68" s="14">
        <f t="shared" si="5"/>
        <v>0</v>
      </c>
      <c r="Y68" s="14">
        <f t="shared" si="6"/>
        <v>0</v>
      </c>
      <c r="Z68" s="18"/>
      <c r="AA68" s="18"/>
      <c r="AB68" s="15">
        <f t="shared" si="2"/>
        <v>0</v>
      </c>
      <c r="AE68" s="1">
        <f t="shared" si="0"/>
        <v>1</v>
      </c>
      <c r="AF68" s="1">
        <f t="shared" si="3"/>
        <v>1</v>
      </c>
      <c r="AG68" s="1">
        <f t="shared" si="3"/>
        <v>1</v>
      </c>
    </row>
    <row r="69" spans="1:33" ht="15.75" thickBot="1" x14ac:dyDescent="0.3">
      <c r="A69" s="13">
        <v>40</v>
      </c>
      <c r="B69" s="77"/>
      <c r="C69" s="78"/>
      <c r="D69" s="73"/>
      <c r="E69" s="73"/>
      <c r="F69" s="73"/>
      <c r="G69" s="73"/>
      <c r="H69" s="73"/>
      <c r="I69" s="73"/>
      <c r="J69" s="73"/>
      <c r="K69" s="73"/>
      <c r="L69" s="73"/>
      <c r="M69" s="73"/>
      <c r="N69" s="110"/>
      <c r="O69" s="110"/>
      <c r="P69" s="110"/>
      <c r="Q69" s="110"/>
      <c r="R69" s="79"/>
      <c r="S69" s="79"/>
      <c r="T69" s="79"/>
      <c r="U69" s="73"/>
      <c r="V69" s="16">
        <f t="shared" si="4"/>
        <v>0</v>
      </c>
      <c r="W69" s="11">
        <f t="shared" si="1"/>
        <v>0</v>
      </c>
      <c r="X69" s="16">
        <f t="shared" si="5"/>
        <v>0</v>
      </c>
      <c r="Y69" s="16">
        <f t="shared" si="6"/>
        <v>0</v>
      </c>
      <c r="Z69" s="18"/>
      <c r="AA69" s="18"/>
      <c r="AB69" s="15">
        <f t="shared" si="2"/>
        <v>0</v>
      </c>
      <c r="AE69" s="1">
        <f t="shared" si="0"/>
        <v>1</v>
      </c>
      <c r="AF69" s="1">
        <f t="shared" si="3"/>
        <v>1</v>
      </c>
      <c r="AG69" s="1">
        <f t="shared" si="3"/>
        <v>1</v>
      </c>
    </row>
    <row r="70" spans="1:33" ht="15.75" thickBot="1" x14ac:dyDescent="0.3">
      <c r="A70" s="10">
        <v>41</v>
      </c>
      <c r="B70" s="77"/>
      <c r="C70" s="78"/>
      <c r="D70" s="73"/>
      <c r="E70" s="73"/>
      <c r="F70" s="73"/>
      <c r="G70" s="73"/>
      <c r="H70" s="73"/>
      <c r="I70" s="73"/>
      <c r="J70" s="73"/>
      <c r="K70" s="73"/>
      <c r="L70" s="73"/>
      <c r="M70" s="73"/>
      <c r="N70" s="110"/>
      <c r="O70" s="110"/>
      <c r="P70" s="110"/>
      <c r="Q70" s="110"/>
      <c r="R70" s="79"/>
      <c r="S70" s="79"/>
      <c r="T70" s="79"/>
      <c r="U70" s="73"/>
      <c r="V70" s="19">
        <f t="shared" si="4"/>
        <v>0</v>
      </c>
      <c r="W70" s="11">
        <f t="shared" si="1"/>
        <v>0</v>
      </c>
      <c r="X70" s="19">
        <f t="shared" si="5"/>
        <v>0</v>
      </c>
      <c r="Y70" s="19">
        <f t="shared" si="6"/>
        <v>0</v>
      </c>
      <c r="Z70" s="18"/>
      <c r="AA70" s="18"/>
      <c r="AB70" s="15">
        <f t="shared" si="2"/>
        <v>0</v>
      </c>
      <c r="AE70" s="1">
        <f t="shared" si="0"/>
        <v>1</v>
      </c>
      <c r="AF70" s="1">
        <f t="shared" si="3"/>
        <v>1</v>
      </c>
      <c r="AG70" s="1">
        <f t="shared" si="3"/>
        <v>1</v>
      </c>
    </row>
    <row r="71" spans="1:33" ht="15.75" thickBot="1" x14ac:dyDescent="0.3">
      <c r="A71" s="13">
        <v>42</v>
      </c>
      <c r="B71" s="77"/>
      <c r="C71" s="78"/>
      <c r="D71" s="73"/>
      <c r="E71" s="73"/>
      <c r="F71" s="73"/>
      <c r="G71" s="73"/>
      <c r="H71" s="73"/>
      <c r="I71" s="73"/>
      <c r="J71" s="73"/>
      <c r="K71" s="73"/>
      <c r="L71" s="73"/>
      <c r="M71" s="73"/>
      <c r="N71" s="110"/>
      <c r="O71" s="110"/>
      <c r="P71" s="110"/>
      <c r="Q71" s="110"/>
      <c r="R71" s="79"/>
      <c r="S71" s="79"/>
      <c r="T71" s="79"/>
      <c r="U71" s="73"/>
      <c r="V71" s="19">
        <f t="shared" si="4"/>
        <v>0</v>
      </c>
      <c r="W71" s="11">
        <f t="shared" si="1"/>
        <v>0</v>
      </c>
      <c r="X71" s="19">
        <f t="shared" si="5"/>
        <v>0</v>
      </c>
      <c r="Y71" s="19">
        <f t="shared" si="6"/>
        <v>0</v>
      </c>
      <c r="Z71" s="18"/>
      <c r="AA71" s="18"/>
      <c r="AB71" s="15">
        <f t="shared" si="2"/>
        <v>0</v>
      </c>
      <c r="AE71" s="1">
        <f t="shared" si="0"/>
        <v>1</v>
      </c>
      <c r="AF71" s="1">
        <f t="shared" si="3"/>
        <v>1</v>
      </c>
      <c r="AG71" s="1">
        <f t="shared" si="3"/>
        <v>1</v>
      </c>
    </row>
    <row r="72" spans="1:33" ht="15.75" thickBot="1" x14ac:dyDescent="0.3">
      <c r="A72" s="10">
        <v>43</v>
      </c>
      <c r="B72" s="77"/>
      <c r="C72" s="78"/>
      <c r="D72" s="73"/>
      <c r="E72" s="73"/>
      <c r="F72" s="73"/>
      <c r="G72" s="73"/>
      <c r="H72" s="73"/>
      <c r="I72" s="73"/>
      <c r="J72" s="73"/>
      <c r="K72" s="73"/>
      <c r="L72" s="73"/>
      <c r="M72" s="73"/>
      <c r="N72" s="110"/>
      <c r="O72" s="110"/>
      <c r="P72" s="110"/>
      <c r="Q72" s="110"/>
      <c r="R72" s="79"/>
      <c r="S72" s="79"/>
      <c r="T72" s="79"/>
      <c r="U72" s="73"/>
      <c r="V72" s="19">
        <f t="shared" ref="V72:V77" si="7">IF(A72&lt;&gt;"",COUNTIF(D72:T72,"AB"),"")</f>
        <v>0</v>
      </c>
      <c r="W72" s="11">
        <f t="shared" ref="W72:W77" si="8">IF(A72&lt;&gt;"",(COUNTIF(D72:T72,"U")),"")</f>
        <v>0</v>
      </c>
      <c r="X72" s="19">
        <f t="shared" ref="X72:X77" si="9">IF(A72&lt;&gt;"",(COUNTIF(D72:T72,"W")),"")</f>
        <v>0</v>
      </c>
      <c r="Y72" s="19">
        <f t="shared" ref="Y72:Y77" si="10">IF(A72&lt;&gt;"",(COUNTIF(D72:T72,"WH")),"")</f>
        <v>0</v>
      </c>
      <c r="Z72" s="18"/>
      <c r="AA72" s="18"/>
      <c r="AB72" s="15">
        <f t="shared" si="2"/>
        <v>0</v>
      </c>
    </row>
    <row r="73" spans="1:33" ht="15.75" thickBot="1" x14ac:dyDescent="0.3">
      <c r="A73" s="13">
        <v>44</v>
      </c>
      <c r="B73" s="77"/>
      <c r="C73" s="78"/>
      <c r="D73" s="73"/>
      <c r="E73" s="73"/>
      <c r="F73" s="73"/>
      <c r="G73" s="73"/>
      <c r="H73" s="73"/>
      <c r="I73" s="73"/>
      <c r="J73" s="73"/>
      <c r="K73" s="73"/>
      <c r="L73" s="73"/>
      <c r="M73" s="73"/>
      <c r="N73" s="110"/>
      <c r="O73" s="110"/>
      <c r="P73" s="110"/>
      <c r="Q73" s="110"/>
      <c r="R73" s="79"/>
      <c r="S73" s="79"/>
      <c r="T73" s="79"/>
      <c r="U73" s="73"/>
      <c r="V73" s="19">
        <f t="shared" si="7"/>
        <v>0</v>
      </c>
      <c r="W73" s="11">
        <f t="shared" si="8"/>
        <v>0</v>
      </c>
      <c r="X73" s="19">
        <f t="shared" si="9"/>
        <v>0</v>
      </c>
      <c r="Y73" s="19">
        <f t="shared" si="10"/>
        <v>0</v>
      </c>
      <c r="Z73" s="18"/>
      <c r="AA73" s="18"/>
      <c r="AB73" s="15">
        <f t="shared" si="2"/>
        <v>0</v>
      </c>
    </row>
    <row r="74" spans="1:33" ht="15.75" thickBot="1" x14ac:dyDescent="0.3">
      <c r="A74" s="10">
        <v>45</v>
      </c>
      <c r="B74" s="77"/>
      <c r="C74" s="78"/>
      <c r="D74" s="73"/>
      <c r="E74" s="73"/>
      <c r="F74" s="73"/>
      <c r="G74" s="73"/>
      <c r="H74" s="73"/>
      <c r="I74" s="73"/>
      <c r="J74" s="73"/>
      <c r="K74" s="73"/>
      <c r="L74" s="73"/>
      <c r="M74" s="73"/>
      <c r="N74" s="110"/>
      <c r="O74" s="110"/>
      <c r="P74" s="110"/>
      <c r="Q74" s="110"/>
      <c r="R74" s="79"/>
      <c r="S74" s="79"/>
      <c r="T74" s="79"/>
      <c r="U74" s="73"/>
      <c r="V74" s="19">
        <f t="shared" si="7"/>
        <v>0</v>
      </c>
      <c r="W74" s="11">
        <f t="shared" si="8"/>
        <v>0</v>
      </c>
      <c r="X74" s="19">
        <f t="shared" si="9"/>
        <v>0</v>
      </c>
      <c r="Y74" s="19">
        <f t="shared" si="10"/>
        <v>0</v>
      </c>
      <c r="Z74" s="18"/>
      <c r="AA74" s="18"/>
      <c r="AB74" s="15">
        <f t="shared" si="2"/>
        <v>0</v>
      </c>
      <c r="AE74" s="1">
        <f t="shared" si="0"/>
        <v>1</v>
      </c>
      <c r="AF74" s="1">
        <f t="shared" si="3"/>
        <v>1</v>
      </c>
      <c r="AG74" s="1">
        <f t="shared" si="3"/>
        <v>1</v>
      </c>
    </row>
    <row r="75" spans="1:33" ht="15.75" thickBot="1" x14ac:dyDescent="0.3">
      <c r="A75" s="13">
        <v>46</v>
      </c>
      <c r="B75" s="77"/>
      <c r="C75" s="78"/>
      <c r="D75" s="73"/>
      <c r="E75" s="73"/>
      <c r="F75" s="73"/>
      <c r="G75" s="73"/>
      <c r="H75" s="73"/>
      <c r="I75" s="73"/>
      <c r="J75" s="73"/>
      <c r="K75" s="73"/>
      <c r="L75" s="73"/>
      <c r="M75" s="73"/>
      <c r="N75" s="110"/>
      <c r="O75" s="110"/>
      <c r="P75" s="110"/>
      <c r="Q75" s="110"/>
      <c r="R75" s="79"/>
      <c r="S75" s="79"/>
      <c r="T75" s="79"/>
      <c r="U75" s="73"/>
      <c r="V75" s="19">
        <f t="shared" si="7"/>
        <v>0</v>
      </c>
      <c r="W75" s="11">
        <f t="shared" si="8"/>
        <v>0</v>
      </c>
      <c r="X75" s="19">
        <f t="shared" si="9"/>
        <v>0</v>
      </c>
      <c r="Y75" s="19">
        <f t="shared" si="10"/>
        <v>0</v>
      </c>
      <c r="Z75" s="18"/>
      <c r="AA75" s="18"/>
      <c r="AB75" s="15">
        <f t="shared" si="2"/>
        <v>0</v>
      </c>
    </row>
    <row r="76" spans="1:33" ht="15.75" thickBot="1" x14ac:dyDescent="0.3">
      <c r="A76" s="10">
        <v>47</v>
      </c>
      <c r="B76" s="77"/>
      <c r="C76" s="78"/>
      <c r="D76" s="73"/>
      <c r="E76" s="73"/>
      <c r="F76" s="73"/>
      <c r="G76" s="73"/>
      <c r="H76" s="73"/>
      <c r="I76" s="73"/>
      <c r="J76" s="73"/>
      <c r="K76" s="73"/>
      <c r="L76" s="73"/>
      <c r="M76" s="73"/>
      <c r="N76" s="110"/>
      <c r="O76" s="110"/>
      <c r="P76" s="110"/>
      <c r="Q76" s="110"/>
      <c r="R76" s="79"/>
      <c r="S76" s="79"/>
      <c r="T76" s="79"/>
      <c r="U76" s="73"/>
      <c r="V76" s="19">
        <f t="shared" si="7"/>
        <v>0</v>
      </c>
      <c r="W76" s="11">
        <f t="shared" si="8"/>
        <v>0</v>
      </c>
      <c r="X76" s="19">
        <f t="shared" si="9"/>
        <v>0</v>
      </c>
      <c r="Y76" s="19">
        <f t="shared" si="10"/>
        <v>0</v>
      </c>
      <c r="Z76" s="18"/>
      <c r="AA76" s="18"/>
      <c r="AB76" s="15">
        <f t="shared" si="2"/>
        <v>0</v>
      </c>
    </row>
    <row r="77" spans="1:33" ht="15.75" thickBot="1" x14ac:dyDescent="0.3">
      <c r="A77" s="13">
        <v>48</v>
      </c>
      <c r="B77" s="77"/>
      <c r="C77" s="78"/>
      <c r="D77" s="73"/>
      <c r="E77" s="73"/>
      <c r="F77" s="73"/>
      <c r="G77" s="73"/>
      <c r="H77" s="73"/>
      <c r="I77" s="73"/>
      <c r="J77" s="73"/>
      <c r="K77" s="73"/>
      <c r="L77" s="73"/>
      <c r="M77" s="73"/>
      <c r="N77" s="110"/>
      <c r="O77" s="110"/>
      <c r="P77" s="110"/>
      <c r="Q77" s="110"/>
      <c r="R77" s="79"/>
      <c r="S77" s="79"/>
      <c r="T77" s="79"/>
      <c r="U77" s="73"/>
      <c r="V77" s="19">
        <f t="shared" si="7"/>
        <v>0</v>
      </c>
      <c r="W77" s="11">
        <f t="shared" si="8"/>
        <v>0</v>
      </c>
      <c r="X77" s="19">
        <f t="shared" si="9"/>
        <v>0</v>
      </c>
      <c r="Y77" s="19">
        <f t="shared" si="10"/>
        <v>0</v>
      </c>
      <c r="Z77" s="18"/>
      <c r="AA77" s="18"/>
      <c r="AB77" s="15">
        <f t="shared" si="2"/>
        <v>0</v>
      </c>
    </row>
    <row r="78" spans="1:33" ht="15.75" thickBot="1" x14ac:dyDescent="0.3">
      <c r="A78" s="10">
        <v>49</v>
      </c>
      <c r="B78" s="77"/>
      <c r="C78" s="78"/>
      <c r="D78" s="73"/>
      <c r="E78" s="73"/>
      <c r="F78" s="73"/>
      <c r="G78" s="73"/>
      <c r="H78" s="73"/>
      <c r="I78" s="73"/>
      <c r="J78" s="73"/>
      <c r="K78" s="73"/>
      <c r="L78" s="73"/>
      <c r="M78" s="73"/>
      <c r="N78" s="110"/>
      <c r="O78" s="110"/>
      <c r="P78" s="110"/>
      <c r="Q78" s="110"/>
      <c r="R78" s="79"/>
      <c r="S78" s="79"/>
      <c r="T78" s="79"/>
      <c r="U78" s="73"/>
      <c r="V78" s="19">
        <f t="shared" ref="V78:V89" si="11">IF(A78&lt;&gt;"",COUNTIF(D78:T78,"AB"),"")</f>
        <v>0</v>
      </c>
      <c r="W78" s="11">
        <f t="shared" ref="W78:W89" si="12">IF(A78&lt;&gt;"",(COUNTIF(D78:T78,"U")),"")</f>
        <v>0</v>
      </c>
      <c r="X78" s="19">
        <f t="shared" ref="X78:X89" si="13">IF(A78&lt;&gt;"",(COUNTIF(D78:T78,"W")),"")</f>
        <v>0</v>
      </c>
      <c r="Y78" s="19">
        <f t="shared" ref="Y78:Y89" si="14">IF(A78&lt;&gt;"",(COUNTIF(D78:T78,"WH")),"")</f>
        <v>0</v>
      </c>
      <c r="Z78" s="18"/>
      <c r="AA78" s="18"/>
      <c r="AB78" s="15">
        <f t="shared" si="2"/>
        <v>0</v>
      </c>
    </row>
    <row r="79" spans="1:33" ht="15.75" thickBot="1" x14ac:dyDescent="0.3">
      <c r="A79" s="13">
        <v>50</v>
      </c>
      <c r="B79" s="77"/>
      <c r="C79" s="78"/>
      <c r="D79" s="73"/>
      <c r="E79" s="73"/>
      <c r="F79" s="73"/>
      <c r="G79" s="73"/>
      <c r="H79" s="73"/>
      <c r="I79" s="73"/>
      <c r="J79" s="73"/>
      <c r="K79" s="73"/>
      <c r="L79" s="73"/>
      <c r="M79" s="73"/>
      <c r="N79" s="110"/>
      <c r="O79" s="110"/>
      <c r="P79" s="110"/>
      <c r="Q79" s="110"/>
      <c r="R79" s="79"/>
      <c r="S79" s="79"/>
      <c r="T79" s="79"/>
      <c r="U79" s="73"/>
      <c r="V79" s="19">
        <f t="shared" si="11"/>
        <v>0</v>
      </c>
      <c r="W79" s="11">
        <f t="shared" si="12"/>
        <v>0</v>
      </c>
      <c r="X79" s="19">
        <f t="shared" si="13"/>
        <v>0</v>
      </c>
      <c r="Y79" s="19">
        <f t="shared" si="14"/>
        <v>0</v>
      </c>
      <c r="Z79" s="18"/>
      <c r="AA79" s="18"/>
      <c r="AB79" s="15">
        <f t="shared" si="2"/>
        <v>0</v>
      </c>
    </row>
    <row r="80" spans="1:33" ht="15.75" thickBot="1" x14ac:dyDescent="0.3">
      <c r="A80" s="10">
        <v>51</v>
      </c>
      <c r="B80" s="77"/>
      <c r="C80" s="78"/>
      <c r="D80" s="73"/>
      <c r="E80" s="73"/>
      <c r="F80" s="73"/>
      <c r="G80" s="73"/>
      <c r="H80" s="73"/>
      <c r="I80" s="73"/>
      <c r="J80" s="73"/>
      <c r="K80" s="73"/>
      <c r="L80" s="73"/>
      <c r="M80" s="73"/>
      <c r="N80" s="110"/>
      <c r="O80" s="110"/>
      <c r="P80" s="110"/>
      <c r="Q80" s="110"/>
      <c r="R80" s="79"/>
      <c r="S80" s="79"/>
      <c r="T80" s="79"/>
      <c r="U80" s="73"/>
      <c r="V80" s="19">
        <f t="shared" si="11"/>
        <v>0</v>
      </c>
      <c r="W80" s="11">
        <f t="shared" si="12"/>
        <v>0</v>
      </c>
      <c r="X80" s="19">
        <f t="shared" si="13"/>
        <v>0</v>
      </c>
      <c r="Y80" s="19">
        <f t="shared" si="14"/>
        <v>0</v>
      </c>
      <c r="Z80" s="18"/>
      <c r="AA80" s="18"/>
      <c r="AB80" s="15">
        <f t="shared" si="2"/>
        <v>0</v>
      </c>
      <c r="AE80" s="1">
        <f t="shared" si="0"/>
        <v>1</v>
      </c>
      <c r="AF80" s="1">
        <f t="shared" si="3"/>
        <v>1</v>
      </c>
      <c r="AG80" s="1">
        <f t="shared" si="3"/>
        <v>1</v>
      </c>
    </row>
    <row r="81" spans="1:33" ht="15.75" thickBot="1" x14ac:dyDescent="0.3">
      <c r="A81" s="13">
        <v>52</v>
      </c>
      <c r="B81" s="77"/>
      <c r="C81" s="78"/>
      <c r="D81" s="73"/>
      <c r="E81" s="73"/>
      <c r="F81" s="73"/>
      <c r="G81" s="73"/>
      <c r="H81" s="73"/>
      <c r="I81" s="73"/>
      <c r="J81" s="73"/>
      <c r="K81" s="73"/>
      <c r="L81" s="73"/>
      <c r="M81" s="73"/>
      <c r="N81" s="110"/>
      <c r="O81" s="110"/>
      <c r="P81" s="110"/>
      <c r="Q81" s="110"/>
      <c r="R81" s="79"/>
      <c r="S81" s="79"/>
      <c r="T81" s="79"/>
      <c r="U81" s="73"/>
      <c r="V81" s="19">
        <f t="shared" si="11"/>
        <v>0</v>
      </c>
      <c r="W81" s="11">
        <f t="shared" si="12"/>
        <v>0</v>
      </c>
      <c r="X81" s="19">
        <f t="shared" si="13"/>
        <v>0</v>
      </c>
      <c r="Y81" s="19">
        <f t="shared" si="14"/>
        <v>0</v>
      </c>
      <c r="Z81" s="18"/>
      <c r="AA81" s="18"/>
      <c r="AB81" s="15">
        <f t="shared" si="2"/>
        <v>0</v>
      </c>
      <c r="AE81" s="1">
        <f t="shared" si="0"/>
        <v>1</v>
      </c>
      <c r="AF81" s="1">
        <f t="shared" si="3"/>
        <v>1</v>
      </c>
      <c r="AG81" s="1">
        <f t="shared" si="3"/>
        <v>1</v>
      </c>
    </row>
    <row r="82" spans="1:33" ht="15.75" thickBot="1" x14ac:dyDescent="0.3">
      <c r="A82" s="10">
        <v>53</v>
      </c>
      <c r="B82" s="77"/>
      <c r="C82" s="78"/>
      <c r="D82" s="73"/>
      <c r="E82" s="73"/>
      <c r="F82" s="73"/>
      <c r="G82" s="73"/>
      <c r="H82" s="73"/>
      <c r="I82" s="73"/>
      <c r="J82" s="73"/>
      <c r="K82" s="73"/>
      <c r="L82" s="73"/>
      <c r="M82" s="73"/>
      <c r="N82" s="110"/>
      <c r="O82" s="110"/>
      <c r="P82" s="73"/>
      <c r="Q82" s="73"/>
      <c r="R82" s="79"/>
      <c r="S82" s="79"/>
      <c r="T82" s="79"/>
      <c r="U82" s="73"/>
      <c r="V82" s="19">
        <f t="shared" si="11"/>
        <v>0</v>
      </c>
      <c r="W82" s="11">
        <f t="shared" si="12"/>
        <v>0</v>
      </c>
      <c r="X82" s="19">
        <f t="shared" si="13"/>
        <v>0</v>
      </c>
      <c r="Y82" s="19">
        <f t="shared" si="14"/>
        <v>0</v>
      </c>
      <c r="Z82" s="18"/>
      <c r="AA82" s="18"/>
      <c r="AB82" s="15">
        <f t="shared" si="2"/>
        <v>0</v>
      </c>
    </row>
    <row r="83" spans="1:33" ht="15.75" thickBot="1" x14ac:dyDescent="0.3">
      <c r="A83" s="13">
        <v>54</v>
      </c>
      <c r="B83" s="77"/>
      <c r="C83" s="78"/>
      <c r="D83" s="73"/>
      <c r="E83" s="73"/>
      <c r="F83" s="73"/>
      <c r="G83" s="73"/>
      <c r="H83" s="73"/>
      <c r="J83" s="73"/>
      <c r="K83" s="73"/>
      <c r="L83" s="73"/>
      <c r="M83" s="73"/>
      <c r="N83" s="110"/>
      <c r="O83" s="110"/>
      <c r="P83" s="110"/>
      <c r="Q83" s="110"/>
      <c r="R83" s="79"/>
      <c r="S83" s="79"/>
      <c r="T83" s="79"/>
      <c r="U83" s="73"/>
      <c r="V83" s="19">
        <f t="shared" si="11"/>
        <v>0</v>
      </c>
      <c r="W83" s="11">
        <f t="shared" si="12"/>
        <v>0</v>
      </c>
      <c r="X83" s="19">
        <f t="shared" si="13"/>
        <v>0</v>
      </c>
      <c r="Y83" s="19">
        <f t="shared" si="14"/>
        <v>0</v>
      </c>
      <c r="Z83" s="18"/>
      <c r="AA83" s="18"/>
      <c r="AB83" s="15">
        <f t="shared" si="2"/>
        <v>0</v>
      </c>
    </row>
    <row r="84" spans="1:33" ht="15.75" thickBot="1" x14ac:dyDescent="0.3">
      <c r="A84" s="10">
        <v>55</v>
      </c>
      <c r="B84" s="77"/>
      <c r="C84" s="78"/>
      <c r="D84" s="73"/>
      <c r="E84" s="73"/>
      <c r="F84" s="73"/>
      <c r="G84" s="73"/>
      <c r="H84" s="73"/>
      <c r="I84" s="73"/>
      <c r="J84" s="73"/>
      <c r="K84" s="73"/>
      <c r="L84" s="73"/>
      <c r="M84" s="73"/>
      <c r="N84" s="110"/>
      <c r="O84" s="110"/>
      <c r="P84" s="110"/>
      <c r="Q84" s="110"/>
      <c r="R84" s="79"/>
      <c r="S84" s="79"/>
      <c r="T84" s="79"/>
      <c r="U84" s="73"/>
      <c r="V84" s="19">
        <f t="shared" si="11"/>
        <v>0</v>
      </c>
      <c r="W84" s="11">
        <f t="shared" si="12"/>
        <v>0</v>
      </c>
      <c r="X84" s="19">
        <f t="shared" si="13"/>
        <v>0</v>
      </c>
      <c r="Y84" s="19">
        <f t="shared" si="14"/>
        <v>0</v>
      </c>
      <c r="Z84" s="18"/>
      <c r="AA84" s="18"/>
      <c r="AB84" s="15">
        <f t="shared" si="2"/>
        <v>0</v>
      </c>
    </row>
    <row r="85" spans="1:33" ht="15.75" thickBot="1" x14ac:dyDescent="0.3">
      <c r="A85" s="13">
        <v>56</v>
      </c>
      <c r="B85" s="77"/>
      <c r="C85" s="78"/>
      <c r="D85" s="73"/>
      <c r="E85" s="73"/>
      <c r="F85" s="73"/>
      <c r="G85" s="73"/>
      <c r="H85" s="73"/>
      <c r="I85" s="96"/>
      <c r="J85" s="73"/>
      <c r="K85" s="73"/>
      <c r="L85" s="73"/>
      <c r="M85" s="73"/>
      <c r="N85" s="110"/>
      <c r="O85" s="110"/>
      <c r="P85" s="110"/>
      <c r="Q85" s="110"/>
      <c r="R85" s="79"/>
      <c r="S85" s="79"/>
      <c r="T85" s="79"/>
      <c r="U85" s="73"/>
      <c r="V85" s="19">
        <f t="shared" si="11"/>
        <v>0</v>
      </c>
      <c r="W85" s="11">
        <f t="shared" si="12"/>
        <v>0</v>
      </c>
      <c r="X85" s="19">
        <f t="shared" si="13"/>
        <v>0</v>
      </c>
      <c r="Y85" s="19">
        <f t="shared" si="14"/>
        <v>0</v>
      </c>
      <c r="Z85" s="18"/>
      <c r="AA85" s="18"/>
      <c r="AB85" s="15">
        <f t="shared" si="2"/>
        <v>0</v>
      </c>
    </row>
    <row r="86" spans="1:33" ht="15.75" thickBot="1" x14ac:dyDescent="0.3">
      <c r="A86" s="10">
        <v>57</v>
      </c>
      <c r="B86" s="77"/>
      <c r="C86" s="78"/>
      <c r="D86" s="73"/>
      <c r="E86" s="73"/>
      <c r="F86" s="73"/>
      <c r="G86" s="73"/>
      <c r="H86" s="73"/>
      <c r="I86" s="96"/>
      <c r="J86" s="73"/>
      <c r="K86" s="73"/>
      <c r="L86" s="73"/>
      <c r="M86" s="73"/>
      <c r="N86" s="110"/>
      <c r="O86" s="110"/>
      <c r="P86" s="110"/>
      <c r="Q86" s="110"/>
      <c r="R86" s="79"/>
      <c r="S86" s="79"/>
      <c r="T86" s="79"/>
      <c r="U86" s="73"/>
      <c r="V86" s="19">
        <f t="shared" si="11"/>
        <v>0</v>
      </c>
      <c r="W86" s="11">
        <f t="shared" si="12"/>
        <v>0</v>
      </c>
      <c r="X86" s="19">
        <f t="shared" si="13"/>
        <v>0</v>
      </c>
      <c r="Y86" s="19">
        <f t="shared" si="14"/>
        <v>0</v>
      </c>
      <c r="Z86" s="18"/>
      <c r="AA86" s="18"/>
      <c r="AB86" s="15">
        <f t="shared" si="2"/>
        <v>0</v>
      </c>
    </row>
    <row r="87" spans="1:33" ht="15.75" thickBot="1" x14ac:dyDescent="0.3">
      <c r="A87" s="13">
        <v>58</v>
      </c>
      <c r="B87" s="77"/>
      <c r="C87" s="78"/>
      <c r="D87" s="73"/>
      <c r="E87" s="73"/>
      <c r="F87" s="73"/>
      <c r="G87" s="73"/>
      <c r="H87" s="73"/>
      <c r="I87" s="73"/>
      <c r="J87" s="73"/>
      <c r="K87" s="73"/>
      <c r="L87" s="73"/>
      <c r="M87" s="73"/>
      <c r="N87" s="110"/>
      <c r="O87" s="110"/>
      <c r="P87" s="110"/>
      <c r="Q87" s="110"/>
      <c r="R87" s="79"/>
      <c r="S87" s="79"/>
      <c r="T87" s="79"/>
      <c r="U87" s="73"/>
      <c r="V87" s="19">
        <f t="shared" si="11"/>
        <v>0</v>
      </c>
      <c r="W87" s="11">
        <f t="shared" si="12"/>
        <v>0</v>
      </c>
      <c r="X87" s="19">
        <f t="shared" si="13"/>
        <v>0</v>
      </c>
      <c r="Y87" s="19">
        <f t="shared" si="14"/>
        <v>0</v>
      </c>
      <c r="Z87" s="18"/>
      <c r="AA87" s="18"/>
      <c r="AB87" s="15">
        <f t="shared" si="2"/>
        <v>0</v>
      </c>
      <c r="AE87" s="1">
        <f t="shared" si="0"/>
        <v>1</v>
      </c>
      <c r="AF87" s="1">
        <f t="shared" si="3"/>
        <v>1</v>
      </c>
      <c r="AG87" s="1">
        <f t="shared" si="3"/>
        <v>1</v>
      </c>
    </row>
    <row r="88" spans="1:33" ht="15.75" thickBot="1" x14ac:dyDescent="0.3">
      <c r="A88" s="10">
        <v>59</v>
      </c>
      <c r="B88" s="77"/>
      <c r="C88" s="78"/>
      <c r="D88" s="73"/>
      <c r="E88" s="73"/>
      <c r="F88" s="73"/>
      <c r="G88" s="73"/>
      <c r="H88" s="73"/>
      <c r="I88" s="96"/>
      <c r="J88" s="73"/>
      <c r="K88" s="73"/>
      <c r="L88" s="73"/>
      <c r="M88" s="73"/>
      <c r="N88" s="110"/>
      <c r="O88" s="110"/>
      <c r="P88" s="110"/>
      <c r="Q88" s="110"/>
      <c r="R88" s="79"/>
      <c r="S88" s="79"/>
      <c r="T88" s="79"/>
      <c r="U88" s="73"/>
      <c r="V88" s="19">
        <f t="shared" si="11"/>
        <v>0</v>
      </c>
      <c r="W88" s="11">
        <f t="shared" si="12"/>
        <v>0</v>
      </c>
      <c r="X88" s="19">
        <f t="shared" si="13"/>
        <v>0</v>
      </c>
      <c r="Y88" s="19">
        <f t="shared" si="14"/>
        <v>0</v>
      </c>
      <c r="Z88" s="18"/>
      <c r="AA88" s="18"/>
      <c r="AB88" s="15">
        <f t="shared" si="2"/>
        <v>0</v>
      </c>
      <c r="AE88" s="1">
        <f t="shared" si="0"/>
        <v>1</v>
      </c>
      <c r="AF88" s="1">
        <f t="shared" si="3"/>
        <v>1</v>
      </c>
      <c r="AG88" s="1">
        <f t="shared" si="3"/>
        <v>1</v>
      </c>
    </row>
    <row r="89" spans="1:33" ht="15.75" thickBot="1" x14ac:dyDescent="0.3">
      <c r="A89" s="13">
        <v>60</v>
      </c>
      <c r="B89" s="77"/>
      <c r="C89" s="78"/>
      <c r="D89" s="73"/>
      <c r="E89" s="73"/>
      <c r="F89" s="73"/>
      <c r="G89" s="73"/>
      <c r="H89" s="73"/>
      <c r="I89" s="96"/>
      <c r="J89" s="73"/>
      <c r="K89" s="73"/>
      <c r="L89" s="73"/>
      <c r="M89" s="73"/>
      <c r="N89" s="110"/>
      <c r="O89" s="110"/>
      <c r="P89" s="110"/>
      <c r="Q89" s="110"/>
      <c r="R89" s="79"/>
      <c r="S89" s="79"/>
      <c r="T89" s="79"/>
      <c r="U89" s="73"/>
      <c r="V89" s="19">
        <f t="shared" si="11"/>
        <v>0</v>
      </c>
      <c r="W89" s="11">
        <f t="shared" si="12"/>
        <v>0</v>
      </c>
      <c r="X89" s="19">
        <f t="shared" si="13"/>
        <v>0</v>
      </c>
      <c r="Y89" s="19">
        <f t="shared" si="14"/>
        <v>0</v>
      </c>
      <c r="Z89" s="18"/>
      <c r="AA89" s="18"/>
      <c r="AB89" s="15">
        <f t="shared" si="2"/>
        <v>0</v>
      </c>
      <c r="AE89" s="1">
        <f t="shared" si="0"/>
        <v>1</v>
      </c>
      <c r="AF89" s="1">
        <f t="shared" si="3"/>
        <v>1</v>
      </c>
      <c r="AG89" s="1">
        <f t="shared" si="3"/>
        <v>1</v>
      </c>
    </row>
    <row r="90" spans="1:33" ht="15.75" thickBot="1" x14ac:dyDescent="0.3">
      <c r="A90" s="159" t="s">
        <v>67</v>
      </c>
      <c r="B90" s="160"/>
      <c r="C90" s="160"/>
      <c r="D90" s="160"/>
      <c r="E90" s="160"/>
      <c r="F90" s="160"/>
      <c r="G90" s="160"/>
      <c r="H90" s="160"/>
      <c r="I90" s="161"/>
      <c r="J90" s="160"/>
      <c r="K90" s="160"/>
      <c r="L90" s="160"/>
      <c r="M90" s="160"/>
      <c r="N90" s="161"/>
      <c r="O90" s="160"/>
      <c r="P90" s="160"/>
      <c r="Q90" s="160"/>
      <c r="R90" s="160"/>
      <c r="S90" s="160"/>
      <c r="T90" s="160"/>
      <c r="U90" s="160"/>
      <c r="V90" s="21"/>
      <c r="W90" s="21"/>
      <c r="X90" s="21"/>
      <c r="Y90" s="21"/>
      <c r="Z90" s="22"/>
      <c r="AA90" s="22"/>
      <c r="AB90" s="23"/>
      <c r="AE90" s="1">
        <f>COUNTIF(AE30:AE89,1)</f>
        <v>48</v>
      </c>
      <c r="AF90" s="1">
        <f>COUNTIF(AF30:AF89,1)</f>
        <v>48</v>
      </c>
      <c r="AG90" s="1">
        <f>COUNTIF(AG30:AG89,1)</f>
        <v>48</v>
      </c>
    </row>
    <row r="91" spans="1:33" ht="15.75" thickBot="1" x14ac:dyDescent="0.3">
      <c r="A91" s="162"/>
      <c r="B91" s="161"/>
      <c r="C91" s="161"/>
      <c r="D91" s="24">
        <f>IF($A13&lt;&gt;"",$A13,"")</f>
        <v>1</v>
      </c>
      <c r="E91" s="24">
        <f>IF($A14&lt;&gt;"",$A14,"")</f>
        <v>2</v>
      </c>
      <c r="F91" s="24">
        <f>IF($A15&lt;&gt;"",$A15,"")</f>
        <v>3</v>
      </c>
      <c r="G91" s="24">
        <f>IF($A16&lt;&gt;"",$A16,"")</f>
        <v>4</v>
      </c>
      <c r="H91" s="24">
        <f>IF($A17&lt;&gt;"",$A17,"")</f>
        <v>5</v>
      </c>
      <c r="I91" s="24">
        <f>IF($A18&lt;&gt;"",$A18,"")</f>
        <v>6</v>
      </c>
      <c r="J91" s="24">
        <f>IF($A19&lt;&gt;"",$A19,"")</f>
        <v>7</v>
      </c>
      <c r="K91" s="24">
        <f>IF($A20&lt;&gt;"",$A20,"")</f>
        <v>8</v>
      </c>
      <c r="L91" s="24">
        <f>IF($A21&lt;&gt;"",$A21,"")</f>
        <v>9</v>
      </c>
      <c r="M91" s="24">
        <f>IF($A22&lt;&gt;"",$A22,"")</f>
        <v>10</v>
      </c>
      <c r="N91" s="24">
        <f>IF($A23&lt;&gt;"",$A23,"")</f>
        <v>11</v>
      </c>
      <c r="O91" s="24">
        <f>IF($A24&lt;&gt;"",$A24,"")</f>
        <v>12</v>
      </c>
      <c r="P91" s="24">
        <v>13</v>
      </c>
      <c r="Q91" s="24" t="e">
        <f>IF(#REF!&lt;&gt;"",#REF!,"")</f>
        <v>#REF!</v>
      </c>
      <c r="R91" s="24" t="e">
        <f>IF(#REF!&lt;&gt;"",#REF!,"")</f>
        <v>#REF!</v>
      </c>
      <c r="S91" s="24" t="e">
        <f>IF(#REF!&lt;&gt;"",#REF!,"")</f>
        <v>#REF!</v>
      </c>
      <c r="T91" s="24">
        <f>IF($A25&lt;&gt;"",$A25,"")</f>
        <v>13</v>
      </c>
      <c r="U91" s="163" t="s">
        <v>68</v>
      </c>
      <c r="V91" s="25"/>
      <c r="W91" s="25"/>
      <c r="X91" s="25"/>
      <c r="Y91" s="25"/>
      <c r="Z91" s="26"/>
      <c r="AA91" s="26"/>
      <c r="AB91" s="27"/>
    </row>
    <row r="92" spans="1:33" ht="15.75" thickBot="1" x14ac:dyDescent="0.3">
      <c r="A92" s="165" t="s">
        <v>69</v>
      </c>
      <c r="B92" s="166"/>
      <c r="C92" s="167"/>
      <c r="D92" s="28" t="str">
        <f t="shared" ref="D92:T92" si="15">IF(COUNTA(D30:D89)&gt;=1,COUNTA(D30:D89)-COUNTIF(D30:D89,"w")-COUNTIF(D30:D89,"AB"),"")</f>
        <v/>
      </c>
      <c r="E92" s="28" t="str">
        <f t="shared" si="15"/>
        <v/>
      </c>
      <c r="F92" s="28" t="str">
        <f t="shared" si="15"/>
        <v/>
      </c>
      <c r="G92" s="28" t="str">
        <f t="shared" si="15"/>
        <v/>
      </c>
      <c r="H92" s="28" t="str">
        <f t="shared" si="15"/>
        <v/>
      </c>
      <c r="I92" s="28" t="str">
        <f t="shared" si="15"/>
        <v/>
      </c>
      <c r="J92" s="28" t="str">
        <f>IF(COUNTA(J30:J89)&gt;=1,COUNTA(J30:J89)-COUNTIF(J30:J89,"w")-COUNTIF(J30:J89,"AB"),"")</f>
        <v/>
      </c>
      <c r="K92" s="28" t="str">
        <f t="shared" si="15"/>
        <v/>
      </c>
      <c r="L92" s="28" t="str">
        <f t="shared" si="15"/>
        <v/>
      </c>
      <c r="M92" s="28" t="str">
        <f t="shared" si="15"/>
        <v/>
      </c>
      <c r="N92" s="28" t="str">
        <f t="shared" si="15"/>
        <v/>
      </c>
      <c r="O92" s="28" t="str">
        <f t="shared" si="15"/>
        <v/>
      </c>
      <c r="P92" s="28" t="str">
        <f t="shared" si="15"/>
        <v/>
      </c>
      <c r="Q92" s="28" t="str">
        <f t="shared" si="15"/>
        <v/>
      </c>
      <c r="R92" s="28" t="str">
        <f t="shared" si="15"/>
        <v/>
      </c>
      <c r="S92" s="28" t="str">
        <f t="shared" si="15"/>
        <v/>
      </c>
      <c r="T92" s="28" t="str">
        <f t="shared" si="15"/>
        <v/>
      </c>
      <c r="U92" s="164"/>
      <c r="V92" s="25"/>
      <c r="W92" s="25"/>
      <c r="X92" s="25"/>
      <c r="Y92" s="25"/>
      <c r="Z92" s="26"/>
      <c r="AA92" s="26"/>
      <c r="AB92" s="27"/>
    </row>
    <row r="93" spans="1:33" x14ac:dyDescent="0.25">
      <c r="A93" s="128" t="s">
        <v>81</v>
      </c>
      <c r="B93" s="130"/>
      <c r="C93" s="29" t="s">
        <v>70</v>
      </c>
      <c r="D93" s="30" t="str">
        <f t="shared" ref="D93:S93" si="16">IF(D$92&lt;&gt;"",COUNTIF(D$30:D$89,"O"),"")</f>
        <v/>
      </c>
      <c r="E93" s="30" t="str">
        <f t="shared" si="16"/>
        <v/>
      </c>
      <c r="F93" s="30" t="str">
        <f t="shared" si="16"/>
        <v/>
      </c>
      <c r="G93" s="30" t="str">
        <f t="shared" si="16"/>
        <v/>
      </c>
      <c r="H93" s="30" t="str">
        <f t="shared" si="16"/>
        <v/>
      </c>
      <c r="I93" s="30" t="str">
        <f t="shared" si="16"/>
        <v/>
      </c>
      <c r="J93" s="30" t="str">
        <f>IF(J$92&lt;&gt;"",COUNTIF(J$30:J$89,"O"),"")</f>
        <v/>
      </c>
      <c r="K93" s="30" t="str">
        <f t="shared" si="16"/>
        <v/>
      </c>
      <c r="L93" s="30" t="str">
        <f t="shared" si="16"/>
        <v/>
      </c>
      <c r="M93" s="30" t="str">
        <f t="shared" si="16"/>
        <v/>
      </c>
      <c r="N93" s="30" t="str">
        <f t="shared" si="16"/>
        <v/>
      </c>
      <c r="O93" s="92" t="str">
        <f t="shared" si="16"/>
        <v/>
      </c>
      <c r="P93" s="92" t="str">
        <f t="shared" si="16"/>
        <v/>
      </c>
      <c r="Q93" s="30" t="str">
        <f t="shared" si="16"/>
        <v/>
      </c>
      <c r="R93" s="30" t="str">
        <f t="shared" si="16"/>
        <v/>
      </c>
      <c r="S93" s="30" t="str">
        <f t="shared" si="16"/>
        <v/>
      </c>
      <c r="T93" s="30" t="str">
        <f>IF(T$92&lt;&gt;"",COUNTIF(T$30:T$89,"S"),"")</f>
        <v/>
      </c>
      <c r="U93" s="31"/>
      <c r="V93" s="32"/>
      <c r="W93" s="32"/>
      <c r="X93" s="32"/>
      <c r="Y93" s="32"/>
      <c r="Z93" s="32"/>
      <c r="AA93" s="32"/>
      <c r="AB93" s="33"/>
    </row>
    <row r="94" spans="1:33" x14ac:dyDescent="0.25">
      <c r="A94" s="126"/>
      <c r="B94" s="127"/>
      <c r="C94" s="34" t="s">
        <v>71</v>
      </c>
      <c r="D94" s="35" t="str">
        <f>IF(D93&lt;&gt;"",D93/D$92*100,"")</f>
        <v/>
      </c>
      <c r="E94" s="35" t="str">
        <f t="shared" ref="E94:S94" si="17">IF(E93&lt;&gt;"",E93/E$92*100,"")</f>
        <v/>
      </c>
      <c r="F94" s="35" t="str">
        <f t="shared" si="17"/>
        <v/>
      </c>
      <c r="G94" s="35" t="str">
        <f t="shared" si="17"/>
        <v/>
      </c>
      <c r="H94" s="35" t="str">
        <f t="shared" si="17"/>
        <v/>
      </c>
      <c r="I94" s="35" t="str">
        <f t="shared" si="17"/>
        <v/>
      </c>
      <c r="J94" s="35" t="str">
        <f t="shared" si="17"/>
        <v/>
      </c>
      <c r="K94" s="35" t="str">
        <f t="shared" si="17"/>
        <v/>
      </c>
      <c r="L94" s="35" t="str">
        <f t="shared" si="17"/>
        <v/>
      </c>
      <c r="M94" s="35" t="str">
        <f t="shared" si="17"/>
        <v/>
      </c>
      <c r="N94" s="35" t="str">
        <f t="shared" si="17"/>
        <v/>
      </c>
      <c r="O94" s="93" t="str">
        <f t="shared" si="17"/>
        <v/>
      </c>
      <c r="P94" s="93" t="str">
        <f t="shared" si="17"/>
        <v/>
      </c>
      <c r="Q94" s="35" t="str">
        <f t="shared" si="17"/>
        <v/>
      </c>
      <c r="R94" s="35" t="str">
        <f t="shared" si="17"/>
        <v/>
      </c>
      <c r="S94" s="35" t="str">
        <f t="shared" si="17"/>
        <v/>
      </c>
      <c r="T94" s="35" t="str">
        <f>IF(T93&lt;&gt;"",T93/T$92*100,"")</f>
        <v/>
      </c>
      <c r="U94" s="36" t="e">
        <f>SUM(D93:T93)/SUM(D$92:T$92)*100</f>
        <v>#DIV/0!</v>
      </c>
      <c r="V94" s="32"/>
      <c r="W94" s="32"/>
      <c r="X94" s="32"/>
      <c r="Y94" s="32"/>
      <c r="Z94" s="32"/>
      <c r="AA94" s="32"/>
      <c r="AB94" s="33"/>
    </row>
    <row r="95" spans="1:33" ht="15.75" thickBot="1" x14ac:dyDescent="0.3">
      <c r="A95" s="148" t="s">
        <v>82</v>
      </c>
      <c r="B95" s="149"/>
      <c r="C95" s="37" t="s">
        <v>70</v>
      </c>
      <c r="D95" s="30" t="str">
        <f t="shared" ref="D95:S95" si="18">IF(D$92&lt;&gt;"",COUNTIF(D$30:D$89,"A+"),"")</f>
        <v/>
      </c>
      <c r="E95" s="30" t="str">
        <f t="shared" si="18"/>
        <v/>
      </c>
      <c r="F95" s="30" t="str">
        <f t="shared" si="18"/>
        <v/>
      </c>
      <c r="G95" s="30" t="str">
        <f t="shared" si="18"/>
        <v/>
      </c>
      <c r="H95" s="30" t="str">
        <f t="shared" si="18"/>
        <v/>
      </c>
      <c r="I95" s="30" t="str">
        <f t="shared" si="18"/>
        <v/>
      </c>
      <c r="J95" s="30" t="str">
        <f>IF(J$92&lt;&gt;"",COUNTIF(J$30:J$89,"A+"),"")</f>
        <v/>
      </c>
      <c r="K95" s="30" t="str">
        <f t="shared" si="18"/>
        <v/>
      </c>
      <c r="L95" s="30" t="str">
        <f t="shared" si="18"/>
        <v/>
      </c>
      <c r="M95" s="30" t="str">
        <f t="shared" si="18"/>
        <v/>
      </c>
      <c r="N95" s="30" t="str">
        <f t="shared" si="18"/>
        <v/>
      </c>
      <c r="O95" s="92" t="str">
        <f t="shared" si="18"/>
        <v/>
      </c>
      <c r="P95" s="92" t="str">
        <f t="shared" si="18"/>
        <v/>
      </c>
      <c r="Q95" s="30" t="str">
        <f t="shared" si="18"/>
        <v/>
      </c>
      <c r="R95" s="30" t="str">
        <f t="shared" si="18"/>
        <v/>
      </c>
      <c r="S95" s="30" t="str">
        <f t="shared" si="18"/>
        <v/>
      </c>
      <c r="T95" s="30" t="str">
        <f>IF(T$92&lt;&gt;"",COUNTIF(T$30:T$89,"A"),"")</f>
        <v/>
      </c>
      <c r="U95" s="38"/>
      <c r="V95" s="32"/>
      <c r="W95" s="32"/>
      <c r="X95" s="32"/>
      <c r="Y95" s="32"/>
      <c r="Z95" s="32"/>
      <c r="AA95" s="32"/>
      <c r="AB95" s="33"/>
    </row>
    <row r="96" spans="1:33" x14ac:dyDescent="0.25">
      <c r="A96" s="126"/>
      <c r="B96" s="127"/>
      <c r="C96" s="34" t="s">
        <v>71</v>
      </c>
      <c r="D96" s="35" t="str">
        <f t="shared" ref="D96:S96" si="19">IF(D95&lt;&gt;"",D95/D$92*100,"")</f>
        <v/>
      </c>
      <c r="E96" s="35" t="str">
        <f t="shared" si="19"/>
        <v/>
      </c>
      <c r="F96" s="35" t="str">
        <f t="shared" si="19"/>
        <v/>
      </c>
      <c r="G96" s="35" t="str">
        <f t="shared" si="19"/>
        <v/>
      </c>
      <c r="H96" s="35" t="str">
        <f t="shared" si="19"/>
        <v/>
      </c>
      <c r="I96" s="35" t="str">
        <f t="shared" si="19"/>
        <v/>
      </c>
      <c r="J96" s="35" t="str">
        <f t="shared" si="19"/>
        <v/>
      </c>
      <c r="K96" s="35" t="str">
        <f t="shared" si="19"/>
        <v/>
      </c>
      <c r="L96" s="35" t="str">
        <f t="shared" si="19"/>
        <v/>
      </c>
      <c r="M96" s="35" t="str">
        <f t="shared" si="19"/>
        <v/>
      </c>
      <c r="N96" s="35" t="str">
        <f t="shared" si="19"/>
        <v/>
      </c>
      <c r="O96" s="93" t="str">
        <f t="shared" si="19"/>
        <v/>
      </c>
      <c r="P96" s="93" t="str">
        <f t="shared" si="19"/>
        <v/>
      </c>
      <c r="Q96" s="35" t="str">
        <f t="shared" si="19"/>
        <v/>
      </c>
      <c r="R96" s="35" t="str">
        <f t="shared" si="19"/>
        <v/>
      </c>
      <c r="S96" s="35" t="str">
        <f t="shared" si="19"/>
        <v/>
      </c>
      <c r="T96" s="35" t="str">
        <f>IF(T95&lt;&gt;"",T95/T$92*100,"")</f>
        <v/>
      </c>
      <c r="U96" s="39" t="e">
        <f>SUM(D95:T95)/SUM(D$92:T$92)*100</f>
        <v>#DIV/0!</v>
      </c>
      <c r="V96" s="168" t="s">
        <v>72</v>
      </c>
      <c r="W96" s="169"/>
      <c r="X96" s="169"/>
      <c r="Y96" s="169"/>
      <c r="Z96" s="169"/>
      <c r="AA96" s="170"/>
      <c r="AB96" s="174">
        <f>COUNTA(U30:U89)</f>
        <v>0</v>
      </c>
    </row>
    <row r="97" spans="1:28" ht="15.75" thickBot="1" x14ac:dyDescent="0.3">
      <c r="A97" s="148" t="s">
        <v>83</v>
      </c>
      <c r="B97" s="149"/>
      <c r="C97" s="37" t="s">
        <v>70</v>
      </c>
      <c r="D97" s="30" t="str">
        <f t="shared" ref="D97:S97" si="20">IF(D$92&lt;&gt;"",COUNTIF(D$30:D$89,"A"),"")</f>
        <v/>
      </c>
      <c r="E97" s="30" t="str">
        <f t="shared" si="20"/>
        <v/>
      </c>
      <c r="F97" s="30" t="str">
        <f t="shared" si="20"/>
        <v/>
      </c>
      <c r="G97" s="30" t="str">
        <f t="shared" si="20"/>
        <v/>
      </c>
      <c r="H97" s="30" t="str">
        <f t="shared" si="20"/>
        <v/>
      </c>
      <c r="I97" s="30" t="str">
        <f t="shared" si="20"/>
        <v/>
      </c>
      <c r="J97" s="30" t="str">
        <f>IF(J$92&lt;&gt;"",COUNTIF(J$30:J$89,"A"),"")</f>
        <v/>
      </c>
      <c r="K97" s="30" t="str">
        <f t="shared" si="20"/>
        <v/>
      </c>
      <c r="L97" s="30" t="str">
        <f t="shared" si="20"/>
        <v/>
      </c>
      <c r="M97" s="30" t="str">
        <f t="shared" si="20"/>
        <v/>
      </c>
      <c r="N97" s="30" t="str">
        <f t="shared" si="20"/>
        <v/>
      </c>
      <c r="O97" s="92" t="str">
        <f t="shared" si="20"/>
        <v/>
      </c>
      <c r="P97" s="92" t="str">
        <f t="shared" si="20"/>
        <v/>
      </c>
      <c r="Q97" s="30" t="str">
        <f t="shared" si="20"/>
        <v/>
      </c>
      <c r="R97" s="30" t="str">
        <f t="shared" si="20"/>
        <v/>
      </c>
      <c r="S97" s="30" t="str">
        <f t="shared" si="20"/>
        <v/>
      </c>
      <c r="T97" s="30" t="str">
        <f>IF(T$92&lt;&gt;"",COUNTIF(T$30:T$89,"B"),"")</f>
        <v/>
      </c>
      <c r="U97" s="40"/>
      <c r="V97" s="171"/>
      <c r="W97" s="172"/>
      <c r="X97" s="172"/>
      <c r="Y97" s="172"/>
      <c r="Z97" s="172"/>
      <c r="AA97" s="173"/>
      <c r="AB97" s="175"/>
    </row>
    <row r="98" spans="1:28" ht="18.75" x14ac:dyDescent="0.25">
      <c r="A98" s="126"/>
      <c r="B98" s="127"/>
      <c r="C98" s="34" t="s">
        <v>71</v>
      </c>
      <c r="D98" s="35" t="str">
        <f t="shared" ref="D98:S98" si="21">IF(D97&lt;&gt;"",D97/D$92*100,"")</f>
        <v/>
      </c>
      <c r="E98" s="35" t="str">
        <f t="shared" si="21"/>
        <v/>
      </c>
      <c r="F98" s="35" t="str">
        <f t="shared" si="21"/>
        <v/>
      </c>
      <c r="G98" s="35" t="str">
        <f t="shared" si="21"/>
        <v/>
      </c>
      <c r="H98" s="35" t="str">
        <f t="shared" si="21"/>
        <v/>
      </c>
      <c r="I98" s="35" t="str">
        <f t="shared" si="21"/>
        <v/>
      </c>
      <c r="J98" s="35" t="str">
        <f t="shared" si="21"/>
        <v/>
      </c>
      <c r="K98" s="35" t="str">
        <f t="shared" si="21"/>
        <v/>
      </c>
      <c r="L98" s="35" t="str">
        <f t="shared" si="21"/>
        <v/>
      </c>
      <c r="M98" s="35" t="str">
        <f t="shared" si="21"/>
        <v/>
      </c>
      <c r="N98" s="35" t="str">
        <f t="shared" si="21"/>
        <v/>
      </c>
      <c r="O98" s="93" t="str">
        <f t="shared" si="21"/>
        <v/>
      </c>
      <c r="P98" s="93" t="str">
        <f t="shared" si="21"/>
        <v/>
      </c>
      <c r="Q98" s="35" t="str">
        <f t="shared" si="21"/>
        <v/>
      </c>
      <c r="R98" s="35" t="str">
        <f t="shared" si="21"/>
        <v/>
      </c>
      <c r="S98" s="35" t="str">
        <f t="shared" si="21"/>
        <v/>
      </c>
      <c r="T98" s="35" t="str">
        <f>IF(T97&lt;&gt;"",T97/T$92*100,"")</f>
        <v/>
      </c>
      <c r="U98" s="36" t="e">
        <f>SUM(D97:T97)/SUM(D$92:T$92)*100</f>
        <v>#DIV/0!</v>
      </c>
      <c r="V98" s="41"/>
      <c r="W98" s="41"/>
      <c r="X98" s="41"/>
      <c r="Y98" s="41"/>
      <c r="Z98" s="41"/>
      <c r="AA98" s="42"/>
      <c r="AB98" s="43"/>
    </row>
    <row r="99" spans="1:28" ht="18.75" x14ac:dyDescent="0.25">
      <c r="A99" s="148" t="s">
        <v>84</v>
      </c>
      <c r="B99" s="149"/>
      <c r="C99" s="37" t="s">
        <v>70</v>
      </c>
      <c r="D99" s="30" t="str">
        <f t="shared" ref="D99:S99" si="22">IF(D$92&lt;&gt;"",COUNTIF(D$30:D$89,"B+"),"")</f>
        <v/>
      </c>
      <c r="E99" s="30" t="str">
        <f t="shared" si="22"/>
        <v/>
      </c>
      <c r="F99" s="30" t="str">
        <f t="shared" si="22"/>
        <v/>
      </c>
      <c r="G99" s="30" t="str">
        <f t="shared" si="22"/>
        <v/>
      </c>
      <c r="H99" s="30" t="str">
        <f t="shared" si="22"/>
        <v/>
      </c>
      <c r="I99" s="30" t="str">
        <f t="shared" si="22"/>
        <v/>
      </c>
      <c r="J99" s="30" t="str">
        <f>IF(J$92&lt;&gt;"",COUNTIF(J$30:J$89,"B+"),"")</f>
        <v/>
      </c>
      <c r="K99" s="30" t="str">
        <f t="shared" si="22"/>
        <v/>
      </c>
      <c r="L99" s="30" t="str">
        <f t="shared" si="22"/>
        <v/>
      </c>
      <c r="M99" s="30" t="str">
        <f t="shared" si="22"/>
        <v/>
      </c>
      <c r="N99" s="30" t="str">
        <f t="shared" si="22"/>
        <v/>
      </c>
      <c r="O99" s="92" t="str">
        <f t="shared" si="22"/>
        <v/>
      </c>
      <c r="P99" s="92" t="str">
        <f t="shared" si="22"/>
        <v/>
      </c>
      <c r="Q99" s="30" t="str">
        <f t="shared" si="22"/>
        <v/>
      </c>
      <c r="R99" s="30" t="str">
        <f t="shared" si="22"/>
        <v/>
      </c>
      <c r="S99" s="30" t="str">
        <f t="shared" si="22"/>
        <v/>
      </c>
      <c r="T99" s="30" t="str">
        <f>IF(T$92&lt;&gt;"",COUNTIF(T$30:T$89,"C"),"")</f>
        <v/>
      </c>
      <c r="U99" s="38"/>
      <c r="V99" s="41"/>
      <c r="W99" s="41"/>
      <c r="X99" s="41"/>
      <c r="Y99" s="41"/>
      <c r="Z99" s="41"/>
      <c r="AA99" s="42"/>
      <c r="AB99" s="43"/>
    </row>
    <row r="100" spans="1:28" ht="19.5" thickBot="1" x14ac:dyDescent="0.3">
      <c r="A100" s="126"/>
      <c r="B100" s="127"/>
      <c r="C100" s="34" t="s">
        <v>71</v>
      </c>
      <c r="D100" s="35" t="str">
        <f t="shared" ref="D100:S100" si="23">IF(D99&lt;&gt;"",D99/D$92*100,"")</f>
        <v/>
      </c>
      <c r="E100" s="35" t="str">
        <f t="shared" si="23"/>
        <v/>
      </c>
      <c r="F100" s="35" t="str">
        <f t="shared" si="23"/>
        <v/>
      </c>
      <c r="G100" s="35" t="str">
        <f t="shared" si="23"/>
        <v/>
      </c>
      <c r="H100" s="35" t="str">
        <f t="shared" si="23"/>
        <v/>
      </c>
      <c r="I100" s="35" t="str">
        <f t="shared" si="23"/>
        <v/>
      </c>
      <c r="J100" s="35" t="str">
        <f t="shared" si="23"/>
        <v/>
      </c>
      <c r="K100" s="35" t="str">
        <f t="shared" si="23"/>
        <v/>
      </c>
      <c r="L100" s="35" t="str">
        <f t="shared" si="23"/>
        <v/>
      </c>
      <c r="M100" s="35" t="str">
        <f t="shared" si="23"/>
        <v/>
      </c>
      <c r="N100" s="35" t="str">
        <f t="shared" si="23"/>
        <v/>
      </c>
      <c r="O100" s="93" t="str">
        <f t="shared" si="23"/>
        <v/>
      </c>
      <c r="P100" s="93" t="str">
        <f t="shared" si="23"/>
        <v/>
      </c>
      <c r="Q100" s="35" t="str">
        <f t="shared" si="23"/>
        <v/>
      </c>
      <c r="R100" s="35" t="str">
        <f t="shared" si="23"/>
        <v/>
      </c>
      <c r="S100" s="35" t="str">
        <f t="shared" si="23"/>
        <v/>
      </c>
      <c r="T100" s="35" t="str">
        <f>IF(T99&lt;&gt;"",T99/T$92*100,"")</f>
        <v/>
      </c>
      <c r="U100" s="36" t="e">
        <f>SUM(D99:T99)/SUM(D$92:T$92)*100</f>
        <v>#DIV/0!</v>
      </c>
      <c r="V100" s="69"/>
      <c r="W100" s="69"/>
      <c r="X100" s="69"/>
      <c r="Y100" s="69"/>
      <c r="Z100" s="69"/>
      <c r="AA100" s="45"/>
      <c r="AB100" s="46"/>
    </row>
    <row r="101" spans="1:28" x14ac:dyDescent="0.25">
      <c r="A101" s="113" t="s">
        <v>85</v>
      </c>
      <c r="B101" s="114"/>
      <c r="C101" s="37" t="s">
        <v>70</v>
      </c>
      <c r="D101" s="30" t="str">
        <f t="shared" ref="D101:S101" si="24">IF(D$92&lt;&gt;"",COUNTIF(D$30:D$89,"B"),"")</f>
        <v/>
      </c>
      <c r="E101" s="30" t="str">
        <f t="shared" si="24"/>
        <v/>
      </c>
      <c r="F101" s="30" t="str">
        <f t="shared" si="24"/>
        <v/>
      </c>
      <c r="G101" s="30" t="str">
        <f t="shared" si="24"/>
        <v/>
      </c>
      <c r="H101" s="30" t="str">
        <f t="shared" si="24"/>
        <v/>
      </c>
      <c r="I101" s="30" t="str">
        <f t="shared" si="24"/>
        <v/>
      </c>
      <c r="J101" s="30" t="str">
        <f>IF(J$92&lt;&gt;"",COUNTIF(J$30:J$89,"B"),"")</f>
        <v/>
      </c>
      <c r="K101" s="30" t="str">
        <f t="shared" si="24"/>
        <v/>
      </c>
      <c r="L101" s="30" t="str">
        <f t="shared" si="24"/>
        <v/>
      </c>
      <c r="M101" s="30" t="str">
        <f t="shared" si="24"/>
        <v/>
      </c>
      <c r="N101" s="30" t="str">
        <f t="shared" si="24"/>
        <v/>
      </c>
      <c r="O101" s="92" t="str">
        <f t="shared" si="24"/>
        <v/>
      </c>
      <c r="P101" s="92" t="str">
        <f t="shared" si="24"/>
        <v/>
      </c>
      <c r="Q101" s="30" t="str">
        <f t="shared" si="24"/>
        <v/>
      </c>
      <c r="R101" s="30" t="str">
        <f t="shared" si="24"/>
        <v/>
      </c>
      <c r="S101" s="30" t="str">
        <f t="shared" si="24"/>
        <v/>
      </c>
      <c r="T101" s="30" t="str">
        <f>IF(T$92&lt;&gt;"",COUNTIF(T$30:T$89,"D"),"")</f>
        <v/>
      </c>
      <c r="U101" s="38"/>
      <c r="V101" s="128" t="s">
        <v>73</v>
      </c>
      <c r="W101" s="129"/>
      <c r="X101" s="129"/>
      <c r="Y101" s="129"/>
      <c r="Z101" s="129"/>
      <c r="AA101" s="130"/>
      <c r="AB101" s="134">
        <f>COUNTA(A30:A89)-AE90-AF90-AG90</f>
        <v>-84</v>
      </c>
    </row>
    <row r="102" spans="1:28" ht="15.75" thickBot="1" x14ac:dyDescent="0.3">
      <c r="A102" s="126"/>
      <c r="B102" s="127"/>
      <c r="C102" s="34" t="s">
        <v>71</v>
      </c>
      <c r="D102" s="35" t="str">
        <f t="shared" ref="D102:S102" si="25">IF(D101&lt;&gt;"",D101/D$92*100,"")</f>
        <v/>
      </c>
      <c r="E102" s="35" t="str">
        <f t="shared" si="25"/>
        <v/>
      </c>
      <c r="F102" s="35" t="str">
        <f t="shared" si="25"/>
        <v/>
      </c>
      <c r="G102" s="35" t="str">
        <f t="shared" si="25"/>
        <v/>
      </c>
      <c r="H102" s="35" t="str">
        <f t="shared" si="25"/>
        <v/>
      </c>
      <c r="I102" s="35" t="str">
        <f t="shared" si="25"/>
        <v/>
      </c>
      <c r="J102" s="35" t="str">
        <f t="shared" si="25"/>
        <v/>
      </c>
      <c r="K102" s="35" t="str">
        <f t="shared" si="25"/>
        <v/>
      </c>
      <c r="L102" s="35" t="str">
        <f t="shared" si="25"/>
        <v/>
      </c>
      <c r="M102" s="35" t="str">
        <f t="shared" si="25"/>
        <v/>
      </c>
      <c r="N102" s="35" t="str">
        <f t="shared" si="25"/>
        <v/>
      </c>
      <c r="O102" s="93" t="str">
        <f t="shared" si="25"/>
        <v/>
      </c>
      <c r="P102" s="93" t="str">
        <f t="shared" si="25"/>
        <v/>
      </c>
      <c r="Q102" s="35" t="str">
        <f t="shared" si="25"/>
        <v/>
      </c>
      <c r="R102" s="35" t="str">
        <f t="shared" si="25"/>
        <v/>
      </c>
      <c r="S102" s="35" t="str">
        <f t="shared" si="25"/>
        <v/>
      </c>
      <c r="T102" s="35" t="str">
        <f>IF(T101&lt;&gt;"",T101/T$92*100,"")</f>
        <v/>
      </c>
      <c r="U102" s="36" t="e">
        <f>SUM(D101:T101)/SUM(D$92:T$92)*100</f>
        <v>#DIV/0!</v>
      </c>
      <c r="V102" s="131"/>
      <c r="W102" s="132"/>
      <c r="X102" s="132"/>
      <c r="Y102" s="132"/>
      <c r="Z102" s="132"/>
      <c r="AA102" s="133"/>
      <c r="AB102" s="135"/>
    </row>
    <row r="103" spans="1:28" ht="18.75" x14ac:dyDescent="0.25">
      <c r="A103" s="113" t="s">
        <v>86</v>
      </c>
      <c r="B103" s="114"/>
      <c r="C103" s="37" t="s">
        <v>70</v>
      </c>
      <c r="D103" s="62" t="str">
        <f t="shared" ref="D103:P103" si="26">IF(D$92&lt;&gt;"",COUNTIF(D$30:D$89,"C"),"")</f>
        <v/>
      </c>
      <c r="E103" s="62" t="str">
        <f t="shared" si="26"/>
        <v/>
      </c>
      <c r="F103" s="62" t="str">
        <f t="shared" si="26"/>
        <v/>
      </c>
      <c r="G103" s="62" t="str">
        <f t="shared" si="26"/>
        <v/>
      </c>
      <c r="H103" s="62" t="str">
        <f t="shared" si="26"/>
        <v/>
      </c>
      <c r="I103" s="62" t="str">
        <f t="shared" si="26"/>
        <v/>
      </c>
      <c r="J103" s="62" t="str">
        <f t="shared" si="26"/>
        <v/>
      </c>
      <c r="K103" s="62" t="str">
        <f t="shared" si="26"/>
        <v/>
      </c>
      <c r="L103" s="62" t="str">
        <f t="shared" si="26"/>
        <v/>
      </c>
      <c r="M103" s="62" t="str">
        <f t="shared" si="26"/>
        <v/>
      </c>
      <c r="N103" s="62" t="str">
        <f t="shared" si="26"/>
        <v/>
      </c>
      <c r="O103" s="62" t="str">
        <f t="shared" si="26"/>
        <v/>
      </c>
      <c r="P103" s="62" t="str">
        <f t="shared" si="26"/>
        <v/>
      </c>
      <c r="Q103" s="61"/>
      <c r="R103" s="61"/>
      <c r="S103" s="61"/>
      <c r="T103" s="61"/>
      <c r="U103" s="61"/>
      <c r="V103" s="32"/>
      <c r="W103" s="32"/>
      <c r="X103" s="32"/>
      <c r="Y103" s="32"/>
      <c r="Z103" s="32"/>
      <c r="AA103" s="32"/>
      <c r="AB103" s="43"/>
    </row>
    <row r="104" spans="1:28" ht="18.75" x14ac:dyDescent="0.25">
      <c r="A104" s="126"/>
      <c r="B104" s="127"/>
      <c r="C104" s="34" t="s">
        <v>71</v>
      </c>
      <c r="D104" s="62" t="str">
        <f>IF(D103&lt;&gt;"",D103/D$92*100,"")</f>
        <v/>
      </c>
      <c r="E104" s="62" t="str">
        <f t="shared" ref="E104:F104" si="27">IF(E103&lt;&gt;"",E103/E$92*100,"")</f>
        <v/>
      </c>
      <c r="F104" s="62" t="str">
        <f t="shared" si="27"/>
        <v/>
      </c>
      <c r="G104" s="62" t="str">
        <f>IF(G103&lt;&gt;"",G103/G$92*100,"")</f>
        <v/>
      </c>
      <c r="H104" s="62" t="str">
        <f t="shared" ref="H104:N104" si="28">IF(H103&lt;&gt;"",H103/H$92*100,"")</f>
        <v/>
      </c>
      <c r="I104" s="62" t="str">
        <f t="shared" si="28"/>
        <v/>
      </c>
      <c r="J104" s="62" t="str">
        <f t="shared" si="28"/>
        <v/>
      </c>
      <c r="K104" s="62" t="str">
        <f t="shared" si="28"/>
        <v/>
      </c>
      <c r="L104" s="35" t="str">
        <f t="shared" si="28"/>
        <v/>
      </c>
      <c r="M104" s="35" t="str">
        <f t="shared" si="28"/>
        <v/>
      </c>
      <c r="N104" s="35" t="str">
        <f t="shared" si="28"/>
        <v/>
      </c>
      <c r="O104" s="35" t="str">
        <f t="shared" ref="O104:P104" si="29">IF(O103&lt;&gt;"",O103/O$92*100,"")</f>
        <v/>
      </c>
      <c r="P104" s="35" t="str">
        <f t="shared" si="29"/>
        <v/>
      </c>
      <c r="Q104" s="61"/>
      <c r="R104" s="61"/>
      <c r="S104" s="61"/>
      <c r="T104" s="61"/>
      <c r="U104" s="63" t="e">
        <f>SUM(D103:T103)/SUM(D$92:T$92)*100</f>
        <v>#DIV/0!</v>
      </c>
      <c r="V104" s="32"/>
      <c r="W104" s="32"/>
      <c r="X104" s="32"/>
      <c r="Y104" s="32"/>
      <c r="Z104" s="32"/>
      <c r="AA104" s="32"/>
      <c r="AB104" s="43"/>
    </row>
    <row r="105" spans="1:28" ht="19.5" thickBot="1" x14ac:dyDescent="0.3">
      <c r="A105" s="113" t="s">
        <v>258</v>
      </c>
      <c r="B105" s="114"/>
      <c r="C105" s="61" t="s">
        <v>70</v>
      </c>
      <c r="D105" s="62" t="str">
        <f>IF(D$92&lt;&gt;"",SUM(D93,D95,D97,D99,D101,D103),"")</f>
        <v/>
      </c>
      <c r="E105" s="62" t="str">
        <f t="shared" ref="E105:P105" si="30">IF(E$92&lt;&gt;"",SUM(E93,E95,E97,E99,E101,E103),"")</f>
        <v/>
      </c>
      <c r="F105" s="62" t="str">
        <f t="shared" si="30"/>
        <v/>
      </c>
      <c r="G105" s="62" t="str">
        <f t="shared" si="30"/>
        <v/>
      </c>
      <c r="H105" s="62" t="str">
        <f t="shared" si="30"/>
        <v/>
      </c>
      <c r="I105" s="62" t="str">
        <f t="shared" si="30"/>
        <v/>
      </c>
      <c r="J105" s="62" t="str">
        <f t="shared" si="30"/>
        <v/>
      </c>
      <c r="K105" s="62" t="str">
        <f t="shared" si="30"/>
        <v/>
      </c>
      <c r="L105" s="62" t="str">
        <f t="shared" si="30"/>
        <v/>
      </c>
      <c r="M105" s="62" t="str">
        <f t="shared" si="30"/>
        <v/>
      </c>
      <c r="N105" s="62" t="str">
        <f t="shared" si="30"/>
        <v/>
      </c>
      <c r="O105" s="62" t="str">
        <f t="shared" si="30"/>
        <v/>
      </c>
      <c r="P105" s="62" t="str">
        <f t="shared" si="30"/>
        <v/>
      </c>
      <c r="Q105" s="61" t="str">
        <f t="shared" ref="Q105:S105" si="31">IF(Q$92&lt;&gt;"",SUM(Q93,Q95,Q97,Q99,Q101),"")</f>
        <v/>
      </c>
      <c r="R105" s="61" t="str">
        <f t="shared" si="31"/>
        <v/>
      </c>
      <c r="S105" s="61" t="str">
        <f t="shared" si="31"/>
        <v/>
      </c>
      <c r="T105" s="61" t="str">
        <f>IF(T$92&lt;&gt;"",SUM(T93,T95,T97,T99,T101,#REF!),"")</f>
        <v/>
      </c>
      <c r="U105" s="61" t="str">
        <f>IF(U$92&lt;&gt;"",SUM(U93,U95,U97,U99,U101,#REF!),"")</f>
        <v/>
      </c>
      <c r="V105" s="32"/>
      <c r="W105" s="32"/>
      <c r="X105" s="32"/>
      <c r="Y105" s="32"/>
      <c r="Z105" s="32"/>
      <c r="AA105" s="32"/>
      <c r="AB105" s="43"/>
    </row>
    <row r="106" spans="1:28" x14ac:dyDescent="0.25">
      <c r="A106" s="126"/>
      <c r="B106" s="127"/>
      <c r="C106" s="34" t="s">
        <v>71</v>
      </c>
      <c r="D106" s="47" t="str">
        <f t="shared" ref="D106:T106" si="32">IF(D$92&lt;&gt;"",D105/(D92)*100,"")</f>
        <v/>
      </c>
      <c r="E106" s="47" t="str">
        <f t="shared" si="32"/>
        <v/>
      </c>
      <c r="F106" s="47" t="str">
        <f t="shared" si="32"/>
        <v/>
      </c>
      <c r="G106" s="47" t="str">
        <f t="shared" si="32"/>
        <v/>
      </c>
      <c r="H106" s="47" t="str">
        <f t="shared" si="32"/>
        <v/>
      </c>
      <c r="I106" s="47" t="str">
        <f t="shared" si="32"/>
        <v/>
      </c>
      <c r="J106" s="47" t="str">
        <f t="shared" si="32"/>
        <v/>
      </c>
      <c r="K106" s="47" t="str">
        <f t="shared" si="32"/>
        <v/>
      </c>
      <c r="L106" s="47" t="str">
        <f t="shared" si="32"/>
        <v/>
      </c>
      <c r="M106" s="47" t="str">
        <f t="shared" si="32"/>
        <v/>
      </c>
      <c r="N106" s="47" t="str">
        <f t="shared" si="32"/>
        <v/>
      </c>
      <c r="O106" s="47" t="str">
        <f t="shared" si="32"/>
        <v/>
      </c>
      <c r="P106" s="47" t="str">
        <f t="shared" si="32"/>
        <v/>
      </c>
      <c r="Q106" s="47" t="str">
        <f t="shared" si="32"/>
        <v/>
      </c>
      <c r="R106" s="47" t="str">
        <f t="shared" si="32"/>
        <v/>
      </c>
      <c r="S106" s="47" t="str">
        <f t="shared" si="32"/>
        <v/>
      </c>
      <c r="T106" s="47" t="str">
        <f t="shared" si="32"/>
        <v/>
      </c>
      <c r="U106" s="36"/>
      <c r="V106" s="136" t="s">
        <v>74</v>
      </c>
      <c r="W106" s="137"/>
      <c r="X106" s="137"/>
      <c r="Y106" s="137"/>
      <c r="Z106" s="137"/>
      <c r="AA106" s="142">
        <f>AB96/AB101</f>
        <v>0</v>
      </c>
      <c r="AB106" s="143"/>
    </row>
    <row r="107" spans="1:28" x14ac:dyDescent="0.25">
      <c r="A107" s="113" t="s">
        <v>88</v>
      </c>
      <c r="B107" s="114"/>
      <c r="C107" s="37" t="s">
        <v>70</v>
      </c>
      <c r="D107" s="30" t="str">
        <f t="shared" ref="D107:P107" si="33">IF(D$92&lt;&gt;"",COUNTIF(D$30:D$89,"U"),"")</f>
        <v/>
      </c>
      <c r="E107" s="30" t="str">
        <f t="shared" si="33"/>
        <v/>
      </c>
      <c r="F107" s="30" t="str">
        <f t="shared" si="33"/>
        <v/>
      </c>
      <c r="G107" s="30" t="str">
        <f t="shared" si="33"/>
        <v/>
      </c>
      <c r="H107" s="30" t="str">
        <f t="shared" si="33"/>
        <v/>
      </c>
      <c r="I107" s="30" t="str">
        <f t="shared" si="33"/>
        <v/>
      </c>
      <c r="J107" s="30" t="str">
        <f t="shared" si="33"/>
        <v/>
      </c>
      <c r="K107" s="30" t="str">
        <f t="shared" si="33"/>
        <v/>
      </c>
      <c r="L107" s="30" t="str">
        <f t="shared" si="33"/>
        <v/>
      </c>
      <c r="M107" s="30" t="str">
        <f t="shared" si="33"/>
        <v/>
      </c>
      <c r="N107" s="30" t="str">
        <f t="shared" si="33"/>
        <v/>
      </c>
      <c r="O107" s="30" t="str">
        <f t="shared" si="33"/>
        <v/>
      </c>
      <c r="P107" s="30" t="str">
        <f t="shared" si="33"/>
        <v/>
      </c>
      <c r="Q107" s="30" t="str">
        <f t="shared" ref="Q107:T107" si="34">IF(Q$92&lt;&gt;"",COUNTIF(Q$30:Q$89,"RA"),"")</f>
        <v/>
      </c>
      <c r="R107" s="30" t="str">
        <f t="shared" si="34"/>
        <v/>
      </c>
      <c r="S107" s="30" t="str">
        <f t="shared" si="34"/>
        <v/>
      </c>
      <c r="T107" s="30" t="str">
        <f t="shared" si="34"/>
        <v/>
      </c>
      <c r="U107" s="38"/>
      <c r="V107" s="138"/>
      <c r="W107" s="139"/>
      <c r="X107" s="139"/>
      <c r="Y107" s="139"/>
      <c r="Z107" s="139"/>
      <c r="AA107" s="144"/>
      <c r="AB107" s="145"/>
    </row>
    <row r="108" spans="1:28" x14ac:dyDescent="0.25">
      <c r="A108" s="126"/>
      <c r="B108" s="127"/>
      <c r="C108" s="34" t="s">
        <v>71</v>
      </c>
      <c r="D108" s="35" t="str">
        <f t="shared" ref="D108" si="35">IF(D107&lt;&gt;"",D107/D$92*100,"")</f>
        <v/>
      </c>
      <c r="E108" s="35" t="str">
        <f t="shared" ref="E108:P108" si="36">IF(E107&lt;&gt;"",E107/E$92*100,"")</f>
        <v/>
      </c>
      <c r="F108" s="35" t="str">
        <f t="shared" si="36"/>
        <v/>
      </c>
      <c r="G108" s="35" t="str">
        <f t="shared" si="36"/>
        <v/>
      </c>
      <c r="H108" s="35" t="str">
        <f t="shared" si="36"/>
        <v/>
      </c>
      <c r="I108" s="35" t="str">
        <f t="shared" si="36"/>
        <v/>
      </c>
      <c r="J108" s="35" t="str">
        <f t="shared" si="36"/>
        <v/>
      </c>
      <c r="K108" s="35" t="str">
        <f t="shared" si="36"/>
        <v/>
      </c>
      <c r="L108" s="35" t="str">
        <f t="shared" si="36"/>
        <v/>
      </c>
      <c r="M108" s="35" t="str">
        <f t="shared" si="36"/>
        <v/>
      </c>
      <c r="N108" s="35" t="str">
        <f t="shared" si="36"/>
        <v/>
      </c>
      <c r="O108" s="35" t="str">
        <f t="shared" si="36"/>
        <v/>
      </c>
      <c r="P108" s="35" t="str">
        <f t="shared" si="36"/>
        <v/>
      </c>
      <c r="Q108" s="35" t="str">
        <f>IF(Q107&lt;&gt;"",Q107/Q$92*100,"")</f>
        <v/>
      </c>
      <c r="R108" s="35" t="str">
        <f>IF(R107&lt;&gt;"",R107/R$92*100,"")</f>
        <v/>
      </c>
      <c r="S108" s="35" t="str">
        <f>IF(S107&lt;&gt;"",S107/S$92*100,"")</f>
        <v/>
      </c>
      <c r="T108" s="35" t="str">
        <f>IF(T107&lt;&gt;"",T107/T$92*100,"")</f>
        <v/>
      </c>
      <c r="U108" s="36" t="e">
        <f>SUM(D107:T107)/SUM(D$92:T$92)*100</f>
        <v>#DIV/0!</v>
      </c>
      <c r="V108" s="138"/>
      <c r="W108" s="139"/>
      <c r="X108" s="139"/>
      <c r="Y108" s="139"/>
      <c r="Z108" s="139"/>
      <c r="AA108" s="144"/>
      <c r="AB108" s="145"/>
    </row>
    <row r="109" spans="1:28" ht="15.75" thickBot="1" x14ac:dyDescent="0.3">
      <c r="A109" s="113" t="s">
        <v>75</v>
      </c>
      <c r="B109" s="114"/>
      <c r="C109" s="37" t="s">
        <v>70</v>
      </c>
      <c r="D109" s="30" t="str">
        <f t="shared" ref="D109:T109" si="37">IF(D$92&lt;&gt;"",COUNTIF(D$30:D$89,"AB"),"")</f>
        <v/>
      </c>
      <c r="E109" s="30" t="str">
        <f t="shared" si="37"/>
        <v/>
      </c>
      <c r="F109" s="30" t="str">
        <f t="shared" si="37"/>
        <v/>
      </c>
      <c r="G109" s="30" t="str">
        <f t="shared" si="37"/>
        <v/>
      </c>
      <c r="H109" s="30" t="str">
        <f t="shared" si="37"/>
        <v/>
      </c>
      <c r="I109" s="30" t="str">
        <f t="shared" si="37"/>
        <v/>
      </c>
      <c r="J109" s="30" t="str">
        <f>IF(J$92&lt;&gt;"",COUNTIF(J$30:J$89,"AB"),"")</f>
        <v/>
      </c>
      <c r="K109" s="30" t="str">
        <f t="shared" si="37"/>
        <v/>
      </c>
      <c r="L109" s="30" t="str">
        <f t="shared" si="37"/>
        <v/>
      </c>
      <c r="M109" s="30" t="str">
        <f t="shared" si="37"/>
        <v/>
      </c>
      <c r="N109" s="30" t="str">
        <f t="shared" si="37"/>
        <v/>
      </c>
      <c r="O109" s="92" t="str">
        <f t="shared" si="37"/>
        <v/>
      </c>
      <c r="P109" s="92" t="str">
        <f t="shared" si="37"/>
        <v/>
      </c>
      <c r="Q109" s="30" t="str">
        <f t="shared" si="37"/>
        <v/>
      </c>
      <c r="R109" s="30" t="str">
        <f t="shared" si="37"/>
        <v/>
      </c>
      <c r="S109" s="30" t="str">
        <f t="shared" si="37"/>
        <v/>
      </c>
      <c r="T109" s="30" t="str">
        <f t="shared" si="37"/>
        <v/>
      </c>
      <c r="U109" s="38"/>
      <c r="V109" s="140"/>
      <c r="W109" s="141"/>
      <c r="X109" s="141"/>
      <c r="Y109" s="141"/>
      <c r="Z109" s="141"/>
      <c r="AA109" s="146"/>
      <c r="AB109" s="147"/>
    </row>
    <row r="110" spans="1:28" x14ac:dyDescent="0.25">
      <c r="A110" s="113" t="s">
        <v>76</v>
      </c>
      <c r="B110" s="114"/>
      <c r="C110" s="37" t="s">
        <v>70</v>
      </c>
      <c r="D110" s="30" t="str">
        <f t="shared" ref="D110:T110" si="38">IF(D$92&lt;&gt;"",COUNTIF(D$30:D$89,"WH"),"")</f>
        <v/>
      </c>
      <c r="E110" s="30" t="str">
        <f t="shared" si="38"/>
        <v/>
      </c>
      <c r="F110" s="30" t="str">
        <f t="shared" si="38"/>
        <v/>
      </c>
      <c r="G110" s="30" t="str">
        <f t="shared" si="38"/>
        <v/>
      </c>
      <c r="H110" s="30" t="str">
        <f t="shared" si="38"/>
        <v/>
      </c>
      <c r="I110" s="30" t="str">
        <f t="shared" si="38"/>
        <v/>
      </c>
      <c r="J110" s="30" t="str">
        <f>IF(J$92&lt;&gt;"",COUNTIF(J$30:J$89,"WH"),"")</f>
        <v/>
      </c>
      <c r="K110" s="30" t="str">
        <f t="shared" si="38"/>
        <v/>
      </c>
      <c r="L110" s="30" t="str">
        <f t="shared" si="38"/>
        <v/>
      </c>
      <c r="M110" s="30" t="str">
        <f t="shared" si="38"/>
        <v/>
      </c>
      <c r="N110" s="30" t="str">
        <f t="shared" si="38"/>
        <v/>
      </c>
      <c r="O110" s="92" t="str">
        <f t="shared" si="38"/>
        <v/>
      </c>
      <c r="P110" s="92" t="str">
        <f t="shared" si="38"/>
        <v/>
      </c>
      <c r="Q110" s="30" t="str">
        <f t="shared" si="38"/>
        <v/>
      </c>
      <c r="R110" s="30" t="str">
        <f t="shared" si="38"/>
        <v/>
      </c>
      <c r="S110" s="30" t="str">
        <f t="shared" si="38"/>
        <v/>
      </c>
      <c r="T110" s="30" t="str">
        <f t="shared" si="38"/>
        <v/>
      </c>
      <c r="U110" s="38"/>
      <c r="V110" s="32"/>
      <c r="W110" s="32"/>
      <c r="X110" s="32"/>
      <c r="Y110" s="32"/>
      <c r="Z110" s="32"/>
      <c r="AA110" s="32"/>
      <c r="AB110" s="33"/>
    </row>
    <row r="111" spans="1:28" ht="18.75" x14ac:dyDescent="0.25">
      <c r="A111" s="115" t="s">
        <v>77</v>
      </c>
      <c r="B111" s="116"/>
      <c r="C111" s="37" t="s">
        <v>70</v>
      </c>
      <c r="D111" s="30" t="str">
        <f t="shared" ref="D111:T111" si="39">IF(D$92&lt;&gt;"",COUNTIF(D$30:D$89,"W"),"")</f>
        <v/>
      </c>
      <c r="E111" s="30" t="str">
        <f t="shared" si="39"/>
        <v/>
      </c>
      <c r="F111" s="30" t="str">
        <f t="shared" si="39"/>
        <v/>
      </c>
      <c r="G111" s="30" t="str">
        <f t="shared" si="39"/>
        <v/>
      </c>
      <c r="H111" s="30" t="str">
        <f t="shared" si="39"/>
        <v/>
      </c>
      <c r="I111" s="30" t="str">
        <f t="shared" si="39"/>
        <v/>
      </c>
      <c r="J111" s="30" t="str">
        <f>IF(J$92&lt;&gt;"",COUNTIF(J$30:J$89,"W"),"")</f>
        <v/>
      </c>
      <c r="K111" s="30" t="str">
        <f t="shared" si="39"/>
        <v/>
      </c>
      <c r="L111" s="30" t="str">
        <f t="shared" si="39"/>
        <v/>
      </c>
      <c r="M111" s="30" t="str">
        <f t="shared" si="39"/>
        <v/>
      </c>
      <c r="N111" s="30" t="str">
        <f t="shared" si="39"/>
        <v/>
      </c>
      <c r="O111" s="92" t="str">
        <f t="shared" si="39"/>
        <v/>
      </c>
      <c r="P111" s="92" t="str">
        <f t="shared" si="39"/>
        <v/>
      </c>
      <c r="Q111" s="30" t="str">
        <f t="shared" si="39"/>
        <v/>
      </c>
      <c r="R111" s="30" t="str">
        <f t="shared" si="39"/>
        <v/>
      </c>
      <c r="S111" s="30" t="str">
        <f t="shared" si="39"/>
        <v/>
      </c>
      <c r="T111" s="30" t="str">
        <f t="shared" si="39"/>
        <v/>
      </c>
      <c r="U111" s="48"/>
      <c r="V111" s="49"/>
      <c r="W111" s="49"/>
      <c r="X111" s="49"/>
      <c r="Y111" s="49"/>
      <c r="Z111" s="49"/>
      <c r="AA111" s="49"/>
      <c r="AB111" s="71"/>
    </row>
    <row r="112" spans="1:28" x14ac:dyDescent="0.25">
      <c r="A112" s="51"/>
      <c r="B112" s="32"/>
      <c r="C112" s="117" t="s">
        <v>89</v>
      </c>
      <c r="D112" s="118"/>
      <c r="E112" s="118"/>
      <c r="F112" s="118"/>
      <c r="G112" s="118"/>
      <c r="H112" s="118"/>
      <c r="I112" s="118"/>
      <c r="J112" s="118"/>
      <c r="K112" s="118"/>
      <c r="L112" s="118"/>
      <c r="M112" s="118"/>
      <c r="N112" s="118"/>
      <c r="O112" s="118"/>
      <c r="P112" s="118"/>
      <c r="Q112" s="118"/>
      <c r="R112" s="118"/>
      <c r="S112" s="118"/>
      <c r="T112" s="118"/>
      <c r="U112" s="119"/>
      <c r="V112" s="117" t="s">
        <v>78</v>
      </c>
      <c r="W112" s="118"/>
      <c r="X112" s="118"/>
      <c r="Y112" s="118"/>
      <c r="Z112" s="118"/>
      <c r="AA112" s="118"/>
      <c r="AB112" s="119"/>
    </row>
    <row r="113" spans="1:28" x14ac:dyDescent="0.25">
      <c r="A113" s="51"/>
      <c r="B113" s="32"/>
      <c r="C113" s="52" t="s">
        <v>79</v>
      </c>
      <c r="D113" s="53"/>
      <c r="E113" s="54">
        <f>IF(MAX($A$13:$A$25)&gt;=1,1,"")</f>
        <v>1</v>
      </c>
      <c r="F113" s="54">
        <f>IF(MAX($A$13:$A$25)&gt;=2,2,"")</f>
        <v>2</v>
      </c>
      <c r="G113" s="54">
        <f>IF(MAX($A$13:$A$25)&gt;=3,3,"")</f>
        <v>3</v>
      </c>
      <c r="H113" s="54">
        <f>IF(MAX($A$13:$A$25)&gt;=4,4,"")</f>
        <v>4</v>
      </c>
      <c r="I113" s="54">
        <f>IF(MAX($A$13:$A$25)&gt;=5,5,"")</f>
        <v>5</v>
      </c>
      <c r="J113" s="54">
        <f>IF(MAX($A$13:$A$25)&gt;=6,6,"")</f>
        <v>6</v>
      </c>
      <c r="K113" s="54">
        <f>IF(MAX($A$13:$A$25)&gt;=7,7,"")</f>
        <v>7</v>
      </c>
      <c r="L113" s="54">
        <f>IF(MAX($A$13:$A$25)&gt;=8,8,"")</f>
        <v>8</v>
      </c>
      <c r="M113" s="54">
        <f>IF(MAX($A$13:$A$25)&gt;=9,9,"")</f>
        <v>9</v>
      </c>
      <c r="N113" s="54">
        <f>IF(MAX($A$13:$A$25)&gt;=10,10,"")</f>
        <v>10</v>
      </c>
      <c r="O113" s="94">
        <f>IF(MAX($A$13:$A$25)&gt;=11,11,"")</f>
        <v>11</v>
      </c>
      <c r="P113" s="94">
        <f>IF(MAX($A$13:$A$25)&gt;=12,12,"")</f>
        <v>12</v>
      </c>
      <c r="Q113" s="54">
        <f>IF(MAX($A$13:$A$25)&gt;=13,13,"")</f>
        <v>13</v>
      </c>
      <c r="R113" s="54" t="str">
        <f>IF(MAX($A$13:$A$25)&gt;=14,14,"")</f>
        <v/>
      </c>
      <c r="S113" s="54" t="str">
        <f>IF(MAX($A$13:$A$25)&gt;=15,15,"")</f>
        <v/>
      </c>
      <c r="T113" s="54" t="str">
        <f>IF(MAX($A$13:$A$25)&gt;=16,16,"")</f>
        <v/>
      </c>
      <c r="U113" s="54" t="str">
        <f>IF(MAX($A$13:$A$25)&gt;=17,17,"")</f>
        <v/>
      </c>
      <c r="V113" s="120" t="s">
        <v>80</v>
      </c>
      <c r="W113" s="121"/>
      <c r="X113" s="121"/>
      <c r="Y113" s="121"/>
      <c r="Z113" s="121"/>
      <c r="AA113" s="121"/>
      <c r="AB113" s="124">
        <f>COUNTIF($V$30:$V$89,"&gt;=1")</f>
        <v>0</v>
      </c>
    </row>
    <row r="114" spans="1:28" ht="15.75" thickBot="1" x14ac:dyDescent="0.3">
      <c r="A114" s="55"/>
      <c r="B114" s="56"/>
      <c r="C114" s="57" t="s">
        <v>70</v>
      </c>
      <c r="D114" s="58"/>
      <c r="E114" s="59">
        <f t="shared" ref="E114:U114" si="40">IF(E113&lt;&gt;"",COUNTIF($W$30:$W$89,E113),"")</f>
        <v>0</v>
      </c>
      <c r="F114" s="59">
        <f t="shared" si="40"/>
        <v>0</v>
      </c>
      <c r="G114" s="59">
        <f t="shared" si="40"/>
        <v>0</v>
      </c>
      <c r="H114" s="59">
        <f t="shared" si="40"/>
        <v>0</v>
      </c>
      <c r="I114" s="59">
        <f t="shared" si="40"/>
        <v>0</v>
      </c>
      <c r="J114" s="59">
        <f t="shared" si="40"/>
        <v>0</v>
      </c>
      <c r="K114" s="59">
        <f t="shared" si="40"/>
        <v>0</v>
      </c>
      <c r="L114" s="59">
        <f t="shared" si="40"/>
        <v>0</v>
      </c>
      <c r="M114" s="59">
        <f t="shared" si="40"/>
        <v>0</v>
      </c>
      <c r="N114" s="59">
        <f t="shared" si="40"/>
        <v>0</v>
      </c>
      <c r="O114" s="95">
        <f t="shared" si="40"/>
        <v>0</v>
      </c>
      <c r="P114" s="95">
        <f t="shared" si="40"/>
        <v>0</v>
      </c>
      <c r="Q114" s="59">
        <f t="shared" si="40"/>
        <v>0</v>
      </c>
      <c r="R114" s="59" t="str">
        <f t="shared" si="40"/>
        <v/>
      </c>
      <c r="S114" s="59" t="str">
        <f t="shared" si="40"/>
        <v/>
      </c>
      <c r="T114" s="59" t="str">
        <f t="shared" si="40"/>
        <v/>
      </c>
      <c r="U114" s="59" t="str">
        <f t="shared" si="40"/>
        <v/>
      </c>
      <c r="V114" s="122"/>
      <c r="W114" s="123"/>
      <c r="X114" s="123"/>
      <c r="Y114" s="123"/>
      <c r="Z114" s="123"/>
      <c r="AA114" s="123"/>
      <c r="AB114" s="125"/>
    </row>
    <row r="115" spans="1:28" x14ac:dyDescent="0.25">
      <c r="A115" s="60"/>
      <c r="B115" s="60"/>
      <c r="C115" s="60"/>
      <c r="D115" s="60"/>
      <c r="E115" s="60"/>
      <c r="F115" s="60"/>
      <c r="G115" s="60"/>
      <c r="H115" s="60"/>
      <c r="I115" s="60"/>
      <c r="J115" s="60"/>
      <c r="K115" s="60"/>
      <c r="L115" s="60"/>
      <c r="M115" s="60"/>
      <c r="N115" s="60"/>
      <c r="O115" s="60"/>
      <c r="P115" s="60"/>
      <c r="Q115" s="60"/>
      <c r="R115" s="60"/>
      <c r="S115" s="60"/>
      <c r="T115" s="60"/>
      <c r="U115" s="60"/>
      <c r="AB115" s="85"/>
    </row>
  </sheetData>
  <mergeCells count="97">
    <mergeCell ref="A10:B10"/>
    <mergeCell ref="C10:J10"/>
    <mergeCell ref="K10:O10"/>
    <mergeCell ref="P10:U10"/>
    <mergeCell ref="V10:AA10"/>
    <mergeCell ref="V1:AB1"/>
    <mergeCell ref="C2:Y7"/>
    <mergeCell ref="Z2:AB7"/>
    <mergeCell ref="B3:B7"/>
    <mergeCell ref="A9:AB9"/>
    <mergeCell ref="A11:B11"/>
    <mergeCell ref="D11:F11"/>
    <mergeCell ref="G11:J11"/>
    <mergeCell ref="K11:O11"/>
    <mergeCell ref="P11:T11"/>
    <mergeCell ref="W11:AB11"/>
    <mergeCell ref="C12:G12"/>
    <mergeCell ref="H12:J12"/>
    <mergeCell ref="K12:AB12"/>
    <mergeCell ref="C13:G13"/>
    <mergeCell ref="H13:J13"/>
    <mergeCell ref="K13:AB13"/>
    <mergeCell ref="U11:V11"/>
    <mergeCell ref="C14:G14"/>
    <mergeCell ref="H14:J14"/>
    <mergeCell ref="K14:AB14"/>
    <mergeCell ref="C15:G15"/>
    <mergeCell ref="H15:J15"/>
    <mergeCell ref="K15:AB15"/>
    <mergeCell ref="C16:G16"/>
    <mergeCell ref="H16:J16"/>
    <mergeCell ref="K16:AB16"/>
    <mergeCell ref="C17:G17"/>
    <mergeCell ref="H17:J17"/>
    <mergeCell ref="K17:AB17"/>
    <mergeCell ref="C18:G18"/>
    <mergeCell ref="H18:J18"/>
    <mergeCell ref="K18:AB18"/>
    <mergeCell ref="C19:G19"/>
    <mergeCell ref="H19:J19"/>
    <mergeCell ref="K19:AB19"/>
    <mergeCell ref="K22:AB22"/>
    <mergeCell ref="C22:G22"/>
    <mergeCell ref="H22:J22"/>
    <mergeCell ref="K24:AB24"/>
    <mergeCell ref="C23:G23"/>
    <mergeCell ref="H23:J23"/>
    <mergeCell ref="K23:AB23"/>
    <mergeCell ref="C24:G24"/>
    <mergeCell ref="H24:J24"/>
    <mergeCell ref="C20:G20"/>
    <mergeCell ref="H20:J20"/>
    <mergeCell ref="C21:G21"/>
    <mergeCell ref="H21:J21"/>
    <mergeCell ref="K20:AB20"/>
    <mergeCell ref="K21:AB21"/>
    <mergeCell ref="C25:G25"/>
    <mergeCell ref="H25:J25"/>
    <mergeCell ref="A26:AB26"/>
    <mergeCell ref="A27:A29"/>
    <mergeCell ref="B27:B29"/>
    <mergeCell ref="C27:C29"/>
    <mergeCell ref="D27:T27"/>
    <mergeCell ref="U27:U29"/>
    <mergeCell ref="V27:V29"/>
    <mergeCell ref="W27:W29"/>
    <mergeCell ref="X27:X29"/>
    <mergeCell ref="Y27:Y29"/>
    <mergeCell ref="K25:AB25"/>
    <mergeCell ref="A99:B100"/>
    <mergeCell ref="Z27:AA28"/>
    <mergeCell ref="AB27:AB29"/>
    <mergeCell ref="D28:T28"/>
    <mergeCell ref="A90:U90"/>
    <mergeCell ref="A91:C91"/>
    <mergeCell ref="U91:U92"/>
    <mergeCell ref="A92:C92"/>
    <mergeCell ref="A93:B94"/>
    <mergeCell ref="A95:B96"/>
    <mergeCell ref="V96:AA97"/>
    <mergeCell ref="AB96:AB97"/>
    <mergeCell ref="A97:B98"/>
    <mergeCell ref="A101:B102"/>
    <mergeCell ref="V101:AA102"/>
    <mergeCell ref="AB101:AB102"/>
    <mergeCell ref="A103:B104"/>
    <mergeCell ref="A105:B106"/>
    <mergeCell ref="V106:Z109"/>
    <mergeCell ref="AA106:AB109"/>
    <mergeCell ref="A107:B108"/>
    <mergeCell ref="A109:B109"/>
    <mergeCell ref="A110:B110"/>
    <mergeCell ref="A111:B111"/>
    <mergeCell ref="C112:U112"/>
    <mergeCell ref="V112:AB112"/>
    <mergeCell ref="V113:AA114"/>
    <mergeCell ref="AB113:AB114"/>
  </mergeCells>
  <conditionalFormatting sqref="D30:H89 I30:I82 I84 I87 D92:T92 J30:T89">
    <cfRule type="cellIs" dxfId="14" priority="8" operator="equal">
      <formula>"AB"</formula>
    </cfRule>
    <cfRule type="cellIs" dxfId="13" priority="9" operator="equal">
      <formula>"WH"</formula>
    </cfRule>
    <cfRule type="cellIs" dxfId="12" priority="10" operator="equal">
      <formula>"RA"</formula>
    </cfRule>
  </conditionalFormatting>
  <conditionalFormatting sqref="I31:I48 I50 I52:I53 I60:I61 I63 I67:I68 I72 I76 I81:I82 I84 I87 D30:H89 J30:M89">
    <cfRule type="cellIs" dxfId="11" priority="4" operator="equal">
      <formula>"U"</formula>
    </cfRule>
  </conditionalFormatting>
  <conditionalFormatting sqref="N82">
    <cfRule type="cellIs" dxfId="10" priority="3" operator="equal">
      <formula>"U"</formula>
    </cfRule>
  </conditionalFormatting>
  <conditionalFormatting sqref="Q82">
    <cfRule type="cellIs" dxfId="9" priority="2" operator="equal">
      <formula>"U"</formula>
    </cfRule>
  </conditionalFormatting>
  <conditionalFormatting sqref="P82">
    <cfRule type="cellIs" dxfId="8" priority="1" operator="equal">
      <formula>"U"</formula>
    </cfRule>
  </conditionalFormatting>
  <dataValidations count="7">
    <dataValidation allowBlank="1" showInputMessage="1" showErrorMessage="1" prompt="SELECT ANY ONE OF THE FOLLOWING:_x000a_O,A+,A,B+,B,U,W,AB,WH" sqref="R30:T89 P83:Q89 P30:Q81 N30:O89"/>
    <dataValidation allowBlank="1" showInputMessage="1" showErrorMessage="1" prompt="SELECT ANY ONE OF THE FOLLOWING:_x000a_O,A+,A,B+,B,RA,W,AB,WH" sqref="D65550:T65627 I84:J84 I81:I82 IZ65550:JP65627 D30:H89 I67:I68 I72 I63 I52:I53 I60:I61 L30:M89 I31:I48 I50 I76 IZ30:JP89 SV30:TL89 ACR30:ADH89 AMN30:AND89 AWJ30:AWZ89 BGF30:BGV89 BQB30:BQR89 BZX30:CAN89 CJT30:CKJ89 CTP30:CUF89 DDL30:DEB89 DNH30:DNX89 DXD30:DXT89 EGZ30:EHP89 EQV30:ERL89 FAR30:FBH89 FKN30:FLD89 FUJ30:FUZ89 GEF30:GEV89 GOB30:GOR89 GXX30:GYN89 HHT30:HIJ89 HRP30:HSF89 IBL30:ICB89 ILH30:ILX89 IVD30:IVT89 JEZ30:JFP89 JOV30:JPL89 JYR30:JZH89 KIN30:KJD89 KSJ30:KSZ89 LCF30:LCV89 LMB30:LMR89 LVX30:LWN89 MFT30:MGJ89 MPP30:MQF89 MZL30:NAB89 NJH30:NJX89 NTD30:NTT89 OCZ30:ODP89 OMV30:ONL89 OWR30:OXH89 PGN30:PHD89 PQJ30:PQZ89 QAF30:QAV89 QKB30:QKR89 QTX30:QUN89 RDT30:REJ89 RNP30:ROF89 RXL30:RYB89 SHH30:SHX89 SRD30:SRT89 TAZ30:TBP89 TKV30:TLL89 TUR30:TVH89 UEN30:UFD89 UOJ30:UOZ89 UYF30:UYV89 VIB30:VIR89 VRX30:VSN89 WBT30:WCJ89 WLP30:WMF89 WVL30:WWB89 WVL983054:WWB983131 WLP983054:WMF983131 WBT983054:WCJ983131 VRX983054:VSN983131 VIB983054:VIR983131 UYF983054:UYV983131 UOJ983054:UOZ983131 UEN983054:UFD983131 TUR983054:TVH983131 TKV983054:TLL983131 TAZ983054:TBP983131 SRD983054:SRT983131 SHH983054:SHX983131 RXL983054:RYB983131 RNP983054:ROF983131 RDT983054:REJ983131 QTX983054:QUN983131 QKB983054:QKR983131 QAF983054:QAV983131 PQJ983054:PQZ983131 PGN983054:PHD983131 OWR983054:OXH983131 OMV983054:ONL983131 OCZ983054:ODP983131 NTD983054:NTT983131 NJH983054:NJX983131 MZL983054:NAB983131 MPP983054:MQF983131 MFT983054:MGJ983131 LVX983054:LWN983131 LMB983054:LMR983131 LCF983054:LCV983131 KSJ983054:KSZ983131 KIN983054:KJD983131 JYR983054:JZH983131 JOV983054:JPL983131 JEZ983054:JFP983131 IVD983054:IVT983131 ILH983054:ILX983131 IBL983054:ICB983131 HRP983054:HSF983131 HHT983054:HIJ983131 GXX983054:GYN983131 GOB983054:GOR983131 GEF983054:GEV983131 FUJ983054:FUZ983131 FKN983054:FLD983131 FAR983054:FBH983131 EQV983054:ERL983131 EGZ983054:EHP983131 DXD983054:DXT983131 DNH983054:DNX983131 DDL983054:DEB983131 CTP983054:CUF983131 CJT983054:CKJ983131 BZX983054:CAN983131 BQB983054:BQR983131 BGF983054:BGV983131 AWJ983054:AWZ983131 AMN983054:AND983131 ACR983054:ADH983131 SV983054:TL983131 IZ983054:JP983131 D983054:T983131 WVL917518:WWB917595 WLP917518:WMF917595 WBT917518:WCJ917595 VRX917518:VSN917595 VIB917518:VIR917595 UYF917518:UYV917595 UOJ917518:UOZ917595 UEN917518:UFD917595 TUR917518:TVH917595 TKV917518:TLL917595 TAZ917518:TBP917595 SRD917518:SRT917595 SHH917518:SHX917595 RXL917518:RYB917595 RNP917518:ROF917595 RDT917518:REJ917595 QTX917518:QUN917595 QKB917518:QKR917595 QAF917518:QAV917595 PQJ917518:PQZ917595 PGN917518:PHD917595 OWR917518:OXH917595 OMV917518:ONL917595 OCZ917518:ODP917595 NTD917518:NTT917595 NJH917518:NJX917595 MZL917518:NAB917595 MPP917518:MQF917595 MFT917518:MGJ917595 LVX917518:LWN917595 LMB917518:LMR917595 LCF917518:LCV917595 KSJ917518:KSZ917595 KIN917518:KJD917595 JYR917518:JZH917595 JOV917518:JPL917595 JEZ917518:JFP917595 IVD917518:IVT917595 ILH917518:ILX917595 IBL917518:ICB917595 HRP917518:HSF917595 HHT917518:HIJ917595 GXX917518:GYN917595 GOB917518:GOR917595 GEF917518:GEV917595 FUJ917518:FUZ917595 FKN917518:FLD917595 FAR917518:FBH917595 EQV917518:ERL917595 EGZ917518:EHP917595 DXD917518:DXT917595 DNH917518:DNX917595 DDL917518:DEB917595 CTP917518:CUF917595 CJT917518:CKJ917595 BZX917518:CAN917595 BQB917518:BQR917595 BGF917518:BGV917595 AWJ917518:AWZ917595 AMN917518:AND917595 ACR917518:ADH917595 SV917518:TL917595 IZ917518:JP917595 D917518:T917595 WVL851982:WWB852059 WLP851982:WMF852059 WBT851982:WCJ852059 VRX851982:VSN852059 VIB851982:VIR852059 UYF851982:UYV852059 UOJ851982:UOZ852059 UEN851982:UFD852059 TUR851982:TVH852059 TKV851982:TLL852059 TAZ851982:TBP852059 SRD851982:SRT852059 SHH851982:SHX852059 RXL851982:RYB852059 RNP851982:ROF852059 RDT851982:REJ852059 QTX851982:QUN852059 QKB851982:QKR852059 QAF851982:QAV852059 PQJ851982:PQZ852059 PGN851982:PHD852059 OWR851982:OXH852059 OMV851982:ONL852059 OCZ851982:ODP852059 NTD851982:NTT852059 NJH851982:NJX852059 MZL851982:NAB852059 MPP851982:MQF852059 MFT851982:MGJ852059 LVX851982:LWN852059 LMB851982:LMR852059 LCF851982:LCV852059 KSJ851982:KSZ852059 KIN851982:KJD852059 JYR851982:JZH852059 JOV851982:JPL852059 JEZ851982:JFP852059 IVD851982:IVT852059 ILH851982:ILX852059 IBL851982:ICB852059 HRP851982:HSF852059 HHT851982:HIJ852059 GXX851982:GYN852059 GOB851982:GOR852059 GEF851982:GEV852059 FUJ851982:FUZ852059 FKN851982:FLD852059 FAR851982:FBH852059 EQV851982:ERL852059 EGZ851982:EHP852059 DXD851982:DXT852059 DNH851982:DNX852059 DDL851982:DEB852059 CTP851982:CUF852059 CJT851982:CKJ852059 BZX851982:CAN852059 BQB851982:BQR852059 BGF851982:BGV852059 AWJ851982:AWZ852059 AMN851982:AND852059 ACR851982:ADH852059 SV851982:TL852059 IZ851982:JP852059 D851982:T852059 WVL786446:WWB786523 WLP786446:WMF786523 WBT786446:WCJ786523 VRX786446:VSN786523 VIB786446:VIR786523 UYF786446:UYV786523 UOJ786446:UOZ786523 UEN786446:UFD786523 TUR786446:TVH786523 TKV786446:TLL786523 TAZ786446:TBP786523 SRD786446:SRT786523 SHH786446:SHX786523 RXL786446:RYB786523 RNP786446:ROF786523 RDT786446:REJ786523 QTX786446:QUN786523 QKB786446:QKR786523 QAF786446:QAV786523 PQJ786446:PQZ786523 PGN786446:PHD786523 OWR786446:OXH786523 OMV786446:ONL786523 OCZ786446:ODP786523 NTD786446:NTT786523 NJH786446:NJX786523 MZL786446:NAB786523 MPP786446:MQF786523 MFT786446:MGJ786523 LVX786446:LWN786523 LMB786446:LMR786523 LCF786446:LCV786523 KSJ786446:KSZ786523 KIN786446:KJD786523 JYR786446:JZH786523 JOV786446:JPL786523 JEZ786446:JFP786523 IVD786446:IVT786523 ILH786446:ILX786523 IBL786446:ICB786523 HRP786446:HSF786523 HHT786446:HIJ786523 GXX786446:GYN786523 GOB786446:GOR786523 GEF786446:GEV786523 FUJ786446:FUZ786523 FKN786446:FLD786523 FAR786446:FBH786523 EQV786446:ERL786523 EGZ786446:EHP786523 DXD786446:DXT786523 DNH786446:DNX786523 DDL786446:DEB786523 CTP786446:CUF786523 CJT786446:CKJ786523 BZX786446:CAN786523 BQB786446:BQR786523 BGF786446:BGV786523 AWJ786446:AWZ786523 AMN786446:AND786523 ACR786446:ADH786523 SV786446:TL786523 IZ786446:JP786523 D786446:T786523 WVL720910:WWB720987 WLP720910:WMF720987 WBT720910:WCJ720987 VRX720910:VSN720987 VIB720910:VIR720987 UYF720910:UYV720987 UOJ720910:UOZ720987 UEN720910:UFD720987 TUR720910:TVH720987 TKV720910:TLL720987 TAZ720910:TBP720987 SRD720910:SRT720987 SHH720910:SHX720987 RXL720910:RYB720987 RNP720910:ROF720987 RDT720910:REJ720987 QTX720910:QUN720987 QKB720910:QKR720987 QAF720910:QAV720987 PQJ720910:PQZ720987 PGN720910:PHD720987 OWR720910:OXH720987 OMV720910:ONL720987 OCZ720910:ODP720987 NTD720910:NTT720987 NJH720910:NJX720987 MZL720910:NAB720987 MPP720910:MQF720987 MFT720910:MGJ720987 LVX720910:LWN720987 LMB720910:LMR720987 LCF720910:LCV720987 KSJ720910:KSZ720987 KIN720910:KJD720987 JYR720910:JZH720987 JOV720910:JPL720987 JEZ720910:JFP720987 IVD720910:IVT720987 ILH720910:ILX720987 IBL720910:ICB720987 HRP720910:HSF720987 HHT720910:HIJ720987 GXX720910:GYN720987 GOB720910:GOR720987 GEF720910:GEV720987 FUJ720910:FUZ720987 FKN720910:FLD720987 FAR720910:FBH720987 EQV720910:ERL720987 EGZ720910:EHP720987 DXD720910:DXT720987 DNH720910:DNX720987 DDL720910:DEB720987 CTP720910:CUF720987 CJT720910:CKJ720987 BZX720910:CAN720987 BQB720910:BQR720987 BGF720910:BGV720987 AWJ720910:AWZ720987 AMN720910:AND720987 ACR720910:ADH720987 SV720910:TL720987 IZ720910:JP720987 D720910:T720987 WVL655374:WWB655451 WLP655374:WMF655451 WBT655374:WCJ655451 VRX655374:VSN655451 VIB655374:VIR655451 UYF655374:UYV655451 UOJ655374:UOZ655451 UEN655374:UFD655451 TUR655374:TVH655451 TKV655374:TLL655451 TAZ655374:TBP655451 SRD655374:SRT655451 SHH655374:SHX655451 RXL655374:RYB655451 RNP655374:ROF655451 RDT655374:REJ655451 QTX655374:QUN655451 QKB655374:QKR655451 QAF655374:QAV655451 PQJ655374:PQZ655451 PGN655374:PHD655451 OWR655374:OXH655451 OMV655374:ONL655451 OCZ655374:ODP655451 NTD655374:NTT655451 NJH655374:NJX655451 MZL655374:NAB655451 MPP655374:MQF655451 MFT655374:MGJ655451 LVX655374:LWN655451 LMB655374:LMR655451 LCF655374:LCV655451 KSJ655374:KSZ655451 KIN655374:KJD655451 JYR655374:JZH655451 JOV655374:JPL655451 JEZ655374:JFP655451 IVD655374:IVT655451 ILH655374:ILX655451 IBL655374:ICB655451 HRP655374:HSF655451 HHT655374:HIJ655451 GXX655374:GYN655451 GOB655374:GOR655451 GEF655374:GEV655451 FUJ655374:FUZ655451 FKN655374:FLD655451 FAR655374:FBH655451 EQV655374:ERL655451 EGZ655374:EHP655451 DXD655374:DXT655451 DNH655374:DNX655451 DDL655374:DEB655451 CTP655374:CUF655451 CJT655374:CKJ655451 BZX655374:CAN655451 BQB655374:BQR655451 BGF655374:BGV655451 AWJ655374:AWZ655451 AMN655374:AND655451 ACR655374:ADH655451 SV655374:TL655451 IZ655374:JP655451 D655374:T655451 WVL589838:WWB589915 WLP589838:WMF589915 WBT589838:WCJ589915 VRX589838:VSN589915 VIB589838:VIR589915 UYF589838:UYV589915 UOJ589838:UOZ589915 UEN589838:UFD589915 TUR589838:TVH589915 TKV589838:TLL589915 TAZ589838:TBP589915 SRD589838:SRT589915 SHH589838:SHX589915 RXL589838:RYB589915 RNP589838:ROF589915 RDT589838:REJ589915 QTX589838:QUN589915 QKB589838:QKR589915 QAF589838:QAV589915 PQJ589838:PQZ589915 PGN589838:PHD589915 OWR589838:OXH589915 OMV589838:ONL589915 OCZ589838:ODP589915 NTD589838:NTT589915 NJH589838:NJX589915 MZL589838:NAB589915 MPP589838:MQF589915 MFT589838:MGJ589915 LVX589838:LWN589915 LMB589838:LMR589915 LCF589838:LCV589915 KSJ589838:KSZ589915 KIN589838:KJD589915 JYR589838:JZH589915 JOV589838:JPL589915 JEZ589838:JFP589915 IVD589838:IVT589915 ILH589838:ILX589915 IBL589838:ICB589915 HRP589838:HSF589915 HHT589838:HIJ589915 GXX589838:GYN589915 GOB589838:GOR589915 GEF589838:GEV589915 FUJ589838:FUZ589915 FKN589838:FLD589915 FAR589838:FBH589915 EQV589838:ERL589915 EGZ589838:EHP589915 DXD589838:DXT589915 DNH589838:DNX589915 DDL589838:DEB589915 CTP589838:CUF589915 CJT589838:CKJ589915 BZX589838:CAN589915 BQB589838:BQR589915 BGF589838:BGV589915 AWJ589838:AWZ589915 AMN589838:AND589915 ACR589838:ADH589915 SV589838:TL589915 IZ589838:JP589915 D589838:T589915 WVL524302:WWB524379 WLP524302:WMF524379 WBT524302:WCJ524379 VRX524302:VSN524379 VIB524302:VIR524379 UYF524302:UYV524379 UOJ524302:UOZ524379 UEN524302:UFD524379 TUR524302:TVH524379 TKV524302:TLL524379 TAZ524302:TBP524379 SRD524302:SRT524379 SHH524302:SHX524379 RXL524302:RYB524379 RNP524302:ROF524379 RDT524302:REJ524379 QTX524302:QUN524379 QKB524302:QKR524379 QAF524302:QAV524379 PQJ524302:PQZ524379 PGN524302:PHD524379 OWR524302:OXH524379 OMV524302:ONL524379 OCZ524302:ODP524379 NTD524302:NTT524379 NJH524302:NJX524379 MZL524302:NAB524379 MPP524302:MQF524379 MFT524302:MGJ524379 LVX524302:LWN524379 LMB524302:LMR524379 LCF524302:LCV524379 KSJ524302:KSZ524379 KIN524302:KJD524379 JYR524302:JZH524379 JOV524302:JPL524379 JEZ524302:JFP524379 IVD524302:IVT524379 ILH524302:ILX524379 IBL524302:ICB524379 HRP524302:HSF524379 HHT524302:HIJ524379 GXX524302:GYN524379 GOB524302:GOR524379 GEF524302:GEV524379 FUJ524302:FUZ524379 FKN524302:FLD524379 FAR524302:FBH524379 EQV524302:ERL524379 EGZ524302:EHP524379 DXD524302:DXT524379 DNH524302:DNX524379 DDL524302:DEB524379 CTP524302:CUF524379 CJT524302:CKJ524379 BZX524302:CAN524379 BQB524302:BQR524379 BGF524302:BGV524379 AWJ524302:AWZ524379 AMN524302:AND524379 ACR524302:ADH524379 SV524302:TL524379 IZ524302:JP524379 D524302:T524379 WVL458766:WWB458843 WLP458766:WMF458843 WBT458766:WCJ458843 VRX458766:VSN458843 VIB458766:VIR458843 UYF458766:UYV458843 UOJ458766:UOZ458843 UEN458766:UFD458843 TUR458766:TVH458843 TKV458766:TLL458843 TAZ458766:TBP458843 SRD458766:SRT458843 SHH458766:SHX458843 RXL458766:RYB458843 RNP458766:ROF458843 RDT458766:REJ458843 QTX458766:QUN458843 QKB458766:QKR458843 QAF458766:QAV458843 PQJ458766:PQZ458843 PGN458766:PHD458843 OWR458766:OXH458843 OMV458766:ONL458843 OCZ458766:ODP458843 NTD458766:NTT458843 NJH458766:NJX458843 MZL458766:NAB458843 MPP458766:MQF458843 MFT458766:MGJ458843 LVX458766:LWN458843 LMB458766:LMR458843 LCF458766:LCV458843 KSJ458766:KSZ458843 KIN458766:KJD458843 JYR458766:JZH458843 JOV458766:JPL458843 JEZ458766:JFP458843 IVD458766:IVT458843 ILH458766:ILX458843 IBL458766:ICB458843 HRP458766:HSF458843 HHT458766:HIJ458843 GXX458766:GYN458843 GOB458766:GOR458843 GEF458766:GEV458843 FUJ458766:FUZ458843 FKN458766:FLD458843 FAR458766:FBH458843 EQV458766:ERL458843 EGZ458766:EHP458843 DXD458766:DXT458843 DNH458766:DNX458843 DDL458766:DEB458843 CTP458766:CUF458843 CJT458766:CKJ458843 BZX458766:CAN458843 BQB458766:BQR458843 BGF458766:BGV458843 AWJ458766:AWZ458843 AMN458766:AND458843 ACR458766:ADH458843 SV458766:TL458843 IZ458766:JP458843 D458766:T458843 WVL393230:WWB393307 WLP393230:WMF393307 WBT393230:WCJ393307 VRX393230:VSN393307 VIB393230:VIR393307 UYF393230:UYV393307 UOJ393230:UOZ393307 UEN393230:UFD393307 TUR393230:TVH393307 TKV393230:TLL393307 TAZ393230:TBP393307 SRD393230:SRT393307 SHH393230:SHX393307 RXL393230:RYB393307 RNP393230:ROF393307 RDT393230:REJ393307 QTX393230:QUN393307 QKB393230:QKR393307 QAF393230:QAV393307 PQJ393230:PQZ393307 PGN393230:PHD393307 OWR393230:OXH393307 OMV393230:ONL393307 OCZ393230:ODP393307 NTD393230:NTT393307 NJH393230:NJX393307 MZL393230:NAB393307 MPP393230:MQF393307 MFT393230:MGJ393307 LVX393230:LWN393307 LMB393230:LMR393307 LCF393230:LCV393307 KSJ393230:KSZ393307 KIN393230:KJD393307 JYR393230:JZH393307 JOV393230:JPL393307 JEZ393230:JFP393307 IVD393230:IVT393307 ILH393230:ILX393307 IBL393230:ICB393307 HRP393230:HSF393307 HHT393230:HIJ393307 GXX393230:GYN393307 GOB393230:GOR393307 GEF393230:GEV393307 FUJ393230:FUZ393307 FKN393230:FLD393307 FAR393230:FBH393307 EQV393230:ERL393307 EGZ393230:EHP393307 DXD393230:DXT393307 DNH393230:DNX393307 DDL393230:DEB393307 CTP393230:CUF393307 CJT393230:CKJ393307 BZX393230:CAN393307 BQB393230:BQR393307 BGF393230:BGV393307 AWJ393230:AWZ393307 AMN393230:AND393307 ACR393230:ADH393307 SV393230:TL393307 IZ393230:JP393307 D393230:T393307 WVL327694:WWB327771 WLP327694:WMF327771 WBT327694:WCJ327771 VRX327694:VSN327771 VIB327694:VIR327771 UYF327694:UYV327771 UOJ327694:UOZ327771 UEN327694:UFD327771 TUR327694:TVH327771 TKV327694:TLL327771 TAZ327694:TBP327771 SRD327694:SRT327771 SHH327694:SHX327771 RXL327694:RYB327771 RNP327694:ROF327771 RDT327694:REJ327771 QTX327694:QUN327771 QKB327694:QKR327771 QAF327694:QAV327771 PQJ327694:PQZ327771 PGN327694:PHD327771 OWR327694:OXH327771 OMV327694:ONL327771 OCZ327694:ODP327771 NTD327694:NTT327771 NJH327694:NJX327771 MZL327694:NAB327771 MPP327694:MQF327771 MFT327694:MGJ327771 LVX327694:LWN327771 LMB327694:LMR327771 LCF327694:LCV327771 KSJ327694:KSZ327771 KIN327694:KJD327771 JYR327694:JZH327771 JOV327694:JPL327771 JEZ327694:JFP327771 IVD327694:IVT327771 ILH327694:ILX327771 IBL327694:ICB327771 HRP327694:HSF327771 HHT327694:HIJ327771 GXX327694:GYN327771 GOB327694:GOR327771 GEF327694:GEV327771 FUJ327694:FUZ327771 FKN327694:FLD327771 FAR327694:FBH327771 EQV327694:ERL327771 EGZ327694:EHP327771 DXD327694:DXT327771 DNH327694:DNX327771 DDL327694:DEB327771 CTP327694:CUF327771 CJT327694:CKJ327771 BZX327694:CAN327771 BQB327694:BQR327771 BGF327694:BGV327771 AWJ327694:AWZ327771 AMN327694:AND327771 ACR327694:ADH327771 SV327694:TL327771 IZ327694:JP327771 D327694:T327771 WVL262158:WWB262235 WLP262158:WMF262235 WBT262158:WCJ262235 VRX262158:VSN262235 VIB262158:VIR262235 UYF262158:UYV262235 UOJ262158:UOZ262235 UEN262158:UFD262235 TUR262158:TVH262235 TKV262158:TLL262235 TAZ262158:TBP262235 SRD262158:SRT262235 SHH262158:SHX262235 RXL262158:RYB262235 RNP262158:ROF262235 RDT262158:REJ262235 QTX262158:QUN262235 QKB262158:QKR262235 QAF262158:QAV262235 PQJ262158:PQZ262235 PGN262158:PHD262235 OWR262158:OXH262235 OMV262158:ONL262235 OCZ262158:ODP262235 NTD262158:NTT262235 NJH262158:NJX262235 MZL262158:NAB262235 MPP262158:MQF262235 MFT262158:MGJ262235 LVX262158:LWN262235 LMB262158:LMR262235 LCF262158:LCV262235 KSJ262158:KSZ262235 KIN262158:KJD262235 JYR262158:JZH262235 JOV262158:JPL262235 JEZ262158:JFP262235 IVD262158:IVT262235 ILH262158:ILX262235 IBL262158:ICB262235 HRP262158:HSF262235 HHT262158:HIJ262235 GXX262158:GYN262235 GOB262158:GOR262235 GEF262158:GEV262235 FUJ262158:FUZ262235 FKN262158:FLD262235 FAR262158:FBH262235 EQV262158:ERL262235 EGZ262158:EHP262235 DXD262158:DXT262235 DNH262158:DNX262235 DDL262158:DEB262235 CTP262158:CUF262235 CJT262158:CKJ262235 BZX262158:CAN262235 BQB262158:BQR262235 BGF262158:BGV262235 AWJ262158:AWZ262235 AMN262158:AND262235 ACR262158:ADH262235 SV262158:TL262235 IZ262158:JP262235 D262158:T262235 WVL196622:WWB196699 WLP196622:WMF196699 WBT196622:WCJ196699 VRX196622:VSN196699 VIB196622:VIR196699 UYF196622:UYV196699 UOJ196622:UOZ196699 UEN196622:UFD196699 TUR196622:TVH196699 TKV196622:TLL196699 TAZ196622:TBP196699 SRD196622:SRT196699 SHH196622:SHX196699 RXL196622:RYB196699 RNP196622:ROF196699 RDT196622:REJ196699 QTX196622:QUN196699 QKB196622:QKR196699 QAF196622:QAV196699 PQJ196622:PQZ196699 PGN196622:PHD196699 OWR196622:OXH196699 OMV196622:ONL196699 OCZ196622:ODP196699 NTD196622:NTT196699 NJH196622:NJX196699 MZL196622:NAB196699 MPP196622:MQF196699 MFT196622:MGJ196699 LVX196622:LWN196699 LMB196622:LMR196699 LCF196622:LCV196699 KSJ196622:KSZ196699 KIN196622:KJD196699 JYR196622:JZH196699 JOV196622:JPL196699 JEZ196622:JFP196699 IVD196622:IVT196699 ILH196622:ILX196699 IBL196622:ICB196699 HRP196622:HSF196699 HHT196622:HIJ196699 GXX196622:GYN196699 GOB196622:GOR196699 GEF196622:GEV196699 FUJ196622:FUZ196699 FKN196622:FLD196699 FAR196622:FBH196699 EQV196622:ERL196699 EGZ196622:EHP196699 DXD196622:DXT196699 DNH196622:DNX196699 DDL196622:DEB196699 CTP196622:CUF196699 CJT196622:CKJ196699 BZX196622:CAN196699 BQB196622:BQR196699 BGF196622:BGV196699 AWJ196622:AWZ196699 AMN196622:AND196699 ACR196622:ADH196699 SV196622:TL196699 IZ196622:JP196699 D196622:T196699 WVL131086:WWB131163 WLP131086:WMF131163 WBT131086:WCJ131163 VRX131086:VSN131163 VIB131086:VIR131163 UYF131086:UYV131163 UOJ131086:UOZ131163 UEN131086:UFD131163 TUR131086:TVH131163 TKV131086:TLL131163 TAZ131086:TBP131163 SRD131086:SRT131163 SHH131086:SHX131163 RXL131086:RYB131163 RNP131086:ROF131163 RDT131086:REJ131163 QTX131086:QUN131163 QKB131086:QKR131163 QAF131086:QAV131163 PQJ131086:PQZ131163 PGN131086:PHD131163 OWR131086:OXH131163 OMV131086:ONL131163 OCZ131086:ODP131163 NTD131086:NTT131163 NJH131086:NJX131163 MZL131086:NAB131163 MPP131086:MQF131163 MFT131086:MGJ131163 LVX131086:LWN131163 LMB131086:LMR131163 LCF131086:LCV131163 KSJ131086:KSZ131163 KIN131086:KJD131163 JYR131086:JZH131163 JOV131086:JPL131163 JEZ131086:JFP131163 IVD131086:IVT131163 ILH131086:ILX131163 IBL131086:ICB131163 HRP131086:HSF131163 HHT131086:HIJ131163 GXX131086:GYN131163 GOB131086:GOR131163 GEF131086:GEV131163 FUJ131086:FUZ131163 FKN131086:FLD131163 FAR131086:FBH131163 EQV131086:ERL131163 EGZ131086:EHP131163 DXD131086:DXT131163 DNH131086:DNX131163 DDL131086:DEB131163 CTP131086:CUF131163 CJT131086:CKJ131163 BZX131086:CAN131163 BQB131086:BQR131163 BGF131086:BGV131163 AWJ131086:AWZ131163 AMN131086:AND131163 ACR131086:ADH131163 SV131086:TL131163 IZ131086:JP131163 D131086:T131163 WVL65550:WWB65627 WLP65550:WMF65627 WBT65550:WCJ65627 VRX65550:VSN65627 VIB65550:VIR65627 UYF65550:UYV65627 UOJ65550:UOZ65627 UEN65550:UFD65627 TUR65550:TVH65627 TKV65550:TLL65627 TAZ65550:TBP65627 SRD65550:SRT65627 SHH65550:SHX65627 RXL65550:RYB65627 RNP65550:ROF65627 RDT65550:REJ65627 QTX65550:QUN65627 QKB65550:QKR65627 QAF65550:QAV65627 PQJ65550:PQZ65627 PGN65550:PHD65627 OWR65550:OXH65627 OMV65550:ONL65627 OCZ65550:ODP65627 NTD65550:NTT65627 NJH65550:NJX65627 MZL65550:NAB65627 MPP65550:MQF65627 MFT65550:MGJ65627 LVX65550:LWN65627 LMB65550:LMR65627 LCF65550:LCV65627 KSJ65550:KSZ65627 KIN65550:KJD65627 JYR65550:JZH65627 JOV65550:JPL65627 JEZ65550:JFP65627 IVD65550:IVT65627 ILH65550:ILX65627 IBL65550:ICB65627 HRP65550:HSF65627 HHT65550:HIJ65627 GXX65550:GYN65627 GOB65550:GOR65627 GEF65550:GEV65627 FUJ65550:FUZ65627 FKN65550:FLD65627 FAR65550:FBH65627 EQV65550:ERL65627 EGZ65550:EHP65627 DXD65550:DXT65627 DNH65550:DNX65627 DDL65550:DEB65627 CTP65550:CUF65627 CJT65550:CKJ65627 BZX65550:CAN65627 BQB65550:BQR65627 BGF65550:BGV65627 AWJ65550:AWZ65627 AMN65550:AND65627 ACR65550:ADH65627 SV65550:TL65627 I87 J85:K89 J30:K83 P82:Q82"/>
    <dataValidation type="list" allowBlank="1" showInputMessage="1" showErrorMessage="1" sqref="P11:T11 WVX983031:WWB983031 WMB983031:WMF983031 WCF983031:WCJ983031 VSJ983031:VSN983031 VIN983031:VIR983031 UYR983031:UYV983031 UOV983031:UOZ983031 UEZ983031:UFD983031 TVD983031:TVH983031 TLH983031:TLL983031 TBL983031:TBP983031 SRP983031:SRT983031 SHT983031:SHX983031 RXX983031:RYB983031 ROB983031:ROF983031 REF983031:REJ983031 QUJ983031:QUN983031 QKN983031:QKR983031 QAR983031:QAV983031 PQV983031:PQZ983031 PGZ983031:PHD983031 OXD983031:OXH983031 ONH983031:ONL983031 ODL983031:ODP983031 NTP983031:NTT983031 NJT983031:NJX983031 MZX983031:NAB983031 MQB983031:MQF983031 MGF983031:MGJ983031 LWJ983031:LWN983031 LMN983031:LMR983031 LCR983031:LCV983031 KSV983031:KSZ983031 KIZ983031:KJD983031 JZD983031:JZH983031 JPH983031:JPL983031 JFL983031:JFP983031 IVP983031:IVT983031 ILT983031:ILX983031 IBX983031:ICB983031 HSB983031:HSF983031 HIF983031:HIJ983031 GYJ983031:GYN983031 GON983031:GOR983031 GER983031:GEV983031 FUV983031:FUZ983031 FKZ983031:FLD983031 FBD983031:FBH983031 ERH983031:ERL983031 EHL983031:EHP983031 DXP983031:DXT983031 DNT983031:DNX983031 DDX983031:DEB983031 CUB983031:CUF983031 CKF983031:CKJ983031 CAJ983031:CAN983031 BQN983031:BQR983031 BGR983031:BGV983031 AWV983031:AWZ983031 AMZ983031:AND983031 ADD983031:ADH983031 TH983031:TL983031 JL983031:JP983031 P983031:T983031 WVX917495:WWB917495 WMB917495:WMF917495 WCF917495:WCJ917495 VSJ917495:VSN917495 VIN917495:VIR917495 UYR917495:UYV917495 UOV917495:UOZ917495 UEZ917495:UFD917495 TVD917495:TVH917495 TLH917495:TLL917495 TBL917495:TBP917495 SRP917495:SRT917495 SHT917495:SHX917495 RXX917495:RYB917495 ROB917495:ROF917495 REF917495:REJ917495 QUJ917495:QUN917495 QKN917495:QKR917495 QAR917495:QAV917495 PQV917495:PQZ917495 PGZ917495:PHD917495 OXD917495:OXH917495 ONH917495:ONL917495 ODL917495:ODP917495 NTP917495:NTT917495 NJT917495:NJX917495 MZX917495:NAB917495 MQB917495:MQF917495 MGF917495:MGJ917495 LWJ917495:LWN917495 LMN917495:LMR917495 LCR917495:LCV917495 KSV917495:KSZ917495 KIZ917495:KJD917495 JZD917495:JZH917495 JPH917495:JPL917495 JFL917495:JFP917495 IVP917495:IVT917495 ILT917495:ILX917495 IBX917495:ICB917495 HSB917495:HSF917495 HIF917495:HIJ917495 GYJ917495:GYN917495 GON917495:GOR917495 GER917495:GEV917495 FUV917495:FUZ917495 FKZ917495:FLD917495 FBD917495:FBH917495 ERH917495:ERL917495 EHL917495:EHP917495 DXP917495:DXT917495 DNT917495:DNX917495 DDX917495:DEB917495 CUB917495:CUF917495 CKF917495:CKJ917495 CAJ917495:CAN917495 BQN917495:BQR917495 BGR917495:BGV917495 AWV917495:AWZ917495 AMZ917495:AND917495 ADD917495:ADH917495 TH917495:TL917495 JL917495:JP917495 P917495:T917495 WVX851959:WWB851959 WMB851959:WMF851959 WCF851959:WCJ851959 VSJ851959:VSN851959 VIN851959:VIR851959 UYR851959:UYV851959 UOV851959:UOZ851959 UEZ851959:UFD851959 TVD851959:TVH851959 TLH851959:TLL851959 TBL851959:TBP851959 SRP851959:SRT851959 SHT851959:SHX851959 RXX851959:RYB851959 ROB851959:ROF851959 REF851959:REJ851959 QUJ851959:QUN851959 QKN851959:QKR851959 QAR851959:QAV851959 PQV851959:PQZ851959 PGZ851959:PHD851959 OXD851959:OXH851959 ONH851959:ONL851959 ODL851959:ODP851959 NTP851959:NTT851959 NJT851959:NJX851959 MZX851959:NAB851959 MQB851959:MQF851959 MGF851959:MGJ851959 LWJ851959:LWN851959 LMN851959:LMR851959 LCR851959:LCV851959 KSV851959:KSZ851959 KIZ851959:KJD851959 JZD851959:JZH851959 JPH851959:JPL851959 JFL851959:JFP851959 IVP851959:IVT851959 ILT851959:ILX851959 IBX851959:ICB851959 HSB851959:HSF851959 HIF851959:HIJ851959 GYJ851959:GYN851959 GON851959:GOR851959 GER851959:GEV851959 FUV851959:FUZ851959 FKZ851959:FLD851959 FBD851959:FBH851959 ERH851959:ERL851959 EHL851959:EHP851959 DXP851959:DXT851959 DNT851959:DNX851959 DDX851959:DEB851959 CUB851959:CUF851959 CKF851959:CKJ851959 CAJ851959:CAN851959 BQN851959:BQR851959 BGR851959:BGV851959 AWV851959:AWZ851959 AMZ851959:AND851959 ADD851959:ADH851959 TH851959:TL851959 JL851959:JP851959 P851959:T851959 WVX786423:WWB786423 WMB786423:WMF786423 WCF786423:WCJ786423 VSJ786423:VSN786423 VIN786423:VIR786423 UYR786423:UYV786423 UOV786423:UOZ786423 UEZ786423:UFD786423 TVD786423:TVH786423 TLH786423:TLL786423 TBL786423:TBP786423 SRP786423:SRT786423 SHT786423:SHX786423 RXX786423:RYB786423 ROB786423:ROF786423 REF786423:REJ786423 QUJ786423:QUN786423 QKN786423:QKR786423 QAR786423:QAV786423 PQV786423:PQZ786423 PGZ786423:PHD786423 OXD786423:OXH786423 ONH786423:ONL786423 ODL786423:ODP786423 NTP786423:NTT786423 NJT786423:NJX786423 MZX786423:NAB786423 MQB786423:MQF786423 MGF786423:MGJ786423 LWJ786423:LWN786423 LMN786423:LMR786423 LCR786423:LCV786423 KSV786423:KSZ786423 KIZ786423:KJD786423 JZD786423:JZH786423 JPH786423:JPL786423 JFL786423:JFP786423 IVP786423:IVT786423 ILT786423:ILX786423 IBX786423:ICB786423 HSB786423:HSF786423 HIF786423:HIJ786423 GYJ786423:GYN786423 GON786423:GOR786423 GER786423:GEV786423 FUV786423:FUZ786423 FKZ786423:FLD786423 FBD786423:FBH786423 ERH786423:ERL786423 EHL786423:EHP786423 DXP786423:DXT786423 DNT786423:DNX786423 DDX786423:DEB786423 CUB786423:CUF786423 CKF786423:CKJ786423 CAJ786423:CAN786423 BQN786423:BQR786423 BGR786423:BGV786423 AWV786423:AWZ786423 AMZ786423:AND786423 ADD786423:ADH786423 TH786423:TL786423 JL786423:JP786423 P786423:T786423 WVX720887:WWB720887 WMB720887:WMF720887 WCF720887:WCJ720887 VSJ720887:VSN720887 VIN720887:VIR720887 UYR720887:UYV720887 UOV720887:UOZ720887 UEZ720887:UFD720887 TVD720887:TVH720887 TLH720887:TLL720887 TBL720887:TBP720887 SRP720887:SRT720887 SHT720887:SHX720887 RXX720887:RYB720887 ROB720887:ROF720887 REF720887:REJ720887 QUJ720887:QUN720887 QKN720887:QKR720887 QAR720887:QAV720887 PQV720887:PQZ720887 PGZ720887:PHD720887 OXD720887:OXH720887 ONH720887:ONL720887 ODL720887:ODP720887 NTP720887:NTT720887 NJT720887:NJX720887 MZX720887:NAB720887 MQB720887:MQF720887 MGF720887:MGJ720887 LWJ720887:LWN720887 LMN720887:LMR720887 LCR720887:LCV720887 KSV720887:KSZ720887 KIZ720887:KJD720887 JZD720887:JZH720887 JPH720887:JPL720887 JFL720887:JFP720887 IVP720887:IVT720887 ILT720887:ILX720887 IBX720887:ICB720887 HSB720887:HSF720887 HIF720887:HIJ720887 GYJ720887:GYN720887 GON720887:GOR720887 GER720887:GEV720887 FUV720887:FUZ720887 FKZ720887:FLD720887 FBD720887:FBH720887 ERH720887:ERL720887 EHL720887:EHP720887 DXP720887:DXT720887 DNT720887:DNX720887 DDX720887:DEB720887 CUB720887:CUF720887 CKF720887:CKJ720887 CAJ720887:CAN720887 BQN720887:BQR720887 BGR720887:BGV720887 AWV720887:AWZ720887 AMZ720887:AND720887 ADD720887:ADH720887 TH720887:TL720887 JL720887:JP720887 P720887:T720887 WVX655351:WWB655351 WMB655351:WMF655351 WCF655351:WCJ655351 VSJ655351:VSN655351 VIN655351:VIR655351 UYR655351:UYV655351 UOV655351:UOZ655351 UEZ655351:UFD655351 TVD655351:TVH655351 TLH655351:TLL655351 TBL655351:TBP655351 SRP655351:SRT655351 SHT655351:SHX655351 RXX655351:RYB655351 ROB655351:ROF655351 REF655351:REJ655351 QUJ655351:QUN655351 QKN655351:QKR655351 QAR655351:QAV655351 PQV655351:PQZ655351 PGZ655351:PHD655351 OXD655351:OXH655351 ONH655351:ONL655351 ODL655351:ODP655351 NTP655351:NTT655351 NJT655351:NJX655351 MZX655351:NAB655351 MQB655351:MQF655351 MGF655351:MGJ655351 LWJ655351:LWN655351 LMN655351:LMR655351 LCR655351:LCV655351 KSV655351:KSZ655351 KIZ655351:KJD655351 JZD655351:JZH655351 JPH655351:JPL655351 JFL655351:JFP655351 IVP655351:IVT655351 ILT655351:ILX655351 IBX655351:ICB655351 HSB655351:HSF655351 HIF655351:HIJ655351 GYJ655351:GYN655351 GON655351:GOR655351 GER655351:GEV655351 FUV655351:FUZ655351 FKZ655351:FLD655351 FBD655351:FBH655351 ERH655351:ERL655351 EHL655351:EHP655351 DXP655351:DXT655351 DNT655351:DNX655351 DDX655351:DEB655351 CUB655351:CUF655351 CKF655351:CKJ655351 CAJ655351:CAN655351 BQN655351:BQR655351 BGR655351:BGV655351 AWV655351:AWZ655351 AMZ655351:AND655351 ADD655351:ADH655351 TH655351:TL655351 JL655351:JP655351 P655351:T655351 WVX589815:WWB589815 WMB589815:WMF589815 WCF589815:WCJ589815 VSJ589815:VSN589815 VIN589815:VIR589815 UYR589815:UYV589815 UOV589815:UOZ589815 UEZ589815:UFD589815 TVD589815:TVH589815 TLH589815:TLL589815 TBL589815:TBP589815 SRP589815:SRT589815 SHT589815:SHX589815 RXX589815:RYB589815 ROB589815:ROF589815 REF589815:REJ589815 QUJ589815:QUN589815 QKN589815:QKR589815 QAR589815:QAV589815 PQV589815:PQZ589815 PGZ589815:PHD589815 OXD589815:OXH589815 ONH589815:ONL589815 ODL589815:ODP589815 NTP589815:NTT589815 NJT589815:NJX589815 MZX589815:NAB589815 MQB589815:MQF589815 MGF589815:MGJ589815 LWJ589815:LWN589815 LMN589815:LMR589815 LCR589815:LCV589815 KSV589815:KSZ589815 KIZ589815:KJD589815 JZD589815:JZH589815 JPH589815:JPL589815 JFL589815:JFP589815 IVP589815:IVT589815 ILT589815:ILX589815 IBX589815:ICB589815 HSB589815:HSF589815 HIF589815:HIJ589815 GYJ589815:GYN589815 GON589815:GOR589815 GER589815:GEV589815 FUV589815:FUZ589815 FKZ589815:FLD589815 FBD589815:FBH589815 ERH589815:ERL589815 EHL589815:EHP589815 DXP589815:DXT589815 DNT589815:DNX589815 DDX589815:DEB589815 CUB589815:CUF589815 CKF589815:CKJ589815 CAJ589815:CAN589815 BQN589815:BQR589815 BGR589815:BGV589815 AWV589815:AWZ589815 AMZ589815:AND589815 ADD589815:ADH589815 TH589815:TL589815 JL589815:JP589815 P589815:T589815 WVX524279:WWB524279 WMB524279:WMF524279 WCF524279:WCJ524279 VSJ524279:VSN524279 VIN524279:VIR524279 UYR524279:UYV524279 UOV524279:UOZ524279 UEZ524279:UFD524279 TVD524279:TVH524279 TLH524279:TLL524279 TBL524279:TBP524279 SRP524279:SRT524279 SHT524279:SHX524279 RXX524279:RYB524279 ROB524279:ROF524279 REF524279:REJ524279 QUJ524279:QUN524279 QKN524279:QKR524279 QAR524279:QAV524279 PQV524279:PQZ524279 PGZ524279:PHD524279 OXD524279:OXH524279 ONH524279:ONL524279 ODL524279:ODP524279 NTP524279:NTT524279 NJT524279:NJX524279 MZX524279:NAB524279 MQB524279:MQF524279 MGF524279:MGJ524279 LWJ524279:LWN524279 LMN524279:LMR524279 LCR524279:LCV524279 KSV524279:KSZ524279 KIZ524279:KJD524279 JZD524279:JZH524279 JPH524279:JPL524279 JFL524279:JFP524279 IVP524279:IVT524279 ILT524279:ILX524279 IBX524279:ICB524279 HSB524279:HSF524279 HIF524279:HIJ524279 GYJ524279:GYN524279 GON524279:GOR524279 GER524279:GEV524279 FUV524279:FUZ524279 FKZ524279:FLD524279 FBD524279:FBH524279 ERH524279:ERL524279 EHL524279:EHP524279 DXP524279:DXT524279 DNT524279:DNX524279 DDX524279:DEB524279 CUB524279:CUF524279 CKF524279:CKJ524279 CAJ524279:CAN524279 BQN524279:BQR524279 BGR524279:BGV524279 AWV524279:AWZ524279 AMZ524279:AND524279 ADD524279:ADH524279 TH524279:TL524279 JL524279:JP524279 P524279:T524279 WVX458743:WWB458743 WMB458743:WMF458743 WCF458743:WCJ458743 VSJ458743:VSN458743 VIN458743:VIR458743 UYR458743:UYV458743 UOV458743:UOZ458743 UEZ458743:UFD458743 TVD458743:TVH458743 TLH458743:TLL458743 TBL458743:TBP458743 SRP458743:SRT458743 SHT458743:SHX458743 RXX458743:RYB458743 ROB458743:ROF458743 REF458743:REJ458743 QUJ458743:QUN458743 QKN458743:QKR458743 QAR458743:QAV458743 PQV458743:PQZ458743 PGZ458743:PHD458743 OXD458743:OXH458743 ONH458743:ONL458743 ODL458743:ODP458743 NTP458743:NTT458743 NJT458743:NJX458743 MZX458743:NAB458743 MQB458743:MQF458743 MGF458743:MGJ458743 LWJ458743:LWN458743 LMN458743:LMR458743 LCR458743:LCV458743 KSV458743:KSZ458743 KIZ458743:KJD458743 JZD458743:JZH458743 JPH458743:JPL458743 JFL458743:JFP458743 IVP458743:IVT458743 ILT458743:ILX458743 IBX458743:ICB458743 HSB458743:HSF458743 HIF458743:HIJ458743 GYJ458743:GYN458743 GON458743:GOR458743 GER458743:GEV458743 FUV458743:FUZ458743 FKZ458743:FLD458743 FBD458743:FBH458743 ERH458743:ERL458743 EHL458743:EHP458743 DXP458743:DXT458743 DNT458743:DNX458743 DDX458743:DEB458743 CUB458743:CUF458743 CKF458743:CKJ458743 CAJ458743:CAN458743 BQN458743:BQR458743 BGR458743:BGV458743 AWV458743:AWZ458743 AMZ458743:AND458743 ADD458743:ADH458743 TH458743:TL458743 JL458743:JP458743 P458743:T458743 WVX393207:WWB393207 WMB393207:WMF393207 WCF393207:WCJ393207 VSJ393207:VSN393207 VIN393207:VIR393207 UYR393207:UYV393207 UOV393207:UOZ393207 UEZ393207:UFD393207 TVD393207:TVH393207 TLH393207:TLL393207 TBL393207:TBP393207 SRP393207:SRT393207 SHT393207:SHX393207 RXX393207:RYB393207 ROB393207:ROF393207 REF393207:REJ393207 QUJ393207:QUN393207 QKN393207:QKR393207 QAR393207:QAV393207 PQV393207:PQZ393207 PGZ393207:PHD393207 OXD393207:OXH393207 ONH393207:ONL393207 ODL393207:ODP393207 NTP393207:NTT393207 NJT393207:NJX393207 MZX393207:NAB393207 MQB393207:MQF393207 MGF393207:MGJ393207 LWJ393207:LWN393207 LMN393207:LMR393207 LCR393207:LCV393207 KSV393207:KSZ393207 KIZ393207:KJD393207 JZD393207:JZH393207 JPH393207:JPL393207 JFL393207:JFP393207 IVP393207:IVT393207 ILT393207:ILX393207 IBX393207:ICB393207 HSB393207:HSF393207 HIF393207:HIJ393207 GYJ393207:GYN393207 GON393207:GOR393207 GER393207:GEV393207 FUV393207:FUZ393207 FKZ393207:FLD393207 FBD393207:FBH393207 ERH393207:ERL393207 EHL393207:EHP393207 DXP393207:DXT393207 DNT393207:DNX393207 DDX393207:DEB393207 CUB393207:CUF393207 CKF393207:CKJ393207 CAJ393207:CAN393207 BQN393207:BQR393207 BGR393207:BGV393207 AWV393207:AWZ393207 AMZ393207:AND393207 ADD393207:ADH393207 TH393207:TL393207 JL393207:JP393207 P393207:T393207 WVX327671:WWB327671 WMB327671:WMF327671 WCF327671:WCJ327671 VSJ327671:VSN327671 VIN327671:VIR327671 UYR327671:UYV327671 UOV327671:UOZ327671 UEZ327671:UFD327671 TVD327671:TVH327671 TLH327671:TLL327671 TBL327671:TBP327671 SRP327671:SRT327671 SHT327671:SHX327671 RXX327671:RYB327671 ROB327671:ROF327671 REF327671:REJ327671 QUJ327671:QUN327671 QKN327671:QKR327671 QAR327671:QAV327671 PQV327671:PQZ327671 PGZ327671:PHD327671 OXD327671:OXH327671 ONH327671:ONL327671 ODL327671:ODP327671 NTP327671:NTT327671 NJT327671:NJX327671 MZX327671:NAB327671 MQB327671:MQF327671 MGF327671:MGJ327671 LWJ327671:LWN327671 LMN327671:LMR327671 LCR327671:LCV327671 KSV327671:KSZ327671 KIZ327671:KJD327671 JZD327671:JZH327671 JPH327671:JPL327671 JFL327671:JFP327671 IVP327671:IVT327671 ILT327671:ILX327671 IBX327671:ICB327671 HSB327671:HSF327671 HIF327671:HIJ327671 GYJ327671:GYN327671 GON327671:GOR327671 GER327671:GEV327671 FUV327671:FUZ327671 FKZ327671:FLD327671 FBD327671:FBH327671 ERH327671:ERL327671 EHL327671:EHP327671 DXP327671:DXT327671 DNT327671:DNX327671 DDX327671:DEB327671 CUB327671:CUF327671 CKF327671:CKJ327671 CAJ327671:CAN327671 BQN327671:BQR327671 BGR327671:BGV327671 AWV327671:AWZ327671 AMZ327671:AND327671 ADD327671:ADH327671 TH327671:TL327671 JL327671:JP327671 P327671:T327671 WVX262135:WWB262135 WMB262135:WMF262135 WCF262135:WCJ262135 VSJ262135:VSN262135 VIN262135:VIR262135 UYR262135:UYV262135 UOV262135:UOZ262135 UEZ262135:UFD262135 TVD262135:TVH262135 TLH262135:TLL262135 TBL262135:TBP262135 SRP262135:SRT262135 SHT262135:SHX262135 RXX262135:RYB262135 ROB262135:ROF262135 REF262135:REJ262135 QUJ262135:QUN262135 QKN262135:QKR262135 QAR262135:QAV262135 PQV262135:PQZ262135 PGZ262135:PHD262135 OXD262135:OXH262135 ONH262135:ONL262135 ODL262135:ODP262135 NTP262135:NTT262135 NJT262135:NJX262135 MZX262135:NAB262135 MQB262135:MQF262135 MGF262135:MGJ262135 LWJ262135:LWN262135 LMN262135:LMR262135 LCR262135:LCV262135 KSV262135:KSZ262135 KIZ262135:KJD262135 JZD262135:JZH262135 JPH262135:JPL262135 JFL262135:JFP262135 IVP262135:IVT262135 ILT262135:ILX262135 IBX262135:ICB262135 HSB262135:HSF262135 HIF262135:HIJ262135 GYJ262135:GYN262135 GON262135:GOR262135 GER262135:GEV262135 FUV262135:FUZ262135 FKZ262135:FLD262135 FBD262135:FBH262135 ERH262135:ERL262135 EHL262135:EHP262135 DXP262135:DXT262135 DNT262135:DNX262135 DDX262135:DEB262135 CUB262135:CUF262135 CKF262135:CKJ262135 CAJ262135:CAN262135 BQN262135:BQR262135 BGR262135:BGV262135 AWV262135:AWZ262135 AMZ262135:AND262135 ADD262135:ADH262135 TH262135:TL262135 JL262135:JP262135 P262135:T262135 WVX196599:WWB196599 WMB196599:WMF196599 WCF196599:WCJ196599 VSJ196599:VSN196599 VIN196599:VIR196599 UYR196599:UYV196599 UOV196599:UOZ196599 UEZ196599:UFD196599 TVD196599:TVH196599 TLH196599:TLL196599 TBL196599:TBP196599 SRP196599:SRT196599 SHT196599:SHX196599 RXX196599:RYB196599 ROB196599:ROF196599 REF196599:REJ196599 QUJ196599:QUN196599 QKN196599:QKR196599 QAR196599:QAV196599 PQV196599:PQZ196599 PGZ196599:PHD196599 OXD196599:OXH196599 ONH196599:ONL196599 ODL196599:ODP196599 NTP196599:NTT196599 NJT196599:NJX196599 MZX196599:NAB196599 MQB196599:MQF196599 MGF196599:MGJ196599 LWJ196599:LWN196599 LMN196599:LMR196599 LCR196599:LCV196599 KSV196599:KSZ196599 KIZ196599:KJD196599 JZD196599:JZH196599 JPH196599:JPL196599 JFL196599:JFP196599 IVP196599:IVT196599 ILT196599:ILX196599 IBX196599:ICB196599 HSB196599:HSF196599 HIF196599:HIJ196599 GYJ196599:GYN196599 GON196599:GOR196599 GER196599:GEV196599 FUV196599:FUZ196599 FKZ196599:FLD196599 FBD196599:FBH196599 ERH196599:ERL196599 EHL196599:EHP196599 DXP196599:DXT196599 DNT196599:DNX196599 DDX196599:DEB196599 CUB196599:CUF196599 CKF196599:CKJ196599 CAJ196599:CAN196599 BQN196599:BQR196599 BGR196599:BGV196599 AWV196599:AWZ196599 AMZ196599:AND196599 ADD196599:ADH196599 TH196599:TL196599 JL196599:JP196599 P196599:T196599 WVX131063:WWB131063 WMB131063:WMF131063 WCF131063:WCJ131063 VSJ131063:VSN131063 VIN131063:VIR131063 UYR131063:UYV131063 UOV131063:UOZ131063 UEZ131063:UFD131063 TVD131063:TVH131063 TLH131063:TLL131063 TBL131063:TBP131063 SRP131063:SRT131063 SHT131063:SHX131063 RXX131063:RYB131063 ROB131063:ROF131063 REF131063:REJ131063 QUJ131063:QUN131063 QKN131063:QKR131063 QAR131063:QAV131063 PQV131063:PQZ131063 PGZ131063:PHD131063 OXD131063:OXH131063 ONH131063:ONL131063 ODL131063:ODP131063 NTP131063:NTT131063 NJT131063:NJX131063 MZX131063:NAB131063 MQB131063:MQF131063 MGF131063:MGJ131063 LWJ131063:LWN131063 LMN131063:LMR131063 LCR131063:LCV131063 KSV131063:KSZ131063 KIZ131063:KJD131063 JZD131063:JZH131063 JPH131063:JPL131063 JFL131063:JFP131063 IVP131063:IVT131063 ILT131063:ILX131063 IBX131063:ICB131063 HSB131063:HSF131063 HIF131063:HIJ131063 GYJ131063:GYN131063 GON131063:GOR131063 GER131063:GEV131063 FUV131063:FUZ131063 FKZ131063:FLD131063 FBD131063:FBH131063 ERH131063:ERL131063 EHL131063:EHP131063 DXP131063:DXT131063 DNT131063:DNX131063 DDX131063:DEB131063 CUB131063:CUF131063 CKF131063:CKJ131063 CAJ131063:CAN131063 BQN131063:BQR131063 BGR131063:BGV131063 AWV131063:AWZ131063 AMZ131063:AND131063 ADD131063:ADH131063 TH131063:TL131063 JL131063:JP131063 P131063:T131063 WVX65527:WWB65527 WMB65527:WMF65527 WCF65527:WCJ65527 VSJ65527:VSN65527 VIN65527:VIR65527 UYR65527:UYV65527 UOV65527:UOZ65527 UEZ65527:UFD65527 TVD65527:TVH65527 TLH65527:TLL65527 TBL65527:TBP65527 SRP65527:SRT65527 SHT65527:SHX65527 RXX65527:RYB65527 ROB65527:ROF65527 REF65527:REJ65527 QUJ65527:QUN65527 QKN65527:QKR65527 QAR65527:QAV65527 PQV65527:PQZ65527 PGZ65527:PHD65527 OXD65527:OXH65527 ONH65527:ONL65527 ODL65527:ODP65527 NTP65527:NTT65527 NJT65527:NJX65527 MZX65527:NAB65527 MQB65527:MQF65527 MGF65527:MGJ65527 LWJ65527:LWN65527 LMN65527:LMR65527 LCR65527:LCV65527 KSV65527:KSZ65527 KIZ65527:KJD65527 JZD65527:JZH65527 JPH65527:JPL65527 JFL65527:JFP65527 IVP65527:IVT65527 ILT65527:ILX65527 IBX65527:ICB65527 HSB65527:HSF65527 HIF65527:HIJ65527 GYJ65527:GYN65527 GON65527:GOR65527 GER65527:GEV65527 FUV65527:FUZ65527 FKZ65527:FLD65527 FBD65527:FBH65527 ERH65527:ERL65527 EHL65527:EHP65527 DXP65527:DXT65527 DNT65527:DNX65527 DDX65527:DEB65527 CUB65527:CUF65527 CKF65527:CKJ65527 CAJ65527:CAN65527 BQN65527:BQR65527 BGR65527:BGV65527 AWV65527:AWZ65527 AMZ65527:AND65527 ADD65527:ADH65527 TH65527:TL65527 JL65527:JP65527 P65527:T65527 WVX11:WWB11 WMB11:WMF11 WCF11:WCJ11 VSJ11:VSN11 VIN11:VIR11 UYR11:UYV11 UOV11:UOZ11 UEZ11:UFD11 TVD11:TVH11 TLH11:TLL11 TBL11:TBP11 SRP11:SRT11 SHT11:SHX11 RXX11:RYB11 ROB11:ROF11 REF11:REJ11 QUJ11:QUN11 QKN11:QKR11 QAR11:QAV11 PQV11:PQZ11 PGZ11:PHD11 OXD11:OXH11 ONH11:ONL11 ODL11:ODP11 NTP11:NTT11 NJT11:NJX11 MZX11:NAB11 MQB11:MQF11 MGF11:MGJ11 LWJ11:LWN11 LMN11:LMR11 LCR11:LCV11 KSV11:KSZ11 KIZ11:KJD11 JZD11:JZH11 JPH11:JPL11 JFL11:JFP11 IVP11:IVT11 ILT11:ILX11 IBX11:ICB11 HSB11:HSF11 HIF11:HIJ11 GYJ11:GYN11 GON11:GOR11 GER11:GEV11 FUV11:FUZ11 FKZ11:FLD11 FBD11:FBH11 ERH11:ERL11 EHL11:EHP11 DXP11:DXT11 DNT11:DNX11 DDX11:DEB11 CUB11:CUF11 CKF11:CKJ11 CAJ11:CAN11 BQN11:BQR11 BGR11:BGV11 AWV11:AWZ11 AMZ11:AND11 ADD11:ADH11 TH11:TL11 JL11:JP11">
      <formula1>"JAN,FEB,MAR,APR,MAY,JUN,JUL,AUG,SEP,OCT,NOV,DEC"</formula1>
    </dataValidation>
    <dataValidation type="list" allowBlank="1" showInputMessage="1" showErrorMessage="1" sqref="G11:J11 WVO983031:WVR983031 WLS983031:WLV983031 WBW983031:WBZ983031 VSA983031:VSD983031 VIE983031:VIH983031 UYI983031:UYL983031 UOM983031:UOP983031 UEQ983031:UET983031 TUU983031:TUX983031 TKY983031:TLB983031 TBC983031:TBF983031 SRG983031:SRJ983031 SHK983031:SHN983031 RXO983031:RXR983031 RNS983031:RNV983031 RDW983031:RDZ983031 QUA983031:QUD983031 QKE983031:QKH983031 QAI983031:QAL983031 PQM983031:PQP983031 PGQ983031:PGT983031 OWU983031:OWX983031 OMY983031:ONB983031 ODC983031:ODF983031 NTG983031:NTJ983031 NJK983031:NJN983031 MZO983031:MZR983031 MPS983031:MPV983031 MFW983031:MFZ983031 LWA983031:LWD983031 LME983031:LMH983031 LCI983031:LCL983031 KSM983031:KSP983031 KIQ983031:KIT983031 JYU983031:JYX983031 JOY983031:JPB983031 JFC983031:JFF983031 IVG983031:IVJ983031 ILK983031:ILN983031 IBO983031:IBR983031 HRS983031:HRV983031 HHW983031:HHZ983031 GYA983031:GYD983031 GOE983031:GOH983031 GEI983031:GEL983031 FUM983031:FUP983031 FKQ983031:FKT983031 FAU983031:FAX983031 EQY983031:ERB983031 EHC983031:EHF983031 DXG983031:DXJ983031 DNK983031:DNN983031 DDO983031:DDR983031 CTS983031:CTV983031 CJW983031:CJZ983031 CAA983031:CAD983031 BQE983031:BQH983031 BGI983031:BGL983031 AWM983031:AWP983031 AMQ983031:AMT983031 ACU983031:ACX983031 SY983031:TB983031 JC983031:JF983031 G983031:J983031 WVO917495:WVR917495 WLS917495:WLV917495 WBW917495:WBZ917495 VSA917495:VSD917495 VIE917495:VIH917495 UYI917495:UYL917495 UOM917495:UOP917495 UEQ917495:UET917495 TUU917495:TUX917495 TKY917495:TLB917495 TBC917495:TBF917495 SRG917495:SRJ917495 SHK917495:SHN917495 RXO917495:RXR917495 RNS917495:RNV917495 RDW917495:RDZ917495 QUA917495:QUD917495 QKE917495:QKH917495 QAI917495:QAL917495 PQM917495:PQP917495 PGQ917495:PGT917495 OWU917495:OWX917495 OMY917495:ONB917495 ODC917495:ODF917495 NTG917495:NTJ917495 NJK917495:NJN917495 MZO917495:MZR917495 MPS917495:MPV917495 MFW917495:MFZ917495 LWA917495:LWD917495 LME917495:LMH917495 LCI917495:LCL917495 KSM917495:KSP917495 KIQ917495:KIT917495 JYU917495:JYX917495 JOY917495:JPB917495 JFC917495:JFF917495 IVG917495:IVJ917495 ILK917495:ILN917495 IBO917495:IBR917495 HRS917495:HRV917495 HHW917495:HHZ917495 GYA917495:GYD917495 GOE917495:GOH917495 GEI917495:GEL917495 FUM917495:FUP917495 FKQ917495:FKT917495 FAU917495:FAX917495 EQY917495:ERB917495 EHC917495:EHF917495 DXG917495:DXJ917495 DNK917495:DNN917495 DDO917495:DDR917495 CTS917495:CTV917495 CJW917495:CJZ917495 CAA917495:CAD917495 BQE917495:BQH917495 BGI917495:BGL917495 AWM917495:AWP917495 AMQ917495:AMT917495 ACU917495:ACX917495 SY917495:TB917495 JC917495:JF917495 G917495:J917495 WVO851959:WVR851959 WLS851959:WLV851959 WBW851959:WBZ851959 VSA851959:VSD851959 VIE851959:VIH851959 UYI851959:UYL851959 UOM851959:UOP851959 UEQ851959:UET851959 TUU851959:TUX851959 TKY851959:TLB851959 TBC851959:TBF851959 SRG851959:SRJ851959 SHK851959:SHN851959 RXO851959:RXR851959 RNS851959:RNV851959 RDW851959:RDZ851959 QUA851959:QUD851959 QKE851959:QKH851959 QAI851959:QAL851959 PQM851959:PQP851959 PGQ851959:PGT851959 OWU851959:OWX851959 OMY851959:ONB851959 ODC851959:ODF851959 NTG851959:NTJ851959 NJK851959:NJN851959 MZO851959:MZR851959 MPS851959:MPV851959 MFW851959:MFZ851959 LWA851959:LWD851959 LME851959:LMH851959 LCI851959:LCL851959 KSM851959:KSP851959 KIQ851959:KIT851959 JYU851959:JYX851959 JOY851959:JPB851959 JFC851959:JFF851959 IVG851959:IVJ851959 ILK851959:ILN851959 IBO851959:IBR851959 HRS851959:HRV851959 HHW851959:HHZ851959 GYA851959:GYD851959 GOE851959:GOH851959 GEI851959:GEL851959 FUM851959:FUP851959 FKQ851959:FKT851959 FAU851959:FAX851959 EQY851959:ERB851959 EHC851959:EHF851959 DXG851959:DXJ851959 DNK851959:DNN851959 DDO851959:DDR851959 CTS851959:CTV851959 CJW851959:CJZ851959 CAA851959:CAD851959 BQE851959:BQH851959 BGI851959:BGL851959 AWM851959:AWP851959 AMQ851959:AMT851959 ACU851959:ACX851959 SY851959:TB851959 JC851959:JF851959 G851959:J851959 WVO786423:WVR786423 WLS786423:WLV786423 WBW786423:WBZ786423 VSA786423:VSD786423 VIE786423:VIH786423 UYI786423:UYL786423 UOM786423:UOP786423 UEQ786423:UET786423 TUU786423:TUX786423 TKY786423:TLB786423 TBC786423:TBF786423 SRG786423:SRJ786423 SHK786423:SHN786423 RXO786423:RXR786423 RNS786423:RNV786423 RDW786423:RDZ786423 QUA786423:QUD786423 QKE786423:QKH786423 QAI786423:QAL786423 PQM786423:PQP786423 PGQ786423:PGT786423 OWU786423:OWX786423 OMY786423:ONB786423 ODC786423:ODF786423 NTG786423:NTJ786423 NJK786423:NJN786423 MZO786423:MZR786423 MPS786423:MPV786423 MFW786423:MFZ786423 LWA786423:LWD786423 LME786423:LMH786423 LCI786423:LCL786423 KSM786423:KSP786423 KIQ786423:KIT786423 JYU786423:JYX786423 JOY786423:JPB786423 JFC786423:JFF786423 IVG786423:IVJ786423 ILK786423:ILN786423 IBO786423:IBR786423 HRS786423:HRV786423 HHW786423:HHZ786423 GYA786423:GYD786423 GOE786423:GOH786423 GEI786423:GEL786423 FUM786423:FUP786423 FKQ786423:FKT786423 FAU786423:FAX786423 EQY786423:ERB786423 EHC786423:EHF786423 DXG786423:DXJ786423 DNK786423:DNN786423 DDO786423:DDR786423 CTS786423:CTV786423 CJW786423:CJZ786423 CAA786423:CAD786423 BQE786423:BQH786423 BGI786423:BGL786423 AWM786423:AWP786423 AMQ786423:AMT786423 ACU786423:ACX786423 SY786423:TB786423 JC786423:JF786423 G786423:J786423 WVO720887:WVR720887 WLS720887:WLV720887 WBW720887:WBZ720887 VSA720887:VSD720887 VIE720887:VIH720887 UYI720887:UYL720887 UOM720887:UOP720887 UEQ720887:UET720887 TUU720887:TUX720887 TKY720887:TLB720887 TBC720887:TBF720887 SRG720887:SRJ720887 SHK720887:SHN720887 RXO720887:RXR720887 RNS720887:RNV720887 RDW720887:RDZ720887 QUA720887:QUD720887 QKE720887:QKH720887 QAI720887:QAL720887 PQM720887:PQP720887 PGQ720887:PGT720887 OWU720887:OWX720887 OMY720887:ONB720887 ODC720887:ODF720887 NTG720887:NTJ720887 NJK720887:NJN720887 MZO720887:MZR720887 MPS720887:MPV720887 MFW720887:MFZ720887 LWA720887:LWD720887 LME720887:LMH720887 LCI720887:LCL720887 KSM720887:KSP720887 KIQ720887:KIT720887 JYU720887:JYX720887 JOY720887:JPB720887 JFC720887:JFF720887 IVG720887:IVJ720887 ILK720887:ILN720887 IBO720887:IBR720887 HRS720887:HRV720887 HHW720887:HHZ720887 GYA720887:GYD720887 GOE720887:GOH720887 GEI720887:GEL720887 FUM720887:FUP720887 FKQ720887:FKT720887 FAU720887:FAX720887 EQY720887:ERB720887 EHC720887:EHF720887 DXG720887:DXJ720887 DNK720887:DNN720887 DDO720887:DDR720887 CTS720887:CTV720887 CJW720887:CJZ720887 CAA720887:CAD720887 BQE720887:BQH720887 BGI720887:BGL720887 AWM720887:AWP720887 AMQ720887:AMT720887 ACU720887:ACX720887 SY720887:TB720887 JC720887:JF720887 G720887:J720887 WVO655351:WVR655351 WLS655351:WLV655351 WBW655351:WBZ655351 VSA655351:VSD655351 VIE655351:VIH655351 UYI655351:UYL655351 UOM655351:UOP655351 UEQ655351:UET655351 TUU655351:TUX655351 TKY655351:TLB655351 TBC655351:TBF655351 SRG655351:SRJ655351 SHK655351:SHN655351 RXO655351:RXR655351 RNS655351:RNV655351 RDW655351:RDZ655351 QUA655351:QUD655351 QKE655351:QKH655351 QAI655351:QAL655351 PQM655351:PQP655351 PGQ655351:PGT655351 OWU655351:OWX655351 OMY655351:ONB655351 ODC655351:ODF655351 NTG655351:NTJ655351 NJK655351:NJN655351 MZO655351:MZR655351 MPS655351:MPV655351 MFW655351:MFZ655351 LWA655351:LWD655351 LME655351:LMH655351 LCI655351:LCL655351 KSM655351:KSP655351 KIQ655351:KIT655351 JYU655351:JYX655351 JOY655351:JPB655351 JFC655351:JFF655351 IVG655351:IVJ655351 ILK655351:ILN655351 IBO655351:IBR655351 HRS655351:HRV655351 HHW655351:HHZ655351 GYA655351:GYD655351 GOE655351:GOH655351 GEI655351:GEL655351 FUM655351:FUP655351 FKQ655351:FKT655351 FAU655351:FAX655351 EQY655351:ERB655351 EHC655351:EHF655351 DXG655351:DXJ655351 DNK655351:DNN655351 DDO655351:DDR655351 CTS655351:CTV655351 CJW655351:CJZ655351 CAA655351:CAD655351 BQE655351:BQH655351 BGI655351:BGL655351 AWM655351:AWP655351 AMQ655351:AMT655351 ACU655351:ACX655351 SY655351:TB655351 JC655351:JF655351 G655351:J655351 WVO589815:WVR589815 WLS589815:WLV589815 WBW589815:WBZ589815 VSA589815:VSD589815 VIE589815:VIH589815 UYI589815:UYL589815 UOM589815:UOP589815 UEQ589815:UET589815 TUU589815:TUX589815 TKY589815:TLB589815 TBC589815:TBF589815 SRG589815:SRJ589815 SHK589815:SHN589815 RXO589815:RXR589815 RNS589815:RNV589815 RDW589815:RDZ589815 QUA589815:QUD589815 QKE589815:QKH589815 QAI589815:QAL589815 PQM589815:PQP589815 PGQ589815:PGT589815 OWU589815:OWX589815 OMY589815:ONB589815 ODC589815:ODF589815 NTG589815:NTJ589815 NJK589815:NJN589815 MZO589815:MZR589815 MPS589815:MPV589815 MFW589815:MFZ589815 LWA589815:LWD589815 LME589815:LMH589815 LCI589815:LCL589815 KSM589815:KSP589815 KIQ589815:KIT589815 JYU589815:JYX589815 JOY589815:JPB589815 JFC589815:JFF589815 IVG589815:IVJ589815 ILK589815:ILN589815 IBO589815:IBR589815 HRS589815:HRV589815 HHW589815:HHZ589815 GYA589815:GYD589815 GOE589815:GOH589815 GEI589815:GEL589815 FUM589815:FUP589815 FKQ589815:FKT589815 FAU589815:FAX589815 EQY589815:ERB589815 EHC589815:EHF589815 DXG589815:DXJ589815 DNK589815:DNN589815 DDO589815:DDR589815 CTS589815:CTV589815 CJW589815:CJZ589815 CAA589815:CAD589815 BQE589815:BQH589815 BGI589815:BGL589815 AWM589815:AWP589815 AMQ589815:AMT589815 ACU589815:ACX589815 SY589815:TB589815 JC589815:JF589815 G589815:J589815 WVO524279:WVR524279 WLS524279:WLV524279 WBW524279:WBZ524279 VSA524279:VSD524279 VIE524279:VIH524279 UYI524279:UYL524279 UOM524279:UOP524279 UEQ524279:UET524279 TUU524279:TUX524279 TKY524279:TLB524279 TBC524279:TBF524279 SRG524279:SRJ524279 SHK524279:SHN524279 RXO524279:RXR524279 RNS524279:RNV524279 RDW524279:RDZ524279 QUA524279:QUD524279 QKE524279:QKH524279 QAI524279:QAL524279 PQM524279:PQP524279 PGQ524279:PGT524279 OWU524279:OWX524279 OMY524279:ONB524279 ODC524279:ODF524279 NTG524279:NTJ524279 NJK524279:NJN524279 MZO524279:MZR524279 MPS524279:MPV524279 MFW524279:MFZ524279 LWA524279:LWD524279 LME524279:LMH524279 LCI524279:LCL524279 KSM524279:KSP524279 KIQ524279:KIT524279 JYU524279:JYX524279 JOY524279:JPB524279 JFC524279:JFF524279 IVG524279:IVJ524279 ILK524279:ILN524279 IBO524279:IBR524279 HRS524279:HRV524279 HHW524279:HHZ524279 GYA524279:GYD524279 GOE524279:GOH524279 GEI524279:GEL524279 FUM524279:FUP524279 FKQ524279:FKT524279 FAU524279:FAX524279 EQY524279:ERB524279 EHC524279:EHF524279 DXG524279:DXJ524279 DNK524279:DNN524279 DDO524279:DDR524279 CTS524279:CTV524279 CJW524279:CJZ524279 CAA524279:CAD524279 BQE524279:BQH524279 BGI524279:BGL524279 AWM524279:AWP524279 AMQ524279:AMT524279 ACU524279:ACX524279 SY524279:TB524279 JC524279:JF524279 G524279:J524279 WVO458743:WVR458743 WLS458743:WLV458743 WBW458743:WBZ458743 VSA458743:VSD458743 VIE458743:VIH458743 UYI458743:UYL458743 UOM458743:UOP458743 UEQ458743:UET458743 TUU458743:TUX458743 TKY458743:TLB458743 TBC458743:TBF458743 SRG458743:SRJ458743 SHK458743:SHN458743 RXO458743:RXR458743 RNS458743:RNV458743 RDW458743:RDZ458743 QUA458743:QUD458743 QKE458743:QKH458743 QAI458743:QAL458743 PQM458743:PQP458743 PGQ458743:PGT458743 OWU458743:OWX458743 OMY458743:ONB458743 ODC458743:ODF458743 NTG458743:NTJ458743 NJK458743:NJN458743 MZO458743:MZR458743 MPS458743:MPV458743 MFW458743:MFZ458743 LWA458743:LWD458743 LME458743:LMH458743 LCI458743:LCL458743 KSM458743:KSP458743 KIQ458743:KIT458743 JYU458743:JYX458743 JOY458743:JPB458743 JFC458743:JFF458743 IVG458743:IVJ458743 ILK458743:ILN458743 IBO458743:IBR458743 HRS458743:HRV458743 HHW458743:HHZ458743 GYA458743:GYD458743 GOE458743:GOH458743 GEI458743:GEL458743 FUM458743:FUP458743 FKQ458743:FKT458743 FAU458743:FAX458743 EQY458743:ERB458743 EHC458743:EHF458743 DXG458743:DXJ458743 DNK458743:DNN458743 DDO458743:DDR458743 CTS458743:CTV458743 CJW458743:CJZ458743 CAA458743:CAD458743 BQE458743:BQH458743 BGI458743:BGL458743 AWM458743:AWP458743 AMQ458743:AMT458743 ACU458743:ACX458743 SY458743:TB458743 JC458743:JF458743 G458743:J458743 WVO393207:WVR393207 WLS393207:WLV393207 WBW393207:WBZ393207 VSA393207:VSD393207 VIE393207:VIH393207 UYI393207:UYL393207 UOM393207:UOP393207 UEQ393207:UET393207 TUU393207:TUX393207 TKY393207:TLB393207 TBC393207:TBF393207 SRG393207:SRJ393207 SHK393207:SHN393207 RXO393207:RXR393207 RNS393207:RNV393207 RDW393207:RDZ393207 QUA393207:QUD393207 QKE393207:QKH393207 QAI393207:QAL393207 PQM393207:PQP393207 PGQ393207:PGT393207 OWU393207:OWX393207 OMY393207:ONB393207 ODC393207:ODF393207 NTG393207:NTJ393207 NJK393207:NJN393207 MZO393207:MZR393207 MPS393207:MPV393207 MFW393207:MFZ393207 LWA393207:LWD393207 LME393207:LMH393207 LCI393207:LCL393207 KSM393207:KSP393207 KIQ393207:KIT393207 JYU393207:JYX393207 JOY393207:JPB393207 JFC393207:JFF393207 IVG393207:IVJ393207 ILK393207:ILN393207 IBO393207:IBR393207 HRS393207:HRV393207 HHW393207:HHZ393207 GYA393207:GYD393207 GOE393207:GOH393207 GEI393207:GEL393207 FUM393207:FUP393207 FKQ393207:FKT393207 FAU393207:FAX393207 EQY393207:ERB393207 EHC393207:EHF393207 DXG393207:DXJ393207 DNK393207:DNN393207 DDO393207:DDR393207 CTS393207:CTV393207 CJW393207:CJZ393207 CAA393207:CAD393207 BQE393207:BQH393207 BGI393207:BGL393207 AWM393207:AWP393207 AMQ393207:AMT393207 ACU393207:ACX393207 SY393207:TB393207 JC393207:JF393207 G393207:J393207 WVO327671:WVR327671 WLS327671:WLV327671 WBW327671:WBZ327671 VSA327671:VSD327671 VIE327671:VIH327671 UYI327671:UYL327671 UOM327671:UOP327671 UEQ327671:UET327671 TUU327671:TUX327671 TKY327671:TLB327671 TBC327671:TBF327671 SRG327671:SRJ327671 SHK327671:SHN327671 RXO327671:RXR327671 RNS327671:RNV327671 RDW327671:RDZ327671 QUA327671:QUD327671 QKE327671:QKH327671 QAI327671:QAL327671 PQM327671:PQP327671 PGQ327671:PGT327671 OWU327671:OWX327671 OMY327671:ONB327671 ODC327671:ODF327671 NTG327671:NTJ327671 NJK327671:NJN327671 MZO327671:MZR327671 MPS327671:MPV327671 MFW327671:MFZ327671 LWA327671:LWD327671 LME327671:LMH327671 LCI327671:LCL327671 KSM327671:KSP327671 KIQ327671:KIT327671 JYU327671:JYX327671 JOY327671:JPB327671 JFC327671:JFF327671 IVG327671:IVJ327671 ILK327671:ILN327671 IBO327671:IBR327671 HRS327671:HRV327671 HHW327671:HHZ327671 GYA327671:GYD327671 GOE327671:GOH327671 GEI327671:GEL327671 FUM327671:FUP327671 FKQ327671:FKT327671 FAU327671:FAX327671 EQY327671:ERB327671 EHC327671:EHF327671 DXG327671:DXJ327671 DNK327671:DNN327671 DDO327671:DDR327671 CTS327671:CTV327671 CJW327671:CJZ327671 CAA327671:CAD327671 BQE327671:BQH327671 BGI327671:BGL327671 AWM327671:AWP327671 AMQ327671:AMT327671 ACU327671:ACX327671 SY327671:TB327671 JC327671:JF327671 G327671:J327671 WVO262135:WVR262135 WLS262135:WLV262135 WBW262135:WBZ262135 VSA262135:VSD262135 VIE262135:VIH262135 UYI262135:UYL262135 UOM262135:UOP262135 UEQ262135:UET262135 TUU262135:TUX262135 TKY262135:TLB262135 TBC262135:TBF262135 SRG262135:SRJ262135 SHK262135:SHN262135 RXO262135:RXR262135 RNS262135:RNV262135 RDW262135:RDZ262135 QUA262135:QUD262135 QKE262135:QKH262135 QAI262135:QAL262135 PQM262135:PQP262135 PGQ262135:PGT262135 OWU262135:OWX262135 OMY262135:ONB262135 ODC262135:ODF262135 NTG262135:NTJ262135 NJK262135:NJN262135 MZO262135:MZR262135 MPS262135:MPV262135 MFW262135:MFZ262135 LWA262135:LWD262135 LME262135:LMH262135 LCI262135:LCL262135 KSM262135:KSP262135 KIQ262135:KIT262135 JYU262135:JYX262135 JOY262135:JPB262135 JFC262135:JFF262135 IVG262135:IVJ262135 ILK262135:ILN262135 IBO262135:IBR262135 HRS262135:HRV262135 HHW262135:HHZ262135 GYA262135:GYD262135 GOE262135:GOH262135 GEI262135:GEL262135 FUM262135:FUP262135 FKQ262135:FKT262135 FAU262135:FAX262135 EQY262135:ERB262135 EHC262135:EHF262135 DXG262135:DXJ262135 DNK262135:DNN262135 DDO262135:DDR262135 CTS262135:CTV262135 CJW262135:CJZ262135 CAA262135:CAD262135 BQE262135:BQH262135 BGI262135:BGL262135 AWM262135:AWP262135 AMQ262135:AMT262135 ACU262135:ACX262135 SY262135:TB262135 JC262135:JF262135 G262135:J262135 WVO196599:WVR196599 WLS196599:WLV196599 WBW196599:WBZ196599 VSA196599:VSD196599 VIE196599:VIH196599 UYI196599:UYL196599 UOM196599:UOP196599 UEQ196599:UET196599 TUU196599:TUX196599 TKY196599:TLB196599 TBC196599:TBF196599 SRG196599:SRJ196599 SHK196599:SHN196599 RXO196599:RXR196599 RNS196599:RNV196599 RDW196599:RDZ196599 QUA196599:QUD196599 QKE196599:QKH196599 QAI196599:QAL196599 PQM196599:PQP196599 PGQ196599:PGT196599 OWU196599:OWX196599 OMY196599:ONB196599 ODC196599:ODF196599 NTG196599:NTJ196599 NJK196599:NJN196599 MZO196599:MZR196599 MPS196599:MPV196599 MFW196599:MFZ196599 LWA196599:LWD196599 LME196599:LMH196599 LCI196599:LCL196599 KSM196599:KSP196599 KIQ196599:KIT196599 JYU196599:JYX196599 JOY196599:JPB196599 JFC196599:JFF196599 IVG196599:IVJ196599 ILK196599:ILN196599 IBO196599:IBR196599 HRS196599:HRV196599 HHW196599:HHZ196599 GYA196599:GYD196599 GOE196599:GOH196599 GEI196599:GEL196599 FUM196599:FUP196599 FKQ196599:FKT196599 FAU196599:FAX196599 EQY196599:ERB196599 EHC196599:EHF196599 DXG196599:DXJ196599 DNK196599:DNN196599 DDO196599:DDR196599 CTS196599:CTV196599 CJW196599:CJZ196599 CAA196599:CAD196599 BQE196599:BQH196599 BGI196599:BGL196599 AWM196599:AWP196599 AMQ196599:AMT196599 ACU196599:ACX196599 SY196599:TB196599 JC196599:JF196599 G196599:J196599 WVO131063:WVR131063 WLS131063:WLV131063 WBW131063:WBZ131063 VSA131063:VSD131063 VIE131063:VIH131063 UYI131063:UYL131063 UOM131063:UOP131063 UEQ131063:UET131063 TUU131063:TUX131063 TKY131063:TLB131063 TBC131063:TBF131063 SRG131063:SRJ131063 SHK131063:SHN131063 RXO131063:RXR131063 RNS131063:RNV131063 RDW131063:RDZ131063 QUA131063:QUD131063 QKE131063:QKH131063 QAI131063:QAL131063 PQM131063:PQP131063 PGQ131063:PGT131063 OWU131063:OWX131063 OMY131063:ONB131063 ODC131063:ODF131063 NTG131063:NTJ131063 NJK131063:NJN131063 MZO131063:MZR131063 MPS131063:MPV131063 MFW131063:MFZ131063 LWA131063:LWD131063 LME131063:LMH131063 LCI131063:LCL131063 KSM131063:KSP131063 KIQ131063:KIT131063 JYU131063:JYX131063 JOY131063:JPB131063 JFC131063:JFF131063 IVG131063:IVJ131063 ILK131063:ILN131063 IBO131063:IBR131063 HRS131063:HRV131063 HHW131063:HHZ131063 GYA131063:GYD131063 GOE131063:GOH131063 GEI131063:GEL131063 FUM131063:FUP131063 FKQ131063:FKT131063 FAU131063:FAX131063 EQY131063:ERB131063 EHC131063:EHF131063 DXG131063:DXJ131063 DNK131063:DNN131063 DDO131063:DDR131063 CTS131063:CTV131063 CJW131063:CJZ131063 CAA131063:CAD131063 BQE131063:BQH131063 BGI131063:BGL131063 AWM131063:AWP131063 AMQ131063:AMT131063 ACU131063:ACX131063 SY131063:TB131063 JC131063:JF131063 G131063:J131063 WVO65527:WVR65527 WLS65527:WLV65527 WBW65527:WBZ65527 VSA65527:VSD65527 VIE65527:VIH65527 UYI65527:UYL65527 UOM65527:UOP65527 UEQ65527:UET65527 TUU65527:TUX65527 TKY65527:TLB65527 TBC65527:TBF65527 SRG65527:SRJ65527 SHK65527:SHN65527 RXO65527:RXR65527 RNS65527:RNV65527 RDW65527:RDZ65527 QUA65527:QUD65527 QKE65527:QKH65527 QAI65527:QAL65527 PQM65527:PQP65527 PGQ65527:PGT65527 OWU65527:OWX65527 OMY65527:ONB65527 ODC65527:ODF65527 NTG65527:NTJ65527 NJK65527:NJN65527 MZO65527:MZR65527 MPS65527:MPV65527 MFW65527:MFZ65527 LWA65527:LWD65527 LME65527:LMH65527 LCI65527:LCL65527 KSM65527:KSP65527 KIQ65527:KIT65527 JYU65527:JYX65527 JOY65527:JPB65527 JFC65527:JFF65527 IVG65527:IVJ65527 ILK65527:ILN65527 IBO65527:IBR65527 HRS65527:HRV65527 HHW65527:HHZ65527 GYA65527:GYD65527 GOE65527:GOH65527 GEI65527:GEL65527 FUM65527:FUP65527 FKQ65527:FKT65527 FAU65527:FAX65527 EQY65527:ERB65527 EHC65527:EHF65527 DXG65527:DXJ65527 DNK65527:DNN65527 DDO65527:DDR65527 CTS65527:CTV65527 CJW65527:CJZ65527 CAA65527:CAD65527 BQE65527:BQH65527 BGI65527:BGL65527 AWM65527:AWP65527 AMQ65527:AMT65527 ACU65527:ACX65527 SY65527:TB65527 JC65527:JF65527 G65527:J65527 WVO11:WVR11 WLS11:WLV11 WBW11:WBZ11 VSA11:VSD11 VIE11:VIH11 UYI11:UYL11 UOM11:UOP11 UEQ11:UET11 TUU11:TUX11 TKY11:TLB11 TBC11:TBF11 SRG11:SRJ11 SHK11:SHN11 RXO11:RXR11 RNS11:RNV11 RDW11:RDZ11 QUA11:QUD11 QKE11:QKH11 QAI11:QAL11 PQM11:PQP11 PGQ11:PGT11 OWU11:OWX11 OMY11:ONB11 ODC11:ODF11 NTG11:NTJ11 NJK11:NJN11 MZO11:MZR11 MPS11:MPV11 MFW11:MFZ11 LWA11:LWD11 LME11:LMH11 LCI11:LCL11 KSM11:KSP11 KIQ11:KIT11 JYU11:JYX11 JOY11:JPB11 JFC11:JFF11 IVG11:IVJ11 ILK11:ILN11 IBO11:IBR11 HRS11:HRV11 HHW11:HHZ11 GYA11:GYD11 GOE11:GOH11 GEI11:GEL11 FUM11:FUP11 FKQ11:FKT11 FAU11:FAX11 EQY11:ERB11 EHC11:EHF11 DXG11:DXJ11 DNK11:DNN11 DDO11:DDR11 CTS11:CTV11 CJW11:CJZ11 CAA11:CAD11 BQE11:BQH11 BGI11:BGL11 AWM11:AWP11 AMQ11:AMT11 ACU11:ACX11 SY11:TB11 JC11:JF11">
      <formula1>"A,B,C,D,-"</formula1>
    </dataValidation>
    <dataValidation type="list" allowBlank="1" showInputMessage="1" showErrorMessage="1" sqref="C11 WVK983031 WLO983031 WBS983031 VRW983031 VIA983031 UYE983031 UOI983031 UEM983031 TUQ983031 TKU983031 TAY983031 SRC983031 SHG983031 RXK983031 RNO983031 RDS983031 QTW983031 QKA983031 QAE983031 PQI983031 PGM983031 OWQ983031 OMU983031 OCY983031 NTC983031 NJG983031 MZK983031 MPO983031 MFS983031 LVW983031 LMA983031 LCE983031 KSI983031 KIM983031 JYQ983031 JOU983031 JEY983031 IVC983031 ILG983031 IBK983031 HRO983031 HHS983031 GXW983031 GOA983031 GEE983031 FUI983031 FKM983031 FAQ983031 EQU983031 EGY983031 DXC983031 DNG983031 DDK983031 CTO983031 CJS983031 BZW983031 BQA983031 BGE983031 AWI983031 AMM983031 ACQ983031 SU983031 IY983031 C983031 WVK917495 WLO917495 WBS917495 VRW917495 VIA917495 UYE917495 UOI917495 UEM917495 TUQ917495 TKU917495 TAY917495 SRC917495 SHG917495 RXK917495 RNO917495 RDS917495 QTW917495 QKA917495 QAE917495 PQI917495 PGM917495 OWQ917495 OMU917495 OCY917495 NTC917495 NJG917495 MZK917495 MPO917495 MFS917495 LVW917495 LMA917495 LCE917495 KSI917495 KIM917495 JYQ917495 JOU917495 JEY917495 IVC917495 ILG917495 IBK917495 HRO917495 HHS917495 GXW917495 GOA917495 GEE917495 FUI917495 FKM917495 FAQ917495 EQU917495 EGY917495 DXC917495 DNG917495 DDK917495 CTO917495 CJS917495 BZW917495 BQA917495 BGE917495 AWI917495 AMM917495 ACQ917495 SU917495 IY917495 C917495 WVK851959 WLO851959 WBS851959 VRW851959 VIA851959 UYE851959 UOI851959 UEM851959 TUQ851959 TKU851959 TAY851959 SRC851959 SHG851959 RXK851959 RNO851959 RDS851959 QTW851959 QKA851959 QAE851959 PQI851959 PGM851959 OWQ851959 OMU851959 OCY851959 NTC851959 NJG851959 MZK851959 MPO851959 MFS851959 LVW851959 LMA851959 LCE851959 KSI851959 KIM851959 JYQ851959 JOU851959 JEY851959 IVC851959 ILG851959 IBK851959 HRO851959 HHS851959 GXW851959 GOA851959 GEE851959 FUI851959 FKM851959 FAQ851959 EQU851959 EGY851959 DXC851959 DNG851959 DDK851959 CTO851959 CJS851959 BZW851959 BQA851959 BGE851959 AWI851959 AMM851959 ACQ851959 SU851959 IY851959 C851959 WVK786423 WLO786423 WBS786423 VRW786423 VIA786423 UYE786423 UOI786423 UEM786423 TUQ786423 TKU786423 TAY786423 SRC786423 SHG786423 RXK786423 RNO786423 RDS786423 QTW786423 QKA786423 QAE786423 PQI786423 PGM786423 OWQ786423 OMU786423 OCY786423 NTC786423 NJG786423 MZK786423 MPO786423 MFS786423 LVW786423 LMA786423 LCE786423 KSI786423 KIM786423 JYQ786423 JOU786423 JEY786423 IVC786423 ILG786423 IBK786423 HRO786423 HHS786423 GXW786423 GOA786423 GEE786423 FUI786423 FKM786423 FAQ786423 EQU786423 EGY786423 DXC786423 DNG786423 DDK786423 CTO786423 CJS786423 BZW786423 BQA786423 BGE786423 AWI786423 AMM786423 ACQ786423 SU786423 IY786423 C786423 WVK720887 WLO720887 WBS720887 VRW720887 VIA720887 UYE720887 UOI720887 UEM720887 TUQ720887 TKU720887 TAY720887 SRC720887 SHG720887 RXK720887 RNO720887 RDS720887 QTW720887 QKA720887 QAE720887 PQI720887 PGM720887 OWQ720887 OMU720887 OCY720887 NTC720887 NJG720887 MZK720887 MPO720887 MFS720887 LVW720887 LMA720887 LCE720887 KSI720887 KIM720887 JYQ720887 JOU720887 JEY720887 IVC720887 ILG720887 IBK720887 HRO720887 HHS720887 GXW720887 GOA720887 GEE720887 FUI720887 FKM720887 FAQ720887 EQU720887 EGY720887 DXC720887 DNG720887 DDK720887 CTO720887 CJS720887 BZW720887 BQA720887 BGE720887 AWI720887 AMM720887 ACQ720887 SU720887 IY720887 C720887 WVK655351 WLO655351 WBS655351 VRW655351 VIA655351 UYE655351 UOI655351 UEM655351 TUQ655351 TKU655351 TAY655351 SRC655351 SHG655351 RXK655351 RNO655351 RDS655351 QTW655351 QKA655351 QAE655351 PQI655351 PGM655351 OWQ655351 OMU655351 OCY655351 NTC655351 NJG655351 MZK655351 MPO655351 MFS655351 LVW655351 LMA655351 LCE655351 KSI655351 KIM655351 JYQ655351 JOU655351 JEY655351 IVC655351 ILG655351 IBK655351 HRO655351 HHS655351 GXW655351 GOA655351 GEE655351 FUI655351 FKM655351 FAQ655351 EQU655351 EGY655351 DXC655351 DNG655351 DDK655351 CTO655351 CJS655351 BZW655351 BQA655351 BGE655351 AWI655351 AMM655351 ACQ655351 SU655351 IY655351 C655351 WVK589815 WLO589815 WBS589815 VRW589815 VIA589815 UYE589815 UOI589815 UEM589815 TUQ589815 TKU589815 TAY589815 SRC589815 SHG589815 RXK589815 RNO589815 RDS589815 QTW589815 QKA589815 QAE589815 PQI589815 PGM589815 OWQ589815 OMU589815 OCY589815 NTC589815 NJG589815 MZK589815 MPO589815 MFS589815 LVW589815 LMA589815 LCE589815 KSI589815 KIM589815 JYQ589815 JOU589815 JEY589815 IVC589815 ILG589815 IBK589815 HRO589815 HHS589815 GXW589815 GOA589815 GEE589815 FUI589815 FKM589815 FAQ589815 EQU589815 EGY589815 DXC589815 DNG589815 DDK589815 CTO589815 CJS589815 BZW589815 BQA589815 BGE589815 AWI589815 AMM589815 ACQ589815 SU589815 IY589815 C589815 WVK524279 WLO524279 WBS524279 VRW524279 VIA524279 UYE524279 UOI524279 UEM524279 TUQ524279 TKU524279 TAY524279 SRC524279 SHG524279 RXK524279 RNO524279 RDS524279 QTW524279 QKA524279 QAE524279 PQI524279 PGM524279 OWQ524279 OMU524279 OCY524279 NTC524279 NJG524279 MZK524279 MPO524279 MFS524279 LVW524279 LMA524279 LCE524279 KSI524279 KIM524279 JYQ524279 JOU524279 JEY524279 IVC524279 ILG524279 IBK524279 HRO524279 HHS524279 GXW524279 GOA524279 GEE524279 FUI524279 FKM524279 FAQ524279 EQU524279 EGY524279 DXC524279 DNG524279 DDK524279 CTO524279 CJS524279 BZW524279 BQA524279 BGE524279 AWI524279 AMM524279 ACQ524279 SU524279 IY524279 C524279 WVK458743 WLO458743 WBS458743 VRW458743 VIA458743 UYE458743 UOI458743 UEM458743 TUQ458743 TKU458743 TAY458743 SRC458743 SHG458743 RXK458743 RNO458743 RDS458743 QTW458743 QKA458743 QAE458743 PQI458743 PGM458743 OWQ458743 OMU458743 OCY458743 NTC458743 NJG458743 MZK458743 MPO458743 MFS458743 LVW458743 LMA458743 LCE458743 KSI458743 KIM458743 JYQ458743 JOU458743 JEY458743 IVC458743 ILG458743 IBK458743 HRO458743 HHS458743 GXW458743 GOA458743 GEE458743 FUI458743 FKM458743 FAQ458743 EQU458743 EGY458743 DXC458743 DNG458743 DDK458743 CTO458743 CJS458743 BZW458743 BQA458743 BGE458743 AWI458743 AMM458743 ACQ458743 SU458743 IY458743 C458743 WVK393207 WLO393207 WBS393207 VRW393207 VIA393207 UYE393207 UOI393207 UEM393207 TUQ393207 TKU393207 TAY393207 SRC393207 SHG393207 RXK393207 RNO393207 RDS393207 QTW393207 QKA393207 QAE393207 PQI393207 PGM393207 OWQ393207 OMU393207 OCY393207 NTC393207 NJG393207 MZK393207 MPO393207 MFS393207 LVW393207 LMA393207 LCE393207 KSI393207 KIM393207 JYQ393207 JOU393207 JEY393207 IVC393207 ILG393207 IBK393207 HRO393207 HHS393207 GXW393207 GOA393207 GEE393207 FUI393207 FKM393207 FAQ393207 EQU393207 EGY393207 DXC393207 DNG393207 DDK393207 CTO393207 CJS393207 BZW393207 BQA393207 BGE393207 AWI393207 AMM393207 ACQ393207 SU393207 IY393207 C393207 WVK327671 WLO327671 WBS327671 VRW327671 VIA327671 UYE327671 UOI327671 UEM327671 TUQ327671 TKU327671 TAY327671 SRC327671 SHG327671 RXK327671 RNO327671 RDS327671 QTW327671 QKA327671 QAE327671 PQI327671 PGM327671 OWQ327671 OMU327671 OCY327671 NTC327671 NJG327671 MZK327671 MPO327671 MFS327671 LVW327671 LMA327671 LCE327671 KSI327671 KIM327671 JYQ327671 JOU327671 JEY327671 IVC327671 ILG327671 IBK327671 HRO327671 HHS327671 GXW327671 GOA327671 GEE327671 FUI327671 FKM327671 FAQ327671 EQU327671 EGY327671 DXC327671 DNG327671 DDK327671 CTO327671 CJS327671 BZW327671 BQA327671 BGE327671 AWI327671 AMM327671 ACQ327671 SU327671 IY327671 C327671 WVK262135 WLO262135 WBS262135 VRW262135 VIA262135 UYE262135 UOI262135 UEM262135 TUQ262135 TKU262135 TAY262135 SRC262135 SHG262135 RXK262135 RNO262135 RDS262135 QTW262135 QKA262135 QAE262135 PQI262135 PGM262135 OWQ262135 OMU262135 OCY262135 NTC262135 NJG262135 MZK262135 MPO262135 MFS262135 LVW262135 LMA262135 LCE262135 KSI262135 KIM262135 JYQ262135 JOU262135 JEY262135 IVC262135 ILG262135 IBK262135 HRO262135 HHS262135 GXW262135 GOA262135 GEE262135 FUI262135 FKM262135 FAQ262135 EQU262135 EGY262135 DXC262135 DNG262135 DDK262135 CTO262135 CJS262135 BZW262135 BQA262135 BGE262135 AWI262135 AMM262135 ACQ262135 SU262135 IY262135 C262135 WVK196599 WLO196599 WBS196599 VRW196599 VIA196599 UYE196599 UOI196599 UEM196599 TUQ196599 TKU196599 TAY196599 SRC196599 SHG196599 RXK196599 RNO196599 RDS196599 QTW196599 QKA196599 QAE196599 PQI196599 PGM196599 OWQ196599 OMU196599 OCY196599 NTC196599 NJG196599 MZK196599 MPO196599 MFS196599 LVW196599 LMA196599 LCE196599 KSI196599 KIM196599 JYQ196599 JOU196599 JEY196599 IVC196599 ILG196599 IBK196599 HRO196599 HHS196599 GXW196599 GOA196599 GEE196599 FUI196599 FKM196599 FAQ196599 EQU196599 EGY196599 DXC196599 DNG196599 DDK196599 CTO196599 CJS196599 BZW196599 BQA196599 BGE196599 AWI196599 AMM196599 ACQ196599 SU196599 IY196599 C196599 WVK131063 WLO131063 WBS131063 VRW131063 VIA131063 UYE131063 UOI131063 UEM131063 TUQ131063 TKU131063 TAY131063 SRC131063 SHG131063 RXK131063 RNO131063 RDS131063 QTW131063 QKA131063 QAE131063 PQI131063 PGM131063 OWQ131063 OMU131063 OCY131063 NTC131063 NJG131063 MZK131063 MPO131063 MFS131063 LVW131063 LMA131063 LCE131063 KSI131063 KIM131063 JYQ131063 JOU131063 JEY131063 IVC131063 ILG131063 IBK131063 HRO131063 HHS131063 GXW131063 GOA131063 GEE131063 FUI131063 FKM131063 FAQ131063 EQU131063 EGY131063 DXC131063 DNG131063 DDK131063 CTO131063 CJS131063 BZW131063 BQA131063 BGE131063 AWI131063 AMM131063 ACQ131063 SU131063 IY131063 C131063 WVK65527 WLO65527 WBS65527 VRW65527 VIA65527 UYE65527 UOI65527 UEM65527 TUQ65527 TKU65527 TAY65527 SRC65527 SHG65527 RXK65527 RNO65527 RDS65527 QTW65527 QKA65527 QAE65527 PQI65527 PGM65527 OWQ65527 OMU65527 OCY65527 NTC65527 NJG65527 MZK65527 MPO65527 MFS65527 LVW65527 LMA65527 LCE65527 KSI65527 KIM65527 JYQ65527 JOU65527 JEY65527 IVC65527 ILG65527 IBK65527 HRO65527 HHS65527 GXW65527 GOA65527 GEE65527 FUI65527 FKM65527 FAQ65527 EQU65527 EGY65527 DXC65527 DNG65527 DDK65527 CTO65527 CJS65527 BZW65527 BQA65527 BGE65527 AWI65527 AMM65527 ACQ65527 SU65527 IY65527 C65527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IY11">
      <formula1>"I,II,III,IV,V,VI,VII,VIII,IX,X"</formula1>
    </dataValidation>
    <dataValidation type="list" allowBlank="1" showInputMessage="1" showErrorMessage="1" sqref="A11:B11 WVI983031:WVJ983031 WLM983031:WLN983031 WBQ983031:WBR983031 VRU983031:VRV983031 VHY983031:VHZ983031 UYC983031:UYD983031 UOG983031:UOH983031 UEK983031:UEL983031 TUO983031:TUP983031 TKS983031:TKT983031 TAW983031:TAX983031 SRA983031:SRB983031 SHE983031:SHF983031 RXI983031:RXJ983031 RNM983031:RNN983031 RDQ983031:RDR983031 QTU983031:QTV983031 QJY983031:QJZ983031 QAC983031:QAD983031 PQG983031:PQH983031 PGK983031:PGL983031 OWO983031:OWP983031 OMS983031:OMT983031 OCW983031:OCX983031 NTA983031:NTB983031 NJE983031:NJF983031 MZI983031:MZJ983031 MPM983031:MPN983031 MFQ983031:MFR983031 LVU983031:LVV983031 LLY983031:LLZ983031 LCC983031:LCD983031 KSG983031:KSH983031 KIK983031:KIL983031 JYO983031:JYP983031 JOS983031:JOT983031 JEW983031:JEX983031 IVA983031:IVB983031 ILE983031:ILF983031 IBI983031:IBJ983031 HRM983031:HRN983031 HHQ983031:HHR983031 GXU983031:GXV983031 GNY983031:GNZ983031 GEC983031:GED983031 FUG983031:FUH983031 FKK983031:FKL983031 FAO983031:FAP983031 EQS983031:EQT983031 EGW983031:EGX983031 DXA983031:DXB983031 DNE983031:DNF983031 DDI983031:DDJ983031 CTM983031:CTN983031 CJQ983031:CJR983031 BZU983031:BZV983031 BPY983031:BPZ983031 BGC983031:BGD983031 AWG983031:AWH983031 AMK983031:AML983031 ACO983031:ACP983031 SS983031:ST983031 IW983031:IX983031 A983031:B983031 WVI917495:WVJ917495 WLM917495:WLN917495 WBQ917495:WBR917495 VRU917495:VRV917495 VHY917495:VHZ917495 UYC917495:UYD917495 UOG917495:UOH917495 UEK917495:UEL917495 TUO917495:TUP917495 TKS917495:TKT917495 TAW917495:TAX917495 SRA917495:SRB917495 SHE917495:SHF917495 RXI917495:RXJ917495 RNM917495:RNN917495 RDQ917495:RDR917495 QTU917495:QTV917495 QJY917495:QJZ917495 QAC917495:QAD917495 PQG917495:PQH917495 PGK917495:PGL917495 OWO917495:OWP917495 OMS917495:OMT917495 OCW917495:OCX917495 NTA917495:NTB917495 NJE917495:NJF917495 MZI917495:MZJ917495 MPM917495:MPN917495 MFQ917495:MFR917495 LVU917495:LVV917495 LLY917495:LLZ917495 LCC917495:LCD917495 KSG917495:KSH917495 KIK917495:KIL917495 JYO917495:JYP917495 JOS917495:JOT917495 JEW917495:JEX917495 IVA917495:IVB917495 ILE917495:ILF917495 IBI917495:IBJ917495 HRM917495:HRN917495 HHQ917495:HHR917495 GXU917495:GXV917495 GNY917495:GNZ917495 GEC917495:GED917495 FUG917495:FUH917495 FKK917495:FKL917495 FAO917495:FAP917495 EQS917495:EQT917495 EGW917495:EGX917495 DXA917495:DXB917495 DNE917495:DNF917495 DDI917495:DDJ917495 CTM917495:CTN917495 CJQ917495:CJR917495 BZU917495:BZV917495 BPY917495:BPZ917495 BGC917495:BGD917495 AWG917495:AWH917495 AMK917495:AML917495 ACO917495:ACP917495 SS917495:ST917495 IW917495:IX917495 A917495:B917495 WVI851959:WVJ851959 WLM851959:WLN851959 WBQ851959:WBR851959 VRU851959:VRV851959 VHY851959:VHZ851959 UYC851959:UYD851959 UOG851959:UOH851959 UEK851959:UEL851959 TUO851959:TUP851959 TKS851959:TKT851959 TAW851959:TAX851959 SRA851959:SRB851959 SHE851959:SHF851959 RXI851959:RXJ851959 RNM851959:RNN851959 RDQ851959:RDR851959 QTU851959:QTV851959 QJY851959:QJZ851959 QAC851959:QAD851959 PQG851959:PQH851959 PGK851959:PGL851959 OWO851959:OWP851959 OMS851959:OMT851959 OCW851959:OCX851959 NTA851959:NTB851959 NJE851959:NJF851959 MZI851959:MZJ851959 MPM851959:MPN851959 MFQ851959:MFR851959 LVU851959:LVV851959 LLY851959:LLZ851959 LCC851959:LCD851959 KSG851959:KSH851959 KIK851959:KIL851959 JYO851959:JYP851959 JOS851959:JOT851959 JEW851959:JEX851959 IVA851959:IVB851959 ILE851959:ILF851959 IBI851959:IBJ851959 HRM851959:HRN851959 HHQ851959:HHR851959 GXU851959:GXV851959 GNY851959:GNZ851959 GEC851959:GED851959 FUG851959:FUH851959 FKK851959:FKL851959 FAO851959:FAP851959 EQS851959:EQT851959 EGW851959:EGX851959 DXA851959:DXB851959 DNE851959:DNF851959 DDI851959:DDJ851959 CTM851959:CTN851959 CJQ851959:CJR851959 BZU851959:BZV851959 BPY851959:BPZ851959 BGC851959:BGD851959 AWG851959:AWH851959 AMK851959:AML851959 ACO851959:ACP851959 SS851959:ST851959 IW851959:IX851959 A851959:B851959 WVI786423:WVJ786423 WLM786423:WLN786423 WBQ786423:WBR786423 VRU786423:VRV786423 VHY786423:VHZ786423 UYC786423:UYD786423 UOG786423:UOH786423 UEK786423:UEL786423 TUO786423:TUP786423 TKS786423:TKT786423 TAW786423:TAX786423 SRA786423:SRB786423 SHE786423:SHF786423 RXI786423:RXJ786423 RNM786423:RNN786423 RDQ786423:RDR786423 QTU786423:QTV786423 QJY786423:QJZ786423 QAC786423:QAD786423 PQG786423:PQH786423 PGK786423:PGL786423 OWO786423:OWP786423 OMS786423:OMT786423 OCW786423:OCX786423 NTA786423:NTB786423 NJE786423:NJF786423 MZI786423:MZJ786423 MPM786423:MPN786423 MFQ786423:MFR786423 LVU786423:LVV786423 LLY786423:LLZ786423 LCC786423:LCD786423 KSG786423:KSH786423 KIK786423:KIL786423 JYO786423:JYP786423 JOS786423:JOT786423 JEW786423:JEX786423 IVA786423:IVB786423 ILE786423:ILF786423 IBI786423:IBJ786423 HRM786423:HRN786423 HHQ786423:HHR786423 GXU786423:GXV786423 GNY786423:GNZ786423 GEC786423:GED786423 FUG786423:FUH786423 FKK786423:FKL786423 FAO786423:FAP786423 EQS786423:EQT786423 EGW786423:EGX786423 DXA786423:DXB786423 DNE786423:DNF786423 DDI786423:DDJ786423 CTM786423:CTN786423 CJQ786423:CJR786423 BZU786423:BZV786423 BPY786423:BPZ786423 BGC786423:BGD786423 AWG786423:AWH786423 AMK786423:AML786423 ACO786423:ACP786423 SS786423:ST786423 IW786423:IX786423 A786423:B786423 WVI720887:WVJ720887 WLM720887:WLN720887 WBQ720887:WBR720887 VRU720887:VRV720887 VHY720887:VHZ720887 UYC720887:UYD720887 UOG720887:UOH720887 UEK720887:UEL720887 TUO720887:TUP720887 TKS720887:TKT720887 TAW720887:TAX720887 SRA720887:SRB720887 SHE720887:SHF720887 RXI720887:RXJ720887 RNM720887:RNN720887 RDQ720887:RDR720887 QTU720887:QTV720887 QJY720887:QJZ720887 QAC720887:QAD720887 PQG720887:PQH720887 PGK720887:PGL720887 OWO720887:OWP720887 OMS720887:OMT720887 OCW720887:OCX720887 NTA720887:NTB720887 NJE720887:NJF720887 MZI720887:MZJ720887 MPM720887:MPN720887 MFQ720887:MFR720887 LVU720887:LVV720887 LLY720887:LLZ720887 LCC720887:LCD720887 KSG720887:KSH720887 KIK720887:KIL720887 JYO720887:JYP720887 JOS720887:JOT720887 JEW720887:JEX720887 IVA720887:IVB720887 ILE720887:ILF720887 IBI720887:IBJ720887 HRM720887:HRN720887 HHQ720887:HHR720887 GXU720887:GXV720887 GNY720887:GNZ720887 GEC720887:GED720887 FUG720887:FUH720887 FKK720887:FKL720887 FAO720887:FAP720887 EQS720887:EQT720887 EGW720887:EGX720887 DXA720887:DXB720887 DNE720887:DNF720887 DDI720887:DDJ720887 CTM720887:CTN720887 CJQ720887:CJR720887 BZU720887:BZV720887 BPY720887:BPZ720887 BGC720887:BGD720887 AWG720887:AWH720887 AMK720887:AML720887 ACO720887:ACP720887 SS720887:ST720887 IW720887:IX720887 A720887:B720887 WVI655351:WVJ655351 WLM655351:WLN655351 WBQ655351:WBR655351 VRU655351:VRV655351 VHY655351:VHZ655351 UYC655351:UYD655351 UOG655351:UOH655351 UEK655351:UEL655351 TUO655351:TUP655351 TKS655351:TKT655351 TAW655351:TAX655351 SRA655351:SRB655351 SHE655351:SHF655351 RXI655351:RXJ655351 RNM655351:RNN655351 RDQ655351:RDR655351 QTU655351:QTV655351 QJY655351:QJZ655351 QAC655351:QAD655351 PQG655351:PQH655351 PGK655351:PGL655351 OWO655351:OWP655351 OMS655351:OMT655351 OCW655351:OCX655351 NTA655351:NTB655351 NJE655351:NJF655351 MZI655351:MZJ655351 MPM655351:MPN655351 MFQ655351:MFR655351 LVU655351:LVV655351 LLY655351:LLZ655351 LCC655351:LCD655351 KSG655351:KSH655351 KIK655351:KIL655351 JYO655351:JYP655351 JOS655351:JOT655351 JEW655351:JEX655351 IVA655351:IVB655351 ILE655351:ILF655351 IBI655351:IBJ655351 HRM655351:HRN655351 HHQ655351:HHR655351 GXU655351:GXV655351 GNY655351:GNZ655351 GEC655351:GED655351 FUG655351:FUH655351 FKK655351:FKL655351 FAO655351:FAP655351 EQS655351:EQT655351 EGW655351:EGX655351 DXA655351:DXB655351 DNE655351:DNF655351 DDI655351:DDJ655351 CTM655351:CTN655351 CJQ655351:CJR655351 BZU655351:BZV655351 BPY655351:BPZ655351 BGC655351:BGD655351 AWG655351:AWH655351 AMK655351:AML655351 ACO655351:ACP655351 SS655351:ST655351 IW655351:IX655351 A655351:B655351 WVI589815:WVJ589815 WLM589815:WLN589815 WBQ589815:WBR589815 VRU589815:VRV589815 VHY589815:VHZ589815 UYC589815:UYD589815 UOG589815:UOH589815 UEK589815:UEL589815 TUO589815:TUP589815 TKS589815:TKT589815 TAW589815:TAX589815 SRA589815:SRB589815 SHE589815:SHF589815 RXI589815:RXJ589815 RNM589815:RNN589815 RDQ589815:RDR589815 QTU589815:QTV589815 QJY589815:QJZ589815 QAC589815:QAD589815 PQG589815:PQH589815 PGK589815:PGL589815 OWO589815:OWP589815 OMS589815:OMT589815 OCW589815:OCX589815 NTA589815:NTB589815 NJE589815:NJF589815 MZI589815:MZJ589815 MPM589815:MPN589815 MFQ589815:MFR589815 LVU589815:LVV589815 LLY589815:LLZ589815 LCC589815:LCD589815 KSG589815:KSH589815 KIK589815:KIL589815 JYO589815:JYP589815 JOS589815:JOT589815 JEW589815:JEX589815 IVA589815:IVB589815 ILE589815:ILF589815 IBI589815:IBJ589815 HRM589815:HRN589815 HHQ589815:HHR589815 GXU589815:GXV589815 GNY589815:GNZ589815 GEC589815:GED589815 FUG589815:FUH589815 FKK589815:FKL589815 FAO589815:FAP589815 EQS589815:EQT589815 EGW589815:EGX589815 DXA589815:DXB589815 DNE589815:DNF589815 DDI589815:DDJ589815 CTM589815:CTN589815 CJQ589815:CJR589815 BZU589815:BZV589815 BPY589815:BPZ589815 BGC589815:BGD589815 AWG589815:AWH589815 AMK589815:AML589815 ACO589815:ACP589815 SS589815:ST589815 IW589815:IX589815 A589815:B589815 WVI524279:WVJ524279 WLM524279:WLN524279 WBQ524279:WBR524279 VRU524279:VRV524279 VHY524279:VHZ524279 UYC524279:UYD524279 UOG524279:UOH524279 UEK524279:UEL524279 TUO524279:TUP524279 TKS524279:TKT524279 TAW524279:TAX524279 SRA524279:SRB524279 SHE524279:SHF524279 RXI524279:RXJ524279 RNM524279:RNN524279 RDQ524279:RDR524279 QTU524279:QTV524279 QJY524279:QJZ524279 QAC524279:QAD524279 PQG524279:PQH524279 PGK524279:PGL524279 OWO524279:OWP524279 OMS524279:OMT524279 OCW524279:OCX524279 NTA524279:NTB524279 NJE524279:NJF524279 MZI524279:MZJ524279 MPM524279:MPN524279 MFQ524279:MFR524279 LVU524279:LVV524279 LLY524279:LLZ524279 LCC524279:LCD524279 KSG524279:KSH524279 KIK524279:KIL524279 JYO524279:JYP524279 JOS524279:JOT524279 JEW524279:JEX524279 IVA524279:IVB524279 ILE524279:ILF524279 IBI524279:IBJ524279 HRM524279:HRN524279 HHQ524279:HHR524279 GXU524279:GXV524279 GNY524279:GNZ524279 GEC524279:GED524279 FUG524279:FUH524279 FKK524279:FKL524279 FAO524279:FAP524279 EQS524279:EQT524279 EGW524279:EGX524279 DXA524279:DXB524279 DNE524279:DNF524279 DDI524279:DDJ524279 CTM524279:CTN524279 CJQ524279:CJR524279 BZU524279:BZV524279 BPY524279:BPZ524279 BGC524279:BGD524279 AWG524279:AWH524279 AMK524279:AML524279 ACO524279:ACP524279 SS524279:ST524279 IW524279:IX524279 A524279:B524279 WVI458743:WVJ458743 WLM458743:WLN458743 WBQ458743:WBR458743 VRU458743:VRV458743 VHY458743:VHZ458743 UYC458743:UYD458743 UOG458743:UOH458743 UEK458743:UEL458743 TUO458743:TUP458743 TKS458743:TKT458743 TAW458743:TAX458743 SRA458743:SRB458743 SHE458743:SHF458743 RXI458743:RXJ458743 RNM458743:RNN458743 RDQ458743:RDR458743 QTU458743:QTV458743 QJY458743:QJZ458743 QAC458743:QAD458743 PQG458743:PQH458743 PGK458743:PGL458743 OWO458743:OWP458743 OMS458743:OMT458743 OCW458743:OCX458743 NTA458743:NTB458743 NJE458743:NJF458743 MZI458743:MZJ458743 MPM458743:MPN458743 MFQ458743:MFR458743 LVU458743:LVV458743 LLY458743:LLZ458743 LCC458743:LCD458743 KSG458743:KSH458743 KIK458743:KIL458743 JYO458743:JYP458743 JOS458743:JOT458743 JEW458743:JEX458743 IVA458743:IVB458743 ILE458743:ILF458743 IBI458743:IBJ458743 HRM458743:HRN458743 HHQ458743:HHR458743 GXU458743:GXV458743 GNY458743:GNZ458743 GEC458743:GED458743 FUG458743:FUH458743 FKK458743:FKL458743 FAO458743:FAP458743 EQS458743:EQT458743 EGW458743:EGX458743 DXA458743:DXB458743 DNE458743:DNF458743 DDI458743:DDJ458743 CTM458743:CTN458743 CJQ458743:CJR458743 BZU458743:BZV458743 BPY458743:BPZ458743 BGC458743:BGD458743 AWG458743:AWH458743 AMK458743:AML458743 ACO458743:ACP458743 SS458743:ST458743 IW458743:IX458743 A458743:B458743 WVI393207:WVJ393207 WLM393207:WLN393207 WBQ393207:WBR393207 VRU393207:VRV393207 VHY393207:VHZ393207 UYC393207:UYD393207 UOG393207:UOH393207 UEK393207:UEL393207 TUO393207:TUP393207 TKS393207:TKT393207 TAW393207:TAX393207 SRA393207:SRB393207 SHE393207:SHF393207 RXI393207:RXJ393207 RNM393207:RNN393207 RDQ393207:RDR393207 QTU393207:QTV393207 QJY393207:QJZ393207 QAC393207:QAD393207 PQG393207:PQH393207 PGK393207:PGL393207 OWO393207:OWP393207 OMS393207:OMT393207 OCW393207:OCX393207 NTA393207:NTB393207 NJE393207:NJF393207 MZI393207:MZJ393207 MPM393207:MPN393207 MFQ393207:MFR393207 LVU393207:LVV393207 LLY393207:LLZ393207 LCC393207:LCD393207 KSG393207:KSH393207 KIK393207:KIL393207 JYO393207:JYP393207 JOS393207:JOT393207 JEW393207:JEX393207 IVA393207:IVB393207 ILE393207:ILF393207 IBI393207:IBJ393207 HRM393207:HRN393207 HHQ393207:HHR393207 GXU393207:GXV393207 GNY393207:GNZ393207 GEC393207:GED393207 FUG393207:FUH393207 FKK393207:FKL393207 FAO393207:FAP393207 EQS393207:EQT393207 EGW393207:EGX393207 DXA393207:DXB393207 DNE393207:DNF393207 DDI393207:DDJ393207 CTM393207:CTN393207 CJQ393207:CJR393207 BZU393207:BZV393207 BPY393207:BPZ393207 BGC393207:BGD393207 AWG393207:AWH393207 AMK393207:AML393207 ACO393207:ACP393207 SS393207:ST393207 IW393207:IX393207 A393207:B393207 WVI327671:WVJ327671 WLM327671:WLN327671 WBQ327671:WBR327671 VRU327671:VRV327671 VHY327671:VHZ327671 UYC327671:UYD327671 UOG327671:UOH327671 UEK327671:UEL327671 TUO327671:TUP327671 TKS327671:TKT327671 TAW327671:TAX327671 SRA327671:SRB327671 SHE327671:SHF327671 RXI327671:RXJ327671 RNM327671:RNN327671 RDQ327671:RDR327671 QTU327671:QTV327671 QJY327671:QJZ327671 QAC327671:QAD327671 PQG327671:PQH327671 PGK327671:PGL327671 OWO327671:OWP327671 OMS327671:OMT327671 OCW327671:OCX327671 NTA327671:NTB327671 NJE327671:NJF327671 MZI327671:MZJ327671 MPM327671:MPN327671 MFQ327671:MFR327671 LVU327671:LVV327671 LLY327671:LLZ327671 LCC327671:LCD327671 KSG327671:KSH327671 KIK327671:KIL327671 JYO327671:JYP327671 JOS327671:JOT327671 JEW327671:JEX327671 IVA327671:IVB327671 ILE327671:ILF327671 IBI327671:IBJ327671 HRM327671:HRN327671 HHQ327671:HHR327671 GXU327671:GXV327671 GNY327671:GNZ327671 GEC327671:GED327671 FUG327671:FUH327671 FKK327671:FKL327671 FAO327671:FAP327671 EQS327671:EQT327671 EGW327671:EGX327671 DXA327671:DXB327671 DNE327671:DNF327671 DDI327671:DDJ327671 CTM327671:CTN327671 CJQ327671:CJR327671 BZU327671:BZV327671 BPY327671:BPZ327671 BGC327671:BGD327671 AWG327671:AWH327671 AMK327671:AML327671 ACO327671:ACP327671 SS327671:ST327671 IW327671:IX327671 A327671:B327671 WVI262135:WVJ262135 WLM262135:WLN262135 WBQ262135:WBR262135 VRU262135:VRV262135 VHY262135:VHZ262135 UYC262135:UYD262135 UOG262135:UOH262135 UEK262135:UEL262135 TUO262135:TUP262135 TKS262135:TKT262135 TAW262135:TAX262135 SRA262135:SRB262135 SHE262135:SHF262135 RXI262135:RXJ262135 RNM262135:RNN262135 RDQ262135:RDR262135 QTU262135:QTV262135 QJY262135:QJZ262135 QAC262135:QAD262135 PQG262135:PQH262135 PGK262135:PGL262135 OWO262135:OWP262135 OMS262135:OMT262135 OCW262135:OCX262135 NTA262135:NTB262135 NJE262135:NJF262135 MZI262135:MZJ262135 MPM262135:MPN262135 MFQ262135:MFR262135 LVU262135:LVV262135 LLY262135:LLZ262135 LCC262135:LCD262135 KSG262135:KSH262135 KIK262135:KIL262135 JYO262135:JYP262135 JOS262135:JOT262135 JEW262135:JEX262135 IVA262135:IVB262135 ILE262135:ILF262135 IBI262135:IBJ262135 HRM262135:HRN262135 HHQ262135:HHR262135 GXU262135:GXV262135 GNY262135:GNZ262135 GEC262135:GED262135 FUG262135:FUH262135 FKK262135:FKL262135 FAO262135:FAP262135 EQS262135:EQT262135 EGW262135:EGX262135 DXA262135:DXB262135 DNE262135:DNF262135 DDI262135:DDJ262135 CTM262135:CTN262135 CJQ262135:CJR262135 BZU262135:BZV262135 BPY262135:BPZ262135 BGC262135:BGD262135 AWG262135:AWH262135 AMK262135:AML262135 ACO262135:ACP262135 SS262135:ST262135 IW262135:IX262135 A262135:B262135 WVI196599:WVJ196599 WLM196599:WLN196599 WBQ196599:WBR196599 VRU196599:VRV196599 VHY196599:VHZ196599 UYC196599:UYD196599 UOG196599:UOH196599 UEK196599:UEL196599 TUO196599:TUP196599 TKS196599:TKT196599 TAW196599:TAX196599 SRA196599:SRB196599 SHE196599:SHF196599 RXI196599:RXJ196599 RNM196599:RNN196599 RDQ196599:RDR196599 QTU196599:QTV196599 QJY196599:QJZ196599 QAC196599:QAD196599 PQG196599:PQH196599 PGK196599:PGL196599 OWO196599:OWP196599 OMS196599:OMT196599 OCW196599:OCX196599 NTA196599:NTB196599 NJE196599:NJF196599 MZI196599:MZJ196599 MPM196599:MPN196599 MFQ196599:MFR196599 LVU196599:LVV196599 LLY196599:LLZ196599 LCC196599:LCD196599 KSG196599:KSH196599 KIK196599:KIL196599 JYO196599:JYP196599 JOS196599:JOT196599 JEW196599:JEX196599 IVA196599:IVB196599 ILE196599:ILF196599 IBI196599:IBJ196599 HRM196599:HRN196599 HHQ196599:HHR196599 GXU196599:GXV196599 GNY196599:GNZ196599 GEC196599:GED196599 FUG196599:FUH196599 FKK196599:FKL196599 FAO196599:FAP196599 EQS196599:EQT196599 EGW196599:EGX196599 DXA196599:DXB196599 DNE196599:DNF196599 DDI196599:DDJ196599 CTM196599:CTN196599 CJQ196599:CJR196599 BZU196599:BZV196599 BPY196599:BPZ196599 BGC196599:BGD196599 AWG196599:AWH196599 AMK196599:AML196599 ACO196599:ACP196599 SS196599:ST196599 IW196599:IX196599 A196599:B196599 WVI131063:WVJ131063 WLM131063:WLN131063 WBQ131063:WBR131063 VRU131063:VRV131063 VHY131063:VHZ131063 UYC131063:UYD131063 UOG131063:UOH131063 UEK131063:UEL131063 TUO131063:TUP131063 TKS131063:TKT131063 TAW131063:TAX131063 SRA131063:SRB131063 SHE131063:SHF131063 RXI131063:RXJ131063 RNM131063:RNN131063 RDQ131063:RDR131063 QTU131063:QTV131063 QJY131063:QJZ131063 QAC131063:QAD131063 PQG131063:PQH131063 PGK131063:PGL131063 OWO131063:OWP131063 OMS131063:OMT131063 OCW131063:OCX131063 NTA131063:NTB131063 NJE131063:NJF131063 MZI131063:MZJ131063 MPM131063:MPN131063 MFQ131063:MFR131063 LVU131063:LVV131063 LLY131063:LLZ131063 LCC131063:LCD131063 KSG131063:KSH131063 KIK131063:KIL131063 JYO131063:JYP131063 JOS131063:JOT131063 JEW131063:JEX131063 IVA131063:IVB131063 ILE131063:ILF131063 IBI131063:IBJ131063 HRM131063:HRN131063 HHQ131063:HHR131063 GXU131063:GXV131063 GNY131063:GNZ131063 GEC131063:GED131063 FUG131063:FUH131063 FKK131063:FKL131063 FAO131063:FAP131063 EQS131063:EQT131063 EGW131063:EGX131063 DXA131063:DXB131063 DNE131063:DNF131063 DDI131063:DDJ131063 CTM131063:CTN131063 CJQ131063:CJR131063 BZU131063:BZV131063 BPY131063:BPZ131063 BGC131063:BGD131063 AWG131063:AWH131063 AMK131063:AML131063 ACO131063:ACP131063 SS131063:ST131063 IW131063:IX131063 A131063:B131063 WVI65527:WVJ65527 WLM65527:WLN65527 WBQ65527:WBR65527 VRU65527:VRV65527 VHY65527:VHZ65527 UYC65527:UYD65527 UOG65527:UOH65527 UEK65527:UEL65527 TUO65527:TUP65527 TKS65527:TKT65527 TAW65527:TAX65527 SRA65527:SRB65527 SHE65527:SHF65527 RXI65527:RXJ65527 RNM65527:RNN65527 RDQ65527:RDR65527 QTU65527:QTV65527 QJY65527:QJZ65527 QAC65527:QAD65527 PQG65527:PQH65527 PGK65527:PGL65527 OWO65527:OWP65527 OMS65527:OMT65527 OCW65527:OCX65527 NTA65527:NTB65527 NJE65527:NJF65527 MZI65527:MZJ65527 MPM65527:MPN65527 MFQ65527:MFR65527 LVU65527:LVV65527 LLY65527:LLZ65527 LCC65527:LCD65527 KSG65527:KSH65527 KIK65527:KIL65527 JYO65527:JYP65527 JOS65527:JOT65527 JEW65527:JEX65527 IVA65527:IVB65527 ILE65527:ILF65527 IBI65527:IBJ65527 HRM65527:HRN65527 HHQ65527:HHR65527 GXU65527:GXV65527 GNY65527:GNZ65527 GEC65527:GED65527 FUG65527:FUH65527 FKK65527:FKL65527 FAO65527:FAP65527 EQS65527:EQT65527 EGW65527:EGX65527 DXA65527:DXB65527 DNE65527:DNF65527 DDI65527:DDJ65527 CTM65527:CTN65527 CJQ65527:CJR65527 BZU65527:BZV65527 BPY65527:BPZ65527 BGC65527:BGD65527 AWG65527:AWH65527 AMK65527:AML65527 ACO65527:ACP65527 SS65527:ST65527 IW65527:IX65527 A65527:B65527 WVI11:WVJ11 WLM11:WLN11 WBQ11:WBR11 VRU11:VRV11 VHY11:VHZ11 UYC11:UYD11 UOG11:UOH11 UEK11:UEL11 TUO11:TUP11 TKS11:TKT11 TAW11:TAX11 SRA11:SRB11 SHE11:SHF11 RXI11:RXJ11 RNM11:RNN11 RDQ11:RDR11 QTU11:QTV11 QJY11:QJZ11 QAC11:QAD11 PQG11:PQH11 PGK11:PGL11 OWO11:OWP11 OMS11:OMT11 OCW11:OCX11 NTA11:NTB11 NJE11:NJF11 MZI11:MZJ11 MPM11:MPN11 MFQ11:MFR11 LVU11:LVV11 LLY11:LLZ11 LCC11:LCD11 KSG11:KSH11 KIK11:KIL11 JYO11:JYP11 JOS11:JOT11 JEW11:JEX11 IVA11:IVB11 ILE11:ILF11 IBI11:IBJ11 HRM11:HRN11 HHQ11:HHR11 GXU11:GXV11 GNY11:GNZ11 GEC11:GED11 FUG11:FUH11 FKK11:FKL11 FAO11:FAP11 EQS11:EQT11 EGW11:EGX11 DXA11:DXB11 DNE11:DNF11 DDI11:DDJ11 CTM11:CTN11 CJQ11:CJR11 BZU11:BZV11 BPY11:BPZ11 BGC11:BGD11 AWG11:AWH11 AMK11:AML11 ACO11:ACP11 SS11:ST11 IW11:IX11">
      <formula1>"SEMESTER NO.,TRIMESTER NO."</formula1>
    </dataValidation>
    <dataValidation type="decimal" allowBlank="1" showInputMessage="1" showErrorMessage="1" error="ENTER the GPA _x000a__x000a_IF THERE IS NO GPA LEAVE THE CELL AS BLANK_x000a_" prompt="ENTER the GPA_x000a__x000a_IF THERE IS NO GPA, LEAVE THE CELL AS BLANK" sqref="U65550:U65602 JQ30:JQ89 TM30:TM89 ADI30:ADI89 ANE30:ANE89 AXA30:AXA89 BGW30:BGW89 BQS30:BQS89 CAO30:CAO89 CKK30:CKK89 CUG30:CUG89 DEC30:DEC89 DNY30:DNY89 DXU30:DXU89 EHQ30:EHQ89 ERM30:ERM89 FBI30:FBI89 FLE30:FLE89 FVA30:FVA89 GEW30:GEW89 GOS30:GOS89 GYO30:GYO89 HIK30:HIK89 HSG30:HSG89 ICC30:ICC89 ILY30:ILY89 IVU30:IVU89 JFQ30:JFQ89 JPM30:JPM89 JZI30:JZI89 KJE30:KJE89 KTA30:KTA89 LCW30:LCW89 LMS30:LMS89 LWO30:LWO89 MGK30:MGK89 MQG30:MQG89 NAC30:NAC89 NJY30:NJY89 NTU30:NTU89 ODQ30:ODQ89 ONM30:ONM89 OXI30:OXI89 PHE30:PHE89 PRA30:PRA89 QAW30:QAW89 QKS30:QKS89 QUO30:QUO89 REK30:REK89 ROG30:ROG89 RYC30:RYC89 SHY30:SHY89 SRU30:SRU89 TBQ30:TBQ89 TLM30:TLM89 TVI30:TVI89 UFE30:UFE89 UPA30:UPA89 UYW30:UYW89 VIS30:VIS89 VSO30:VSO89 WCK30:WCK89 WMG30:WMG89 WWC30:WWC89 WWC983108:WWC983131 WMG983108:WMG983131 WCK983108:WCK983131 VSO983108:VSO983131 VIS983108:VIS983131 UYW983108:UYW983131 UPA983108:UPA983131 UFE983108:UFE983131 TVI983108:TVI983131 TLM983108:TLM983131 TBQ983108:TBQ983131 SRU983108:SRU983131 SHY983108:SHY983131 RYC983108:RYC983131 ROG983108:ROG983131 REK983108:REK983131 QUO983108:QUO983131 QKS983108:QKS983131 QAW983108:QAW983131 PRA983108:PRA983131 PHE983108:PHE983131 OXI983108:OXI983131 ONM983108:ONM983131 ODQ983108:ODQ983131 NTU983108:NTU983131 NJY983108:NJY983131 NAC983108:NAC983131 MQG983108:MQG983131 MGK983108:MGK983131 LWO983108:LWO983131 LMS983108:LMS983131 LCW983108:LCW983131 KTA983108:KTA983131 KJE983108:KJE983131 JZI983108:JZI983131 JPM983108:JPM983131 JFQ983108:JFQ983131 IVU983108:IVU983131 ILY983108:ILY983131 ICC983108:ICC983131 HSG983108:HSG983131 HIK983108:HIK983131 GYO983108:GYO983131 GOS983108:GOS983131 GEW983108:GEW983131 FVA983108:FVA983131 FLE983108:FLE983131 FBI983108:FBI983131 ERM983108:ERM983131 EHQ983108:EHQ983131 DXU983108:DXU983131 DNY983108:DNY983131 DEC983108:DEC983131 CUG983108:CUG983131 CKK983108:CKK983131 CAO983108:CAO983131 BQS983108:BQS983131 BGW983108:BGW983131 AXA983108:AXA983131 ANE983108:ANE983131 ADI983108:ADI983131 TM983108:TM983131 JQ983108:JQ983131 U983108:U983131 WWC917572:WWC917595 WMG917572:WMG917595 WCK917572:WCK917595 VSO917572:VSO917595 VIS917572:VIS917595 UYW917572:UYW917595 UPA917572:UPA917595 UFE917572:UFE917595 TVI917572:TVI917595 TLM917572:TLM917595 TBQ917572:TBQ917595 SRU917572:SRU917595 SHY917572:SHY917595 RYC917572:RYC917595 ROG917572:ROG917595 REK917572:REK917595 QUO917572:QUO917595 QKS917572:QKS917595 QAW917572:QAW917595 PRA917572:PRA917595 PHE917572:PHE917595 OXI917572:OXI917595 ONM917572:ONM917595 ODQ917572:ODQ917595 NTU917572:NTU917595 NJY917572:NJY917595 NAC917572:NAC917595 MQG917572:MQG917595 MGK917572:MGK917595 LWO917572:LWO917595 LMS917572:LMS917595 LCW917572:LCW917595 KTA917572:KTA917595 KJE917572:KJE917595 JZI917572:JZI917595 JPM917572:JPM917595 JFQ917572:JFQ917595 IVU917572:IVU917595 ILY917572:ILY917595 ICC917572:ICC917595 HSG917572:HSG917595 HIK917572:HIK917595 GYO917572:GYO917595 GOS917572:GOS917595 GEW917572:GEW917595 FVA917572:FVA917595 FLE917572:FLE917595 FBI917572:FBI917595 ERM917572:ERM917595 EHQ917572:EHQ917595 DXU917572:DXU917595 DNY917572:DNY917595 DEC917572:DEC917595 CUG917572:CUG917595 CKK917572:CKK917595 CAO917572:CAO917595 BQS917572:BQS917595 BGW917572:BGW917595 AXA917572:AXA917595 ANE917572:ANE917595 ADI917572:ADI917595 TM917572:TM917595 JQ917572:JQ917595 U917572:U917595 WWC852036:WWC852059 WMG852036:WMG852059 WCK852036:WCK852059 VSO852036:VSO852059 VIS852036:VIS852059 UYW852036:UYW852059 UPA852036:UPA852059 UFE852036:UFE852059 TVI852036:TVI852059 TLM852036:TLM852059 TBQ852036:TBQ852059 SRU852036:SRU852059 SHY852036:SHY852059 RYC852036:RYC852059 ROG852036:ROG852059 REK852036:REK852059 QUO852036:QUO852059 QKS852036:QKS852059 QAW852036:QAW852059 PRA852036:PRA852059 PHE852036:PHE852059 OXI852036:OXI852059 ONM852036:ONM852059 ODQ852036:ODQ852059 NTU852036:NTU852059 NJY852036:NJY852059 NAC852036:NAC852059 MQG852036:MQG852059 MGK852036:MGK852059 LWO852036:LWO852059 LMS852036:LMS852059 LCW852036:LCW852059 KTA852036:KTA852059 KJE852036:KJE852059 JZI852036:JZI852059 JPM852036:JPM852059 JFQ852036:JFQ852059 IVU852036:IVU852059 ILY852036:ILY852059 ICC852036:ICC852059 HSG852036:HSG852059 HIK852036:HIK852059 GYO852036:GYO852059 GOS852036:GOS852059 GEW852036:GEW852059 FVA852036:FVA852059 FLE852036:FLE852059 FBI852036:FBI852059 ERM852036:ERM852059 EHQ852036:EHQ852059 DXU852036:DXU852059 DNY852036:DNY852059 DEC852036:DEC852059 CUG852036:CUG852059 CKK852036:CKK852059 CAO852036:CAO852059 BQS852036:BQS852059 BGW852036:BGW852059 AXA852036:AXA852059 ANE852036:ANE852059 ADI852036:ADI852059 TM852036:TM852059 JQ852036:JQ852059 U852036:U852059 WWC786500:WWC786523 WMG786500:WMG786523 WCK786500:WCK786523 VSO786500:VSO786523 VIS786500:VIS786523 UYW786500:UYW786523 UPA786500:UPA786523 UFE786500:UFE786523 TVI786500:TVI786523 TLM786500:TLM786523 TBQ786500:TBQ786523 SRU786500:SRU786523 SHY786500:SHY786523 RYC786500:RYC786523 ROG786500:ROG786523 REK786500:REK786523 QUO786500:QUO786523 QKS786500:QKS786523 QAW786500:QAW786523 PRA786500:PRA786523 PHE786500:PHE786523 OXI786500:OXI786523 ONM786500:ONM786523 ODQ786500:ODQ786523 NTU786500:NTU786523 NJY786500:NJY786523 NAC786500:NAC786523 MQG786500:MQG786523 MGK786500:MGK786523 LWO786500:LWO786523 LMS786500:LMS786523 LCW786500:LCW786523 KTA786500:KTA786523 KJE786500:KJE786523 JZI786500:JZI786523 JPM786500:JPM786523 JFQ786500:JFQ786523 IVU786500:IVU786523 ILY786500:ILY786523 ICC786500:ICC786523 HSG786500:HSG786523 HIK786500:HIK786523 GYO786500:GYO786523 GOS786500:GOS786523 GEW786500:GEW786523 FVA786500:FVA786523 FLE786500:FLE786523 FBI786500:FBI786523 ERM786500:ERM786523 EHQ786500:EHQ786523 DXU786500:DXU786523 DNY786500:DNY786523 DEC786500:DEC786523 CUG786500:CUG786523 CKK786500:CKK786523 CAO786500:CAO786523 BQS786500:BQS786523 BGW786500:BGW786523 AXA786500:AXA786523 ANE786500:ANE786523 ADI786500:ADI786523 TM786500:TM786523 JQ786500:JQ786523 U786500:U786523 WWC720964:WWC720987 WMG720964:WMG720987 WCK720964:WCK720987 VSO720964:VSO720987 VIS720964:VIS720987 UYW720964:UYW720987 UPA720964:UPA720987 UFE720964:UFE720987 TVI720964:TVI720987 TLM720964:TLM720987 TBQ720964:TBQ720987 SRU720964:SRU720987 SHY720964:SHY720987 RYC720964:RYC720987 ROG720964:ROG720987 REK720964:REK720987 QUO720964:QUO720987 QKS720964:QKS720987 QAW720964:QAW720987 PRA720964:PRA720987 PHE720964:PHE720987 OXI720964:OXI720987 ONM720964:ONM720987 ODQ720964:ODQ720987 NTU720964:NTU720987 NJY720964:NJY720987 NAC720964:NAC720987 MQG720964:MQG720987 MGK720964:MGK720987 LWO720964:LWO720987 LMS720964:LMS720987 LCW720964:LCW720987 KTA720964:KTA720987 KJE720964:KJE720987 JZI720964:JZI720987 JPM720964:JPM720987 JFQ720964:JFQ720987 IVU720964:IVU720987 ILY720964:ILY720987 ICC720964:ICC720987 HSG720964:HSG720987 HIK720964:HIK720987 GYO720964:GYO720987 GOS720964:GOS720987 GEW720964:GEW720987 FVA720964:FVA720987 FLE720964:FLE720987 FBI720964:FBI720987 ERM720964:ERM720987 EHQ720964:EHQ720987 DXU720964:DXU720987 DNY720964:DNY720987 DEC720964:DEC720987 CUG720964:CUG720987 CKK720964:CKK720987 CAO720964:CAO720987 BQS720964:BQS720987 BGW720964:BGW720987 AXA720964:AXA720987 ANE720964:ANE720987 ADI720964:ADI720987 TM720964:TM720987 JQ720964:JQ720987 U720964:U720987 WWC655428:WWC655451 WMG655428:WMG655451 WCK655428:WCK655451 VSO655428:VSO655451 VIS655428:VIS655451 UYW655428:UYW655451 UPA655428:UPA655451 UFE655428:UFE655451 TVI655428:TVI655451 TLM655428:TLM655451 TBQ655428:TBQ655451 SRU655428:SRU655451 SHY655428:SHY655451 RYC655428:RYC655451 ROG655428:ROG655451 REK655428:REK655451 QUO655428:QUO655451 QKS655428:QKS655451 QAW655428:QAW655451 PRA655428:PRA655451 PHE655428:PHE655451 OXI655428:OXI655451 ONM655428:ONM655451 ODQ655428:ODQ655451 NTU655428:NTU655451 NJY655428:NJY655451 NAC655428:NAC655451 MQG655428:MQG655451 MGK655428:MGK655451 LWO655428:LWO655451 LMS655428:LMS655451 LCW655428:LCW655451 KTA655428:KTA655451 KJE655428:KJE655451 JZI655428:JZI655451 JPM655428:JPM655451 JFQ655428:JFQ655451 IVU655428:IVU655451 ILY655428:ILY655451 ICC655428:ICC655451 HSG655428:HSG655451 HIK655428:HIK655451 GYO655428:GYO655451 GOS655428:GOS655451 GEW655428:GEW655451 FVA655428:FVA655451 FLE655428:FLE655451 FBI655428:FBI655451 ERM655428:ERM655451 EHQ655428:EHQ655451 DXU655428:DXU655451 DNY655428:DNY655451 DEC655428:DEC655451 CUG655428:CUG655451 CKK655428:CKK655451 CAO655428:CAO655451 BQS655428:BQS655451 BGW655428:BGW655451 AXA655428:AXA655451 ANE655428:ANE655451 ADI655428:ADI655451 TM655428:TM655451 JQ655428:JQ655451 U655428:U655451 WWC589892:WWC589915 WMG589892:WMG589915 WCK589892:WCK589915 VSO589892:VSO589915 VIS589892:VIS589915 UYW589892:UYW589915 UPA589892:UPA589915 UFE589892:UFE589915 TVI589892:TVI589915 TLM589892:TLM589915 TBQ589892:TBQ589915 SRU589892:SRU589915 SHY589892:SHY589915 RYC589892:RYC589915 ROG589892:ROG589915 REK589892:REK589915 QUO589892:QUO589915 QKS589892:QKS589915 QAW589892:QAW589915 PRA589892:PRA589915 PHE589892:PHE589915 OXI589892:OXI589915 ONM589892:ONM589915 ODQ589892:ODQ589915 NTU589892:NTU589915 NJY589892:NJY589915 NAC589892:NAC589915 MQG589892:MQG589915 MGK589892:MGK589915 LWO589892:LWO589915 LMS589892:LMS589915 LCW589892:LCW589915 KTA589892:KTA589915 KJE589892:KJE589915 JZI589892:JZI589915 JPM589892:JPM589915 JFQ589892:JFQ589915 IVU589892:IVU589915 ILY589892:ILY589915 ICC589892:ICC589915 HSG589892:HSG589915 HIK589892:HIK589915 GYO589892:GYO589915 GOS589892:GOS589915 GEW589892:GEW589915 FVA589892:FVA589915 FLE589892:FLE589915 FBI589892:FBI589915 ERM589892:ERM589915 EHQ589892:EHQ589915 DXU589892:DXU589915 DNY589892:DNY589915 DEC589892:DEC589915 CUG589892:CUG589915 CKK589892:CKK589915 CAO589892:CAO589915 BQS589892:BQS589915 BGW589892:BGW589915 AXA589892:AXA589915 ANE589892:ANE589915 ADI589892:ADI589915 TM589892:TM589915 JQ589892:JQ589915 U589892:U589915 WWC524356:WWC524379 WMG524356:WMG524379 WCK524356:WCK524379 VSO524356:VSO524379 VIS524356:VIS524379 UYW524356:UYW524379 UPA524356:UPA524379 UFE524356:UFE524379 TVI524356:TVI524379 TLM524356:TLM524379 TBQ524356:TBQ524379 SRU524356:SRU524379 SHY524356:SHY524379 RYC524356:RYC524379 ROG524356:ROG524379 REK524356:REK524379 QUO524356:QUO524379 QKS524356:QKS524379 QAW524356:QAW524379 PRA524356:PRA524379 PHE524356:PHE524379 OXI524356:OXI524379 ONM524356:ONM524379 ODQ524356:ODQ524379 NTU524356:NTU524379 NJY524356:NJY524379 NAC524356:NAC524379 MQG524356:MQG524379 MGK524356:MGK524379 LWO524356:LWO524379 LMS524356:LMS524379 LCW524356:LCW524379 KTA524356:KTA524379 KJE524356:KJE524379 JZI524356:JZI524379 JPM524356:JPM524379 JFQ524356:JFQ524379 IVU524356:IVU524379 ILY524356:ILY524379 ICC524356:ICC524379 HSG524356:HSG524379 HIK524356:HIK524379 GYO524356:GYO524379 GOS524356:GOS524379 GEW524356:GEW524379 FVA524356:FVA524379 FLE524356:FLE524379 FBI524356:FBI524379 ERM524356:ERM524379 EHQ524356:EHQ524379 DXU524356:DXU524379 DNY524356:DNY524379 DEC524356:DEC524379 CUG524356:CUG524379 CKK524356:CKK524379 CAO524356:CAO524379 BQS524356:BQS524379 BGW524356:BGW524379 AXA524356:AXA524379 ANE524356:ANE524379 ADI524356:ADI524379 TM524356:TM524379 JQ524356:JQ524379 U524356:U524379 WWC458820:WWC458843 WMG458820:WMG458843 WCK458820:WCK458843 VSO458820:VSO458843 VIS458820:VIS458843 UYW458820:UYW458843 UPA458820:UPA458843 UFE458820:UFE458843 TVI458820:TVI458843 TLM458820:TLM458843 TBQ458820:TBQ458843 SRU458820:SRU458843 SHY458820:SHY458843 RYC458820:RYC458843 ROG458820:ROG458843 REK458820:REK458843 QUO458820:QUO458843 QKS458820:QKS458843 QAW458820:QAW458843 PRA458820:PRA458843 PHE458820:PHE458843 OXI458820:OXI458843 ONM458820:ONM458843 ODQ458820:ODQ458843 NTU458820:NTU458843 NJY458820:NJY458843 NAC458820:NAC458843 MQG458820:MQG458843 MGK458820:MGK458843 LWO458820:LWO458843 LMS458820:LMS458843 LCW458820:LCW458843 KTA458820:KTA458843 KJE458820:KJE458843 JZI458820:JZI458843 JPM458820:JPM458843 JFQ458820:JFQ458843 IVU458820:IVU458843 ILY458820:ILY458843 ICC458820:ICC458843 HSG458820:HSG458843 HIK458820:HIK458843 GYO458820:GYO458843 GOS458820:GOS458843 GEW458820:GEW458843 FVA458820:FVA458843 FLE458820:FLE458843 FBI458820:FBI458843 ERM458820:ERM458843 EHQ458820:EHQ458843 DXU458820:DXU458843 DNY458820:DNY458843 DEC458820:DEC458843 CUG458820:CUG458843 CKK458820:CKK458843 CAO458820:CAO458843 BQS458820:BQS458843 BGW458820:BGW458843 AXA458820:AXA458843 ANE458820:ANE458843 ADI458820:ADI458843 TM458820:TM458843 JQ458820:JQ458843 U458820:U458843 WWC393284:WWC393307 WMG393284:WMG393307 WCK393284:WCK393307 VSO393284:VSO393307 VIS393284:VIS393307 UYW393284:UYW393307 UPA393284:UPA393307 UFE393284:UFE393307 TVI393284:TVI393307 TLM393284:TLM393307 TBQ393284:TBQ393307 SRU393284:SRU393307 SHY393284:SHY393307 RYC393284:RYC393307 ROG393284:ROG393307 REK393284:REK393307 QUO393284:QUO393307 QKS393284:QKS393307 QAW393284:QAW393307 PRA393284:PRA393307 PHE393284:PHE393307 OXI393284:OXI393307 ONM393284:ONM393307 ODQ393284:ODQ393307 NTU393284:NTU393307 NJY393284:NJY393307 NAC393284:NAC393307 MQG393284:MQG393307 MGK393284:MGK393307 LWO393284:LWO393307 LMS393284:LMS393307 LCW393284:LCW393307 KTA393284:KTA393307 KJE393284:KJE393307 JZI393284:JZI393307 JPM393284:JPM393307 JFQ393284:JFQ393307 IVU393284:IVU393307 ILY393284:ILY393307 ICC393284:ICC393307 HSG393284:HSG393307 HIK393284:HIK393307 GYO393284:GYO393307 GOS393284:GOS393307 GEW393284:GEW393307 FVA393284:FVA393307 FLE393284:FLE393307 FBI393284:FBI393307 ERM393284:ERM393307 EHQ393284:EHQ393307 DXU393284:DXU393307 DNY393284:DNY393307 DEC393284:DEC393307 CUG393284:CUG393307 CKK393284:CKK393307 CAO393284:CAO393307 BQS393284:BQS393307 BGW393284:BGW393307 AXA393284:AXA393307 ANE393284:ANE393307 ADI393284:ADI393307 TM393284:TM393307 JQ393284:JQ393307 U393284:U393307 WWC327748:WWC327771 WMG327748:WMG327771 WCK327748:WCK327771 VSO327748:VSO327771 VIS327748:VIS327771 UYW327748:UYW327771 UPA327748:UPA327771 UFE327748:UFE327771 TVI327748:TVI327771 TLM327748:TLM327771 TBQ327748:TBQ327771 SRU327748:SRU327771 SHY327748:SHY327771 RYC327748:RYC327771 ROG327748:ROG327771 REK327748:REK327771 QUO327748:QUO327771 QKS327748:QKS327771 QAW327748:QAW327771 PRA327748:PRA327771 PHE327748:PHE327771 OXI327748:OXI327771 ONM327748:ONM327771 ODQ327748:ODQ327771 NTU327748:NTU327771 NJY327748:NJY327771 NAC327748:NAC327771 MQG327748:MQG327771 MGK327748:MGK327771 LWO327748:LWO327771 LMS327748:LMS327771 LCW327748:LCW327771 KTA327748:KTA327771 KJE327748:KJE327771 JZI327748:JZI327771 JPM327748:JPM327771 JFQ327748:JFQ327771 IVU327748:IVU327771 ILY327748:ILY327771 ICC327748:ICC327771 HSG327748:HSG327771 HIK327748:HIK327771 GYO327748:GYO327771 GOS327748:GOS327771 GEW327748:GEW327771 FVA327748:FVA327771 FLE327748:FLE327771 FBI327748:FBI327771 ERM327748:ERM327771 EHQ327748:EHQ327771 DXU327748:DXU327771 DNY327748:DNY327771 DEC327748:DEC327771 CUG327748:CUG327771 CKK327748:CKK327771 CAO327748:CAO327771 BQS327748:BQS327771 BGW327748:BGW327771 AXA327748:AXA327771 ANE327748:ANE327771 ADI327748:ADI327771 TM327748:TM327771 JQ327748:JQ327771 U327748:U327771 WWC262212:WWC262235 WMG262212:WMG262235 WCK262212:WCK262235 VSO262212:VSO262235 VIS262212:VIS262235 UYW262212:UYW262235 UPA262212:UPA262235 UFE262212:UFE262235 TVI262212:TVI262235 TLM262212:TLM262235 TBQ262212:TBQ262235 SRU262212:SRU262235 SHY262212:SHY262235 RYC262212:RYC262235 ROG262212:ROG262235 REK262212:REK262235 QUO262212:QUO262235 QKS262212:QKS262235 QAW262212:QAW262235 PRA262212:PRA262235 PHE262212:PHE262235 OXI262212:OXI262235 ONM262212:ONM262235 ODQ262212:ODQ262235 NTU262212:NTU262235 NJY262212:NJY262235 NAC262212:NAC262235 MQG262212:MQG262235 MGK262212:MGK262235 LWO262212:LWO262235 LMS262212:LMS262235 LCW262212:LCW262235 KTA262212:KTA262235 KJE262212:KJE262235 JZI262212:JZI262235 JPM262212:JPM262235 JFQ262212:JFQ262235 IVU262212:IVU262235 ILY262212:ILY262235 ICC262212:ICC262235 HSG262212:HSG262235 HIK262212:HIK262235 GYO262212:GYO262235 GOS262212:GOS262235 GEW262212:GEW262235 FVA262212:FVA262235 FLE262212:FLE262235 FBI262212:FBI262235 ERM262212:ERM262235 EHQ262212:EHQ262235 DXU262212:DXU262235 DNY262212:DNY262235 DEC262212:DEC262235 CUG262212:CUG262235 CKK262212:CKK262235 CAO262212:CAO262235 BQS262212:BQS262235 BGW262212:BGW262235 AXA262212:AXA262235 ANE262212:ANE262235 ADI262212:ADI262235 TM262212:TM262235 JQ262212:JQ262235 U262212:U262235 WWC196676:WWC196699 WMG196676:WMG196699 WCK196676:WCK196699 VSO196676:VSO196699 VIS196676:VIS196699 UYW196676:UYW196699 UPA196676:UPA196699 UFE196676:UFE196699 TVI196676:TVI196699 TLM196676:TLM196699 TBQ196676:TBQ196699 SRU196676:SRU196699 SHY196676:SHY196699 RYC196676:RYC196699 ROG196676:ROG196699 REK196676:REK196699 QUO196676:QUO196699 QKS196676:QKS196699 QAW196676:QAW196699 PRA196676:PRA196699 PHE196676:PHE196699 OXI196676:OXI196699 ONM196676:ONM196699 ODQ196676:ODQ196699 NTU196676:NTU196699 NJY196676:NJY196699 NAC196676:NAC196699 MQG196676:MQG196699 MGK196676:MGK196699 LWO196676:LWO196699 LMS196676:LMS196699 LCW196676:LCW196699 KTA196676:KTA196699 KJE196676:KJE196699 JZI196676:JZI196699 JPM196676:JPM196699 JFQ196676:JFQ196699 IVU196676:IVU196699 ILY196676:ILY196699 ICC196676:ICC196699 HSG196676:HSG196699 HIK196676:HIK196699 GYO196676:GYO196699 GOS196676:GOS196699 GEW196676:GEW196699 FVA196676:FVA196699 FLE196676:FLE196699 FBI196676:FBI196699 ERM196676:ERM196699 EHQ196676:EHQ196699 DXU196676:DXU196699 DNY196676:DNY196699 DEC196676:DEC196699 CUG196676:CUG196699 CKK196676:CKK196699 CAO196676:CAO196699 BQS196676:BQS196699 BGW196676:BGW196699 AXA196676:AXA196699 ANE196676:ANE196699 ADI196676:ADI196699 TM196676:TM196699 JQ196676:JQ196699 U196676:U196699 WWC131140:WWC131163 WMG131140:WMG131163 WCK131140:WCK131163 VSO131140:VSO131163 VIS131140:VIS131163 UYW131140:UYW131163 UPA131140:UPA131163 UFE131140:UFE131163 TVI131140:TVI131163 TLM131140:TLM131163 TBQ131140:TBQ131163 SRU131140:SRU131163 SHY131140:SHY131163 RYC131140:RYC131163 ROG131140:ROG131163 REK131140:REK131163 QUO131140:QUO131163 QKS131140:QKS131163 QAW131140:QAW131163 PRA131140:PRA131163 PHE131140:PHE131163 OXI131140:OXI131163 ONM131140:ONM131163 ODQ131140:ODQ131163 NTU131140:NTU131163 NJY131140:NJY131163 NAC131140:NAC131163 MQG131140:MQG131163 MGK131140:MGK131163 LWO131140:LWO131163 LMS131140:LMS131163 LCW131140:LCW131163 KTA131140:KTA131163 KJE131140:KJE131163 JZI131140:JZI131163 JPM131140:JPM131163 JFQ131140:JFQ131163 IVU131140:IVU131163 ILY131140:ILY131163 ICC131140:ICC131163 HSG131140:HSG131163 HIK131140:HIK131163 GYO131140:GYO131163 GOS131140:GOS131163 GEW131140:GEW131163 FVA131140:FVA131163 FLE131140:FLE131163 FBI131140:FBI131163 ERM131140:ERM131163 EHQ131140:EHQ131163 DXU131140:DXU131163 DNY131140:DNY131163 DEC131140:DEC131163 CUG131140:CUG131163 CKK131140:CKK131163 CAO131140:CAO131163 BQS131140:BQS131163 BGW131140:BGW131163 AXA131140:AXA131163 ANE131140:ANE131163 ADI131140:ADI131163 TM131140:TM131163 JQ131140:JQ131163 U131140:U131163 WWC65604:WWC65627 WMG65604:WMG65627 WCK65604:WCK65627 VSO65604:VSO65627 VIS65604:VIS65627 UYW65604:UYW65627 UPA65604:UPA65627 UFE65604:UFE65627 TVI65604:TVI65627 TLM65604:TLM65627 TBQ65604:TBQ65627 SRU65604:SRU65627 SHY65604:SHY65627 RYC65604:RYC65627 ROG65604:ROG65627 REK65604:REK65627 QUO65604:QUO65627 QKS65604:QKS65627 QAW65604:QAW65627 PRA65604:PRA65627 PHE65604:PHE65627 OXI65604:OXI65627 ONM65604:ONM65627 ODQ65604:ODQ65627 NTU65604:NTU65627 NJY65604:NJY65627 NAC65604:NAC65627 MQG65604:MQG65627 MGK65604:MGK65627 LWO65604:LWO65627 LMS65604:LMS65627 LCW65604:LCW65627 KTA65604:KTA65627 KJE65604:KJE65627 JZI65604:JZI65627 JPM65604:JPM65627 JFQ65604:JFQ65627 IVU65604:IVU65627 ILY65604:ILY65627 ICC65604:ICC65627 HSG65604:HSG65627 HIK65604:HIK65627 GYO65604:GYO65627 GOS65604:GOS65627 GEW65604:GEW65627 FVA65604:FVA65627 FLE65604:FLE65627 FBI65604:FBI65627 ERM65604:ERM65627 EHQ65604:EHQ65627 DXU65604:DXU65627 DNY65604:DNY65627 DEC65604:DEC65627 CUG65604:CUG65627 CKK65604:CKK65627 CAO65604:CAO65627 BQS65604:BQS65627 BGW65604:BGW65627 AXA65604:AXA65627 ANE65604:ANE65627 ADI65604:ADI65627 TM65604:TM65627 JQ65604:JQ65627 U65604:U65627 WWC983054:WWC983106 WMG983054:WMG983106 WCK983054:WCK983106 VSO983054:VSO983106 VIS983054:VIS983106 UYW983054:UYW983106 UPA983054:UPA983106 UFE983054:UFE983106 TVI983054:TVI983106 TLM983054:TLM983106 TBQ983054:TBQ983106 SRU983054:SRU983106 SHY983054:SHY983106 RYC983054:RYC983106 ROG983054:ROG983106 REK983054:REK983106 QUO983054:QUO983106 QKS983054:QKS983106 QAW983054:QAW983106 PRA983054:PRA983106 PHE983054:PHE983106 OXI983054:OXI983106 ONM983054:ONM983106 ODQ983054:ODQ983106 NTU983054:NTU983106 NJY983054:NJY983106 NAC983054:NAC983106 MQG983054:MQG983106 MGK983054:MGK983106 LWO983054:LWO983106 LMS983054:LMS983106 LCW983054:LCW983106 KTA983054:KTA983106 KJE983054:KJE983106 JZI983054:JZI983106 JPM983054:JPM983106 JFQ983054:JFQ983106 IVU983054:IVU983106 ILY983054:ILY983106 ICC983054:ICC983106 HSG983054:HSG983106 HIK983054:HIK983106 GYO983054:GYO983106 GOS983054:GOS983106 GEW983054:GEW983106 FVA983054:FVA983106 FLE983054:FLE983106 FBI983054:FBI983106 ERM983054:ERM983106 EHQ983054:EHQ983106 DXU983054:DXU983106 DNY983054:DNY983106 DEC983054:DEC983106 CUG983054:CUG983106 CKK983054:CKK983106 CAO983054:CAO983106 BQS983054:BQS983106 BGW983054:BGW983106 AXA983054:AXA983106 ANE983054:ANE983106 ADI983054:ADI983106 TM983054:TM983106 JQ983054:JQ983106 U983054:U983106 WWC917518:WWC917570 WMG917518:WMG917570 WCK917518:WCK917570 VSO917518:VSO917570 VIS917518:VIS917570 UYW917518:UYW917570 UPA917518:UPA917570 UFE917518:UFE917570 TVI917518:TVI917570 TLM917518:TLM917570 TBQ917518:TBQ917570 SRU917518:SRU917570 SHY917518:SHY917570 RYC917518:RYC917570 ROG917518:ROG917570 REK917518:REK917570 QUO917518:QUO917570 QKS917518:QKS917570 QAW917518:QAW917570 PRA917518:PRA917570 PHE917518:PHE917570 OXI917518:OXI917570 ONM917518:ONM917570 ODQ917518:ODQ917570 NTU917518:NTU917570 NJY917518:NJY917570 NAC917518:NAC917570 MQG917518:MQG917570 MGK917518:MGK917570 LWO917518:LWO917570 LMS917518:LMS917570 LCW917518:LCW917570 KTA917518:KTA917570 KJE917518:KJE917570 JZI917518:JZI917570 JPM917518:JPM917570 JFQ917518:JFQ917570 IVU917518:IVU917570 ILY917518:ILY917570 ICC917518:ICC917570 HSG917518:HSG917570 HIK917518:HIK917570 GYO917518:GYO917570 GOS917518:GOS917570 GEW917518:GEW917570 FVA917518:FVA917570 FLE917518:FLE917570 FBI917518:FBI917570 ERM917518:ERM917570 EHQ917518:EHQ917570 DXU917518:DXU917570 DNY917518:DNY917570 DEC917518:DEC917570 CUG917518:CUG917570 CKK917518:CKK917570 CAO917518:CAO917570 BQS917518:BQS917570 BGW917518:BGW917570 AXA917518:AXA917570 ANE917518:ANE917570 ADI917518:ADI917570 TM917518:TM917570 JQ917518:JQ917570 U917518:U917570 WWC851982:WWC852034 WMG851982:WMG852034 WCK851982:WCK852034 VSO851982:VSO852034 VIS851982:VIS852034 UYW851982:UYW852034 UPA851982:UPA852034 UFE851982:UFE852034 TVI851982:TVI852034 TLM851982:TLM852034 TBQ851982:TBQ852034 SRU851982:SRU852034 SHY851982:SHY852034 RYC851982:RYC852034 ROG851982:ROG852034 REK851982:REK852034 QUO851982:QUO852034 QKS851982:QKS852034 QAW851982:QAW852034 PRA851982:PRA852034 PHE851982:PHE852034 OXI851982:OXI852034 ONM851982:ONM852034 ODQ851982:ODQ852034 NTU851982:NTU852034 NJY851982:NJY852034 NAC851982:NAC852034 MQG851982:MQG852034 MGK851982:MGK852034 LWO851982:LWO852034 LMS851982:LMS852034 LCW851982:LCW852034 KTA851982:KTA852034 KJE851982:KJE852034 JZI851982:JZI852034 JPM851982:JPM852034 JFQ851982:JFQ852034 IVU851982:IVU852034 ILY851982:ILY852034 ICC851982:ICC852034 HSG851982:HSG852034 HIK851982:HIK852034 GYO851982:GYO852034 GOS851982:GOS852034 GEW851982:GEW852034 FVA851982:FVA852034 FLE851982:FLE852034 FBI851982:FBI852034 ERM851982:ERM852034 EHQ851982:EHQ852034 DXU851982:DXU852034 DNY851982:DNY852034 DEC851982:DEC852034 CUG851982:CUG852034 CKK851982:CKK852034 CAO851982:CAO852034 BQS851982:BQS852034 BGW851982:BGW852034 AXA851982:AXA852034 ANE851982:ANE852034 ADI851982:ADI852034 TM851982:TM852034 JQ851982:JQ852034 U851982:U852034 WWC786446:WWC786498 WMG786446:WMG786498 WCK786446:WCK786498 VSO786446:VSO786498 VIS786446:VIS786498 UYW786446:UYW786498 UPA786446:UPA786498 UFE786446:UFE786498 TVI786446:TVI786498 TLM786446:TLM786498 TBQ786446:TBQ786498 SRU786446:SRU786498 SHY786446:SHY786498 RYC786446:RYC786498 ROG786446:ROG786498 REK786446:REK786498 QUO786446:QUO786498 QKS786446:QKS786498 QAW786446:QAW786498 PRA786446:PRA786498 PHE786446:PHE786498 OXI786446:OXI786498 ONM786446:ONM786498 ODQ786446:ODQ786498 NTU786446:NTU786498 NJY786446:NJY786498 NAC786446:NAC786498 MQG786446:MQG786498 MGK786446:MGK786498 LWO786446:LWO786498 LMS786446:LMS786498 LCW786446:LCW786498 KTA786446:KTA786498 KJE786446:KJE786498 JZI786446:JZI786498 JPM786446:JPM786498 JFQ786446:JFQ786498 IVU786446:IVU786498 ILY786446:ILY786498 ICC786446:ICC786498 HSG786446:HSG786498 HIK786446:HIK786498 GYO786446:GYO786498 GOS786446:GOS786498 GEW786446:GEW786498 FVA786446:FVA786498 FLE786446:FLE786498 FBI786446:FBI786498 ERM786446:ERM786498 EHQ786446:EHQ786498 DXU786446:DXU786498 DNY786446:DNY786498 DEC786446:DEC786498 CUG786446:CUG786498 CKK786446:CKK786498 CAO786446:CAO786498 BQS786446:BQS786498 BGW786446:BGW786498 AXA786446:AXA786498 ANE786446:ANE786498 ADI786446:ADI786498 TM786446:TM786498 JQ786446:JQ786498 U786446:U786498 WWC720910:WWC720962 WMG720910:WMG720962 WCK720910:WCK720962 VSO720910:VSO720962 VIS720910:VIS720962 UYW720910:UYW720962 UPA720910:UPA720962 UFE720910:UFE720962 TVI720910:TVI720962 TLM720910:TLM720962 TBQ720910:TBQ720962 SRU720910:SRU720962 SHY720910:SHY720962 RYC720910:RYC720962 ROG720910:ROG720962 REK720910:REK720962 QUO720910:QUO720962 QKS720910:QKS720962 QAW720910:QAW720962 PRA720910:PRA720962 PHE720910:PHE720962 OXI720910:OXI720962 ONM720910:ONM720962 ODQ720910:ODQ720962 NTU720910:NTU720962 NJY720910:NJY720962 NAC720910:NAC720962 MQG720910:MQG720962 MGK720910:MGK720962 LWO720910:LWO720962 LMS720910:LMS720962 LCW720910:LCW720962 KTA720910:KTA720962 KJE720910:KJE720962 JZI720910:JZI720962 JPM720910:JPM720962 JFQ720910:JFQ720962 IVU720910:IVU720962 ILY720910:ILY720962 ICC720910:ICC720962 HSG720910:HSG720962 HIK720910:HIK720962 GYO720910:GYO720962 GOS720910:GOS720962 GEW720910:GEW720962 FVA720910:FVA720962 FLE720910:FLE720962 FBI720910:FBI720962 ERM720910:ERM720962 EHQ720910:EHQ720962 DXU720910:DXU720962 DNY720910:DNY720962 DEC720910:DEC720962 CUG720910:CUG720962 CKK720910:CKK720962 CAO720910:CAO720962 BQS720910:BQS720962 BGW720910:BGW720962 AXA720910:AXA720962 ANE720910:ANE720962 ADI720910:ADI720962 TM720910:TM720962 JQ720910:JQ720962 U720910:U720962 WWC655374:WWC655426 WMG655374:WMG655426 WCK655374:WCK655426 VSO655374:VSO655426 VIS655374:VIS655426 UYW655374:UYW655426 UPA655374:UPA655426 UFE655374:UFE655426 TVI655374:TVI655426 TLM655374:TLM655426 TBQ655374:TBQ655426 SRU655374:SRU655426 SHY655374:SHY655426 RYC655374:RYC655426 ROG655374:ROG655426 REK655374:REK655426 QUO655374:QUO655426 QKS655374:QKS655426 QAW655374:QAW655426 PRA655374:PRA655426 PHE655374:PHE655426 OXI655374:OXI655426 ONM655374:ONM655426 ODQ655374:ODQ655426 NTU655374:NTU655426 NJY655374:NJY655426 NAC655374:NAC655426 MQG655374:MQG655426 MGK655374:MGK655426 LWO655374:LWO655426 LMS655374:LMS655426 LCW655374:LCW655426 KTA655374:KTA655426 KJE655374:KJE655426 JZI655374:JZI655426 JPM655374:JPM655426 JFQ655374:JFQ655426 IVU655374:IVU655426 ILY655374:ILY655426 ICC655374:ICC655426 HSG655374:HSG655426 HIK655374:HIK655426 GYO655374:GYO655426 GOS655374:GOS655426 GEW655374:GEW655426 FVA655374:FVA655426 FLE655374:FLE655426 FBI655374:FBI655426 ERM655374:ERM655426 EHQ655374:EHQ655426 DXU655374:DXU655426 DNY655374:DNY655426 DEC655374:DEC655426 CUG655374:CUG655426 CKK655374:CKK655426 CAO655374:CAO655426 BQS655374:BQS655426 BGW655374:BGW655426 AXA655374:AXA655426 ANE655374:ANE655426 ADI655374:ADI655426 TM655374:TM655426 JQ655374:JQ655426 U655374:U655426 WWC589838:WWC589890 WMG589838:WMG589890 WCK589838:WCK589890 VSO589838:VSO589890 VIS589838:VIS589890 UYW589838:UYW589890 UPA589838:UPA589890 UFE589838:UFE589890 TVI589838:TVI589890 TLM589838:TLM589890 TBQ589838:TBQ589890 SRU589838:SRU589890 SHY589838:SHY589890 RYC589838:RYC589890 ROG589838:ROG589890 REK589838:REK589890 QUO589838:QUO589890 QKS589838:QKS589890 QAW589838:QAW589890 PRA589838:PRA589890 PHE589838:PHE589890 OXI589838:OXI589890 ONM589838:ONM589890 ODQ589838:ODQ589890 NTU589838:NTU589890 NJY589838:NJY589890 NAC589838:NAC589890 MQG589838:MQG589890 MGK589838:MGK589890 LWO589838:LWO589890 LMS589838:LMS589890 LCW589838:LCW589890 KTA589838:KTA589890 KJE589838:KJE589890 JZI589838:JZI589890 JPM589838:JPM589890 JFQ589838:JFQ589890 IVU589838:IVU589890 ILY589838:ILY589890 ICC589838:ICC589890 HSG589838:HSG589890 HIK589838:HIK589890 GYO589838:GYO589890 GOS589838:GOS589890 GEW589838:GEW589890 FVA589838:FVA589890 FLE589838:FLE589890 FBI589838:FBI589890 ERM589838:ERM589890 EHQ589838:EHQ589890 DXU589838:DXU589890 DNY589838:DNY589890 DEC589838:DEC589890 CUG589838:CUG589890 CKK589838:CKK589890 CAO589838:CAO589890 BQS589838:BQS589890 BGW589838:BGW589890 AXA589838:AXA589890 ANE589838:ANE589890 ADI589838:ADI589890 TM589838:TM589890 JQ589838:JQ589890 U589838:U589890 WWC524302:WWC524354 WMG524302:WMG524354 WCK524302:WCK524354 VSO524302:VSO524354 VIS524302:VIS524354 UYW524302:UYW524354 UPA524302:UPA524354 UFE524302:UFE524354 TVI524302:TVI524354 TLM524302:TLM524354 TBQ524302:TBQ524354 SRU524302:SRU524354 SHY524302:SHY524354 RYC524302:RYC524354 ROG524302:ROG524354 REK524302:REK524354 QUO524302:QUO524354 QKS524302:QKS524354 QAW524302:QAW524354 PRA524302:PRA524354 PHE524302:PHE524354 OXI524302:OXI524354 ONM524302:ONM524354 ODQ524302:ODQ524354 NTU524302:NTU524354 NJY524302:NJY524354 NAC524302:NAC524354 MQG524302:MQG524354 MGK524302:MGK524354 LWO524302:LWO524354 LMS524302:LMS524354 LCW524302:LCW524354 KTA524302:KTA524354 KJE524302:KJE524354 JZI524302:JZI524354 JPM524302:JPM524354 JFQ524302:JFQ524354 IVU524302:IVU524354 ILY524302:ILY524354 ICC524302:ICC524354 HSG524302:HSG524354 HIK524302:HIK524354 GYO524302:GYO524354 GOS524302:GOS524354 GEW524302:GEW524354 FVA524302:FVA524354 FLE524302:FLE524354 FBI524302:FBI524354 ERM524302:ERM524354 EHQ524302:EHQ524354 DXU524302:DXU524354 DNY524302:DNY524354 DEC524302:DEC524354 CUG524302:CUG524354 CKK524302:CKK524354 CAO524302:CAO524354 BQS524302:BQS524354 BGW524302:BGW524354 AXA524302:AXA524354 ANE524302:ANE524354 ADI524302:ADI524354 TM524302:TM524354 JQ524302:JQ524354 U524302:U524354 WWC458766:WWC458818 WMG458766:WMG458818 WCK458766:WCK458818 VSO458766:VSO458818 VIS458766:VIS458818 UYW458766:UYW458818 UPA458766:UPA458818 UFE458766:UFE458818 TVI458766:TVI458818 TLM458766:TLM458818 TBQ458766:TBQ458818 SRU458766:SRU458818 SHY458766:SHY458818 RYC458766:RYC458818 ROG458766:ROG458818 REK458766:REK458818 QUO458766:QUO458818 QKS458766:QKS458818 QAW458766:QAW458818 PRA458766:PRA458818 PHE458766:PHE458818 OXI458766:OXI458818 ONM458766:ONM458818 ODQ458766:ODQ458818 NTU458766:NTU458818 NJY458766:NJY458818 NAC458766:NAC458818 MQG458766:MQG458818 MGK458766:MGK458818 LWO458766:LWO458818 LMS458766:LMS458818 LCW458766:LCW458818 KTA458766:KTA458818 KJE458766:KJE458818 JZI458766:JZI458818 JPM458766:JPM458818 JFQ458766:JFQ458818 IVU458766:IVU458818 ILY458766:ILY458818 ICC458766:ICC458818 HSG458766:HSG458818 HIK458766:HIK458818 GYO458766:GYO458818 GOS458766:GOS458818 GEW458766:GEW458818 FVA458766:FVA458818 FLE458766:FLE458818 FBI458766:FBI458818 ERM458766:ERM458818 EHQ458766:EHQ458818 DXU458766:DXU458818 DNY458766:DNY458818 DEC458766:DEC458818 CUG458766:CUG458818 CKK458766:CKK458818 CAO458766:CAO458818 BQS458766:BQS458818 BGW458766:BGW458818 AXA458766:AXA458818 ANE458766:ANE458818 ADI458766:ADI458818 TM458766:TM458818 JQ458766:JQ458818 U458766:U458818 WWC393230:WWC393282 WMG393230:WMG393282 WCK393230:WCK393282 VSO393230:VSO393282 VIS393230:VIS393282 UYW393230:UYW393282 UPA393230:UPA393282 UFE393230:UFE393282 TVI393230:TVI393282 TLM393230:TLM393282 TBQ393230:TBQ393282 SRU393230:SRU393282 SHY393230:SHY393282 RYC393230:RYC393282 ROG393230:ROG393282 REK393230:REK393282 QUO393230:QUO393282 QKS393230:QKS393282 QAW393230:QAW393282 PRA393230:PRA393282 PHE393230:PHE393282 OXI393230:OXI393282 ONM393230:ONM393282 ODQ393230:ODQ393282 NTU393230:NTU393282 NJY393230:NJY393282 NAC393230:NAC393282 MQG393230:MQG393282 MGK393230:MGK393282 LWO393230:LWO393282 LMS393230:LMS393282 LCW393230:LCW393282 KTA393230:KTA393282 KJE393230:KJE393282 JZI393230:JZI393282 JPM393230:JPM393282 JFQ393230:JFQ393282 IVU393230:IVU393282 ILY393230:ILY393282 ICC393230:ICC393282 HSG393230:HSG393282 HIK393230:HIK393282 GYO393230:GYO393282 GOS393230:GOS393282 GEW393230:GEW393282 FVA393230:FVA393282 FLE393230:FLE393282 FBI393230:FBI393282 ERM393230:ERM393282 EHQ393230:EHQ393282 DXU393230:DXU393282 DNY393230:DNY393282 DEC393230:DEC393282 CUG393230:CUG393282 CKK393230:CKK393282 CAO393230:CAO393282 BQS393230:BQS393282 BGW393230:BGW393282 AXA393230:AXA393282 ANE393230:ANE393282 ADI393230:ADI393282 TM393230:TM393282 JQ393230:JQ393282 U393230:U393282 WWC327694:WWC327746 WMG327694:WMG327746 WCK327694:WCK327746 VSO327694:VSO327746 VIS327694:VIS327746 UYW327694:UYW327746 UPA327694:UPA327746 UFE327694:UFE327746 TVI327694:TVI327746 TLM327694:TLM327746 TBQ327694:TBQ327746 SRU327694:SRU327746 SHY327694:SHY327746 RYC327694:RYC327746 ROG327694:ROG327746 REK327694:REK327746 QUO327694:QUO327746 QKS327694:QKS327746 QAW327694:QAW327746 PRA327694:PRA327746 PHE327694:PHE327746 OXI327694:OXI327746 ONM327694:ONM327746 ODQ327694:ODQ327746 NTU327694:NTU327746 NJY327694:NJY327746 NAC327694:NAC327746 MQG327694:MQG327746 MGK327694:MGK327746 LWO327694:LWO327746 LMS327694:LMS327746 LCW327694:LCW327746 KTA327694:KTA327746 KJE327694:KJE327746 JZI327694:JZI327746 JPM327694:JPM327746 JFQ327694:JFQ327746 IVU327694:IVU327746 ILY327694:ILY327746 ICC327694:ICC327746 HSG327694:HSG327746 HIK327694:HIK327746 GYO327694:GYO327746 GOS327694:GOS327746 GEW327694:GEW327746 FVA327694:FVA327746 FLE327694:FLE327746 FBI327694:FBI327746 ERM327694:ERM327746 EHQ327694:EHQ327746 DXU327694:DXU327746 DNY327694:DNY327746 DEC327694:DEC327746 CUG327694:CUG327746 CKK327694:CKK327746 CAO327694:CAO327746 BQS327694:BQS327746 BGW327694:BGW327746 AXA327694:AXA327746 ANE327694:ANE327746 ADI327694:ADI327746 TM327694:TM327746 JQ327694:JQ327746 U327694:U327746 WWC262158:WWC262210 WMG262158:WMG262210 WCK262158:WCK262210 VSO262158:VSO262210 VIS262158:VIS262210 UYW262158:UYW262210 UPA262158:UPA262210 UFE262158:UFE262210 TVI262158:TVI262210 TLM262158:TLM262210 TBQ262158:TBQ262210 SRU262158:SRU262210 SHY262158:SHY262210 RYC262158:RYC262210 ROG262158:ROG262210 REK262158:REK262210 QUO262158:QUO262210 QKS262158:QKS262210 QAW262158:QAW262210 PRA262158:PRA262210 PHE262158:PHE262210 OXI262158:OXI262210 ONM262158:ONM262210 ODQ262158:ODQ262210 NTU262158:NTU262210 NJY262158:NJY262210 NAC262158:NAC262210 MQG262158:MQG262210 MGK262158:MGK262210 LWO262158:LWO262210 LMS262158:LMS262210 LCW262158:LCW262210 KTA262158:KTA262210 KJE262158:KJE262210 JZI262158:JZI262210 JPM262158:JPM262210 JFQ262158:JFQ262210 IVU262158:IVU262210 ILY262158:ILY262210 ICC262158:ICC262210 HSG262158:HSG262210 HIK262158:HIK262210 GYO262158:GYO262210 GOS262158:GOS262210 GEW262158:GEW262210 FVA262158:FVA262210 FLE262158:FLE262210 FBI262158:FBI262210 ERM262158:ERM262210 EHQ262158:EHQ262210 DXU262158:DXU262210 DNY262158:DNY262210 DEC262158:DEC262210 CUG262158:CUG262210 CKK262158:CKK262210 CAO262158:CAO262210 BQS262158:BQS262210 BGW262158:BGW262210 AXA262158:AXA262210 ANE262158:ANE262210 ADI262158:ADI262210 TM262158:TM262210 JQ262158:JQ262210 U262158:U262210 WWC196622:WWC196674 WMG196622:WMG196674 WCK196622:WCK196674 VSO196622:VSO196674 VIS196622:VIS196674 UYW196622:UYW196674 UPA196622:UPA196674 UFE196622:UFE196674 TVI196622:TVI196674 TLM196622:TLM196674 TBQ196622:TBQ196674 SRU196622:SRU196674 SHY196622:SHY196674 RYC196622:RYC196674 ROG196622:ROG196674 REK196622:REK196674 QUO196622:QUO196674 QKS196622:QKS196674 QAW196622:QAW196674 PRA196622:PRA196674 PHE196622:PHE196674 OXI196622:OXI196674 ONM196622:ONM196674 ODQ196622:ODQ196674 NTU196622:NTU196674 NJY196622:NJY196674 NAC196622:NAC196674 MQG196622:MQG196674 MGK196622:MGK196674 LWO196622:LWO196674 LMS196622:LMS196674 LCW196622:LCW196674 KTA196622:KTA196674 KJE196622:KJE196674 JZI196622:JZI196674 JPM196622:JPM196674 JFQ196622:JFQ196674 IVU196622:IVU196674 ILY196622:ILY196674 ICC196622:ICC196674 HSG196622:HSG196674 HIK196622:HIK196674 GYO196622:GYO196674 GOS196622:GOS196674 GEW196622:GEW196674 FVA196622:FVA196674 FLE196622:FLE196674 FBI196622:FBI196674 ERM196622:ERM196674 EHQ196622:EHQ196674 DXU196622:DXU196674 DNY196622:DNY196674 DEC196622:DEC196674 CUG196622:CUG196674 CKK196622:CKK196674 CAO196622:CAO196674 BQS196622:BQS196674 BGW196622:BGW196674 AXA196622:AXA196674 ANE196622:ANE196674 ADI196622:ADI196674 TM196622:TM196674 JQ196622:JQ196674 U196622:U196674 WWC131086:WWC131138 WMG131086:WMG131138 WCK131086:WCK131138 VSO131086:VSO131138 VIS131086:VIS131138 UYW131086:UYW131138 UPA131086:UPA131138 UFE131086:UFE131138 TVI131086:TVI131138 TLM131086:TLM131138 TBQ131086:TBQ131138 SRU131086:SRU131138 SHY131086:SHY131138 RYC131086:RYC131138 ROG131086:ROG131138 REK131086:REK131138 QUO131086:QUO131138 QKS131086:QKS131138 QAW131086:QAW131138 PRA131086:PRA131138 PHE131086:PHE131138 OXI131086:OXI131138 ONM131086:ONM131138 ODQ131086:ODQ131138 NTU131086:NTU131138 NJY131086:NJY131138 NAC131086:NAC131138 MQG131086:MQG131138 MGK131086:MGK131138 LWO131086:LWO131138 LMS131086:LMS131138 LCW131086:LCW131138 KTA131086:KTA131138 KJE131086:KJE131138 JZI131086:JZI131138 JPM131086:JPM131138 JFQ131086:JFQ131138 IVU131086:IVU131138 ILY131086:ILY131138 ICC131086:ICC131138 HSG131086:HSG131138 HIK131086:HIK131138 GYO131086:GYO131138 GOS131086:GOS131138 GEW131086:GEW131138 FVA131086:FVA131138 FLE131086:FLE131138 FBI131086:FBI131138 ERM131086:ERM131138 EHQ131086:EHQ131138 DXU131086:DXU131138 DNY131086:DNY131138 DEC131086:DEC131138 CUG131086:CUG131138 CKK131086:CKK131138 CAO131086:CAO131138 BQS131086:BQS131138 BGW131086:BGW131138 AXA131086:AXA131138 ANE131086:ANE131138 ADI131086:ADI131138 TM131086:TM131138 JQ131086:JQ131138 U131086:U131138 WWC65550:WWC65602 WMG65550:WMG65602 WCK65550:WCK65602 VSO65550:VSO65602 VIS65550:VIS65602 UYW65550:UYW65602 UPA65550:UPA65602 UFE65550:UFE65602 TVI65550:TVI65602 TLM65550:TLM65602 TBQ65550:TBQ65602 SRU65550:SRU65602 SHY65550:SHY65602 RYC65550:RYC65602 ROG65550:ROG65602 REK65550:REK65602 QUO65550:QUO65602 QKS65550:QKS65602 QAW65550:QAW65602 PRA65550:PRA65602 PHE65550:PHE65602 OXI65550:OXI65602 ONM65550:ONM65602 ODQ65550:ODQ65602 NTU65550:NTU65602 NJY65550:NJY65602 NAC65550:NAC65602 MQG65550:MQG65602 MGK65550:MGK65602 LWO65550:LWO65602 LMS65550:LMS65602 LCW65550:LCW65602 KTA65550:KTA65602 KJE65550:KJE65602 JZI65550:JZI65602 JPM65550:JPM65602 JFQ65550:JFQ65602 IVU65550:IVU65602 ILY65550:ILY65602 ICC65550:ICC65602 HSG65550:HSG65602 HIK65550:HIK65602 GYO65550:GYO65602 GOS65550:GOS65602 GEW65550:GEW65602 FVA65550:FVA65602 FLE65550:FLE65602 FBI65550:FBI65602 ERM65550:ERM65602 EHQ65550:EHQ65602 DXU65550:DXU65602 DNY65550:DNY65602 DEC65550:DEC65602 CUG65550:CUG65602 CKK65550:CKK65602 CAO65550:CAO65602 BQS65550:BQS65602 BGW65550:BGW65602 AXA65550:AXA65602 ANE65550:ANE65602 ADI65550:ADI65602 TM65550:TM65602 JQ65550:JQ65602">
      <formula1>0.1</formula1>
      <formula2>10</formula2>
    </dataValidation>
  </dataValidations>
  <pageMargins left="0.7" right="0.7" top="0.75" bottom="0.75" header="0.3" footer="0.3"/>
  <pageSetup scale="82" orientation="landscape" r:id="rId1"/>
  <headerFooter>
    <oddFooter>&amp;LClass Advisor Signature with Date&amp;CAcademic Coordinator&amp;RHOD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9"/>
  <sheetViews>
    <sheetView view="pageBreakPreview" topLeftCell="A79" zoomScaleSheetLayoutView="100" workbookViewId="0">
      <selection activeCell="A82" sqref="A82:XFD91"/>
    </sheetView>
  </sheetViews>
  <sheetFormatPr defaultRowHeight="15" x14ac:dyDescent="0.25"/>
  <cols>
    <col min="1" max="1" width="4.5703125" style="1" customWidth="1"/>
    <col min="2" max="2" width="15.28515625" style="1" customWidth="1"/>
    <col min="3" max="3" width="29.85546875" style="1" customWidth="1"/>
    <col min="4" max="4" width="5" style="72" customWidth="1"/>
    <col min="5" max="6" width="3.7109375" style="72" customWidth="1"/>
    <col min="7" max="7" width="4" style="72" customWidth="1"/>
    <col min="8" max="8" width="3.42578125" style="72" customWidth="1"/>
    <col min="9" max="17" width="3.7109375" style="72" customWidth="1"/>
    <col min="18" max="20" width="3.7109375" style="1" customWidth="1"/>
    <col min="21" max="21" width="5.5703125" style="1" customWidth="1"/>
    <col min="22" max="22" width="4.85546875" style="1" customWidth="1"/>
    <col min="23" max="23" width="4.5703125" style="1" customWidth="1"/>
    <col min="24" max="24" width="4" style="1" customWidth="1"/>
    <col min="25" max="25" width="4.42578125" style="1" customWidth="1"/>
    <col min="26" max="26" width="3.28515625" style="1" customWidth="1"/>
    <col min="27" max="27" width="4.28515625" style="1" customWidth="1"/>
    <col min="28" max="28" width="7.7109375" style="1" customWidth="1"/>
    <col min="29" max="46" width="9.140625" style="1" customWidth="1"/>
    <col min="47" max="256" width="9.140625" style="1"/>
    <col min="257" max="257" width="4.5703125" style="1" customWidth="1"/>
    <col min="258" max="258" width="15.28515625" style="1" customWidth="1"/>
    <col min="259" max="259" width="26.5703125" style="1" customWidth="1"/>
    <col min="260" max="263" width="3.7109375" style="1" customWidth="1"/>
    <col min="264" max="264" width="3.42578125" style="1" customWidth="1"/>
    <col min="265" max="276" width="3.7109375" style="1" customWidth="1"/>
    <col min="277" max="277" width="5.5703125" style="1" customWidth="1"/>
    <col min="278" max="278" width="4.85546875" style="1" customWidth="1"/>
    <col min="279" max="279" width="4.5703125" style="1" customWidth="1"/>
    <col min="280" max="280" width="4" style="1" customWidth="1"/>
    <col min="281" max="281" width="4.42578125" style="1" customWidth="1"/>
    <col min="282" max="282" width="3.28515625" style="1" customWidth="1"/>
    <col min="283" max="283" width="4.28515625" style="1" customWidth="1"/>
    <col min="284" max="284" width="7.7109375" style="1" customWidth="1"/>
    <col min="285" max="302" width="9.140625" style="1" customWidth="1"/>
    <col min="303" max="512" width="9.140625" style="1"/>
    <col min="513" max="513" width="4.5703125" style="1" customWidth="1"/>
    <col min="514" max="514" width="15.28515625" style="1" customWidth="1"/>
    <col min="515" max="515" width="26.5703125" style="1" customWidth="1"/>
    <col min="516" max="519" width="3.7109375" style="1" customWidth="1"/>
    <col min="520" max="520" width="3.42578125" style="1" customWidth="1"/>
    <col min="521" max="532" width="3.7109375" style="1" customWidth="1"/>
    <col min="533" max="533" width="5.5703125" style="1" customWidth="1"/>
    <col min="534" max="534" width="4.85546875" style="1" customWidth="1"/>
    <col min="535" max="535" width="4.5703125" style="1" customWidth="1"/>
    <col min="536" max="536" width="4" style="1" customWidth="1"/>
    <col min="537" max="537" width="4.42578125" style="1" customWidth="1"/>
    <col min="538" max="538" width="3.28515625" style="1" customWidth="1"/>
    <col min="539" max="539" width="4.28515625" style="1" customWidth="1"/>
    <col min="540" max="540" width="7.7109375" style="1" customWidth="1"/>
    <col min="541" max="558" width="9.140625" style="1" customWidth="1"/>
    <col min="559" max="768" width="9.140625" style="1"/>
    <col min="769" max="769" width="4.5703125" style="1" customWidth="1"/>
    <col min="770" max="770" width="15.28515625" style="1" customWidth="1"/>
    <col min="771" max="771" width="26.5703125" style="1" customWidth="1"/>
    <col min="772" max="775" width="3.7109375" style="1" customWidth="1"/>
    <col min="776" max="776" width="3.42578125" style="1" customWidth="1"/>
    <col min="777" max="788" width="3.7109375" style="1" customWidth="1"/>
    <col min="789" max="789" width="5.5703125" style="1" customWidth="1"/>
    <col min="790" max="790" width="4.85546875" style="1" customWidth="1"/>
    <col min="791" max="791" width="4.5703125" style="1" customWidth="1"/>
    <col min="792" max="792" width="4" style="1" customWidth="1"/>
    <col min="793" max="793" width="4.42578125" style="1" customWidth="1"/>
    <col min="794" max="794" width="3.28515625" style="1" customWidth="1"/>
    <col min="795" max="795" width="4.28515625" style="1" customWidth="1"/>
    <col min="796" max="796" width="7.7109375" style="1" customWidth="1"/>
    <col min="797" max="814" width="9.140625" style="1" customWidth="1"/>
    <col min="815" max="1024" width="9.140625" style="1"/>
    <col min="1025" max="1025" width="4.5703125" style="1" customWidth="1"/>
    <col min="1026" max="1026" width="15.28515625" style="1" customWidth="1"/>
    <col min="1027" max="1027" width="26.5703125" style="1" customWidth="1"/>
    <col min="1028" max="1031" width="3.7109375" style="1" customWidth="1"/>
    <col min="1032" max="1032" width="3.42578125" style="1" customWidth="1"/>
    <col min="1033" max="1044" width="3.7109375" style="1" customWidth="1"/>
    <col min="1045" max="1045" width="5.5703125" style="1" customWidth="1"/>
    <col min="1046" max="1046" width="4.85546875" style="1" customWidth="1"/>
    <col min="1047" max="1047" width="4.5703125" style="1" customWidth="1"/>
    <col min="1048" max="1048" width="4" style="1" customWidth="1"/>
    <col min="1049" max="1049" width="4.42578125" style="1" customWidth="1"/>
    <col min="1050" max="1050" width="3.28515625" style="1" customWidth="1"/>
    <col min="1051" max="1051" width="4.28515625" style="1" customWidth="1"/>
    <col min="1052" max="1052" width="7.7109375" style="1" customWidth="1"/>
    <col min="1053" max="1070" width="9.140625" style="1" customWidth="1"/>
    <col min="1071" max="1280" width="9.140625" style="1"/>
    <col min="1281" max="1281" width="4.5703125" style="1" customWidth="1"/>
    <col min="1282" max="1282" width="15.28515625" style="1" customWidth="1"/>
    <col min="1283" max="1283" width="26.5703125" style="1" customWidth="1"/>
    <col min="1284" max="1287" width="3.7109375" style="1" customWidth="1"/>
    <col min="1288" max="1288" width="3.42578125" style="1" customWidth="1"/>
    <col min="1289" max="1300" width="3.7109375" style="1" customWidth="1"/>
    <col min="1301" max="1301" width="5.5703125" style="1" customWidth="1"/>
    <col min="1302" max="1302" width="4.85546875" style="1" customWidth="1"/>
    <col min="1303" max="1303" width="4.5703125" style="1" customWidth="1"/>
    <col min="1304" max="1304" width="4" style="1" customWidth="1"/>
    <col min="1305" max="1305" width="4.42578125" style="1" customWidth="1"/>
    <col min="1306" max="1306" width="3.28515625" style="1" customWidth="1"/>
    <col min="1307" max="1307" width="4.28515625" style="1" customWidth="1"/>
    <col min="1308" max="1308" width="7.7109375" style="1" customWidth="1"/>
    <col min="1309" max="1326" width="9.140625" style="1" customWidth="1"/>
    <col min="1327" max="1536" width="9.140625" style="1"/>
    <col min="1537" max="1537" width="4.5703125" style="1" customWidth="1"/>
    <col min="1538" max="1538" width="15.28515625" style="1" customWidth="1"/>
    <col min="1539" max="1539" width="26.5703125" style="1" customWidth="1"/>
    <col min="1540" max="1543" width="3.7109375" style="1" customWidth="1"/>
    <col min="1544" max="1544" width="3.42578125" style="1" customWidth="1"/>
    <col min="1545" max="1556" width="3.7109375" style="1" customWidth="1"/>
    <col min="1557" max="1557" width="5.5703125" style="1" customWidth="1"/>
    <col min="1558" max="1558" width="4.85546875" style="1" customWidth="1"/>
    <col min="1559" max="1559" width="4.5703125" style="1" customWidth="1"/>
    <col min="1560" max="1560" width="4" style="1" customWidth="1"/>
    <col min="1561" max="1561" width="4.42578125" style="1" customWidth="1"/>
    <col min="1562" max="1562" width="3.28515625" style="1" customWidth="1"/>
    <col min="1563" max="1563" width="4.28515625" style="1" customWidth="1"/>
    <col min="1564" max="1564" width="7.7109375" style="1" customWidth="1"/>
    <col min="1565" max="1582" width="9.140625" style="1" customWidth="1"/>
    <col min="1583" max="1792" width="9.140625" style="1"/>
    <col min="1793" max="1793" width="4.5703125" style="1" customWidth="1"/>
    <col min="1794" max="1794" width="15.28515625" style="1" customWidth="1"/>
    <col min="1795" max="1795" width="26.5703125" style="1" customWidth="1"/>
    <col min="1796" max="1799" width="3.7109375" style="1" customWidth="1"/>
    <col min="1800" max="1800" width="3.42578125" style="1" customWidth="1"/>
    <col min="1801" max="1812" width="3.7109375" style="1" customWidth="1"/>
    <col min="1813" max="1813" width="5.5703125" style="1" customWidth="1"/>
    <col min="1814" max="1814" width="4.85546875" style="1" customWidth="1"/>
    <col min="1815" max="1815" width="4.5703125" style="1" customWidth="1"/>
    <col min="1816" max="1816" width="4" style="1" customWidth="1"/>
    <col min="1817" max="1817" width="4.42578125" style="1" customWidth="1"/>
    <col min="1818" max="1818" width="3.28515625" style="1" customWidth="1"/>
    <col min="1819" max="1819" width="4.28515625" style="1" customWidth="1"/>
    <col min="1820" max="1820" width="7.7109375" style="1" customWidth="1"/>
    <col min="1821" max="1838" width="9.140625" style="1" customWidth="1"/>
    <col min="1839" max="2048" width="9.140625" style="1"/>
    <col min="2049" max="2049" width="4.5703125" style="1" customWidth="1"/>
    <col min="2050" max="2050" width="15.28515625" style="1" customWidth="1"/>
    <col min="2051" max="2051" width="26.5703125" style="1" customWidth="1"/>
    <col min="2052" max="2055" width="3.7109375" style="1" customWidth="1"/>
    <col min="2056" max="2056" width="3.42578125" style="1" customWidth="1"/>
    <col min="2057" max="2068" width="3.7109375" style="1" customWidth="1"/>
    <col min="2069" max="2069" width="5.5703125" style="1" customWidth="1"/>
    <col min="2070" max="2070" width="4.85546875" style="1" customWidth="1"/>
    <col min="2071" max="2071" width="4.5703125" style="1" customWidth="1"/>
    <col min="2072" max="2072" width="4" style="1" customWidth="1"/>
    <col min="2073" max="2073" width="4.42578125" style="1" customWidth="1"/>
    <col min="2074" max="2074" width="3.28515625" style="1" customWidth="1"/>
    <col min="2075" max="2075" width="4.28515625" style="1" customWidth="1"/>
    <col min="2076" max="2076" width="7.7109375" style="1" customWidth="1"/>
    <col min="2077" max="2094" width="9.140625" style="1" customWidth="1"/>
    <col min="2095" max="2304" width="9.140625" style="1"/>
    <col min="2305" max="2305" width="4.5703125" style="1" customWidth="1"/>
    <col min="2306" max="2306" width="15.28515625" style="1" customWidth="1"/>
    <col min="2307" max="2307" width="26.5703125" style="1" customWidth="1"/>
    <col min="2308" max="2311" width="3.7109375" style="1" customWidth="1"/>
    <col min="2312" max="2312" width="3.42578125" style="1" customWidth="1"/>
    <col min="2313" max="2324" width="3.7109375" style="1" customWidth="1"/>
    <col min="2325" max="2325" width="5.5703125" style="1" customWidth="1"/>
    <col min="2326" max="2326" width="4.85546875" style="1" customWidth="1"/>
    <col min="2327" max="2327" width="4.5703125" style="1" customWidth="1"/>
    <col min="2328" max="2328" width="4" style="1" customWidth="1"/>
    <col min="2329" max="2329" width="4.42578125" style="1" customWidth="1"/>
    <col min="2330" max="2330" width="3.28515625" style="1" customWidth="1"/>
    <col min="2331" max="2331" width="4.28515625" style="1" customWidth="1"/>
    <col min="2332" max="2332" width="7.7109375" style="1" customWidth="1"/>
    <col min="2333" max="2350" width="9.140625" style="1" customWidth="1"/>
    <col min="2351" max="2560" width="9.140625" style="1"/>
    <col min="2561" max="2561" width="4.5703125" style="1" customWidth="1"/>
    <col min="2562" max="2562" width="15.28515625" style="1" customWidth="1"/>
    <col min="2563" max="2563" width="26.5703125" style="1" customWidth="1"/>
    <col min="2564" max="2567" width="3.7109375" style="1" customWidth="1"/>
    <col min="2568" max="2568" width="3.42578125" style="1" customWidth="1"/>
    <col min="2569" max="2580" width="3.7109375" style="1" customWidth="1"/>
    <col min="2581" max="2581" width="5.5703125" style="1" customWidth="1"/>
    <col min="2582" max="2582" width="4.85546875" style="1" customWidth="1"/>
    <col min="2583" max="2583" width="4.5703125" style="1" customWidth="1"/>
    <col min="2584" max="2584" width="4" style="1" customWidth="1"/>
    <col min="2585" max="2585" width="4.42578125" style="1" customWidth="1"/>
    <col min="2586" max="2586" width="3.28515625" style="1" customWidth="1"/>
    <col min="2587" max="2587" width="4.28515625" style="1" customWidth="1"/>
    <col min="2588" max="2588" width="7.7109375" style="1" customWidth="1"/>
    <col min="2589" max="2606" width="9.140625" style="1" customWidth="1"/>
    <col min="2607" max="2816" width="9.140625" style="1"/>
    <col min="2817" max="2817" width="4.5703125" style="1" customWidth="1"/>
    <col min="2818" max="2818" width="15.28515625" style="1" customWidth="1"/>
    <col min="2819" max="2819" width="26.5703125" style="1" customWidth="1"/>
    <col min="2820" max="2823" width="3.7109375" style="1" customWidth="1"/>
    <col min="2824" max="2824" width="3.42578125" style="1" customWidth="1"/>
    <col min="2825" max="2836" width="3.7109375" style="1" customWidth="1"/>
    <col min="2837" max="2837" width="5.5703125" style="1" customWidth="1"/>
    <col min="2838" max="2838" width="4.85546875" style="1" customWidth="1"/>
    <col min="2839" max="2839" width="4.5703125" style="1" customWidth="1"/>
    <col min="2840" max="2840" width="4" style="1" customWidth="1"/>
    <col min="2841" max="2841" width="4.42578125" style="1" customWidth="1"/>
    <col min="2842" max="2842" width="3.28515625" style="1" customWidth="1"/>
    <col min="2843" max="2843" width="4.28515625" style="1" customWidth="1"/>
    <col min="2844" max="2844" width="7.7109375" style="1" customWidth="1"/>
    <col min="2845" max="2862" width="9.140625" style="1" customWidth="1"/>
    <col min="2863" max="3072" width="9.140625" style="1"/>
    <col min="3073" max="3073" width="4.5703125" style="1" customWidth="1"/>
    <col min="3074" max="3074" width="15.28515625" style="1" customWidth="1"/>
    <col min="3075" max="3075" width="26.5703125" style="1" customWidth="1"/>
    <col min="3076" max="3079" width="3.7109375" style="1" customWidth="1"/>
    <col min="3080" max="3080" width="3.42578125" style="1" customWidth="1"/>
    <col min="3081" max="3092" width="3.7109375" style="1" customWidth="1"/>
    <col min="3093" max="3093" width="5.5703125" style="1" customWidth="1"/>
    <col min="3094" max="3094" width="4.85546875" style="1" customWidth="1"/>
    <col min="3095" max="3095" width="4.5703125" style="1" customWidth="1"/>
    <col min="3096" max="3096" width="4" style="1" customWidth="1"/>
    <col min="3097" max="3097" width="4.42578125" style="1" customWidth="1"/>
    <col min="3098" max="3098" width="3.28515625" style="1" customWidth="1"/>
    <col min="3099" max="3099" width="4.28515625" style="1" customWidth="1"/>
    <col min="3100" max="3100" width="7.7109375" style="1" customWidth="1"/>
    <col min="3101" max="3118" width="9.140625" style="1" customWidth="1"/>
    <col min="3119" max="3328" width="9.140625" style="1"/>
    <col min="3329" max="3329" width="4.5703125" style="1" customWidth="1"/>
    <col min="3330" max="3330" width="15.28515625" style="1" customWidth="1"/>
    <col min="3331" max="3331" width="26.5703125" style="1" customWidth="1"/>
    <col min="3332" max="3335" width="3.7109375" style="1" customWidth="1"/>
    <col min="3336" max="3336" width="3.42578125" style="1" customWidth="1"/>
    <col min="3337" max="3348" width="3.7109375" style="1" customWidth="1"/>
    <col min="3349" max="3349" width="5.5703125" style="1" customWidth="1"/>
    <col min="3350" max="3350" width="4.85546875" style="1" customWidth="1"/>
    <col min="3351" max="3351" width="4.5703125" style="1" customWidth="1"/>
    <col min="3352" max="3352" width="4" style="1" customWidth="1"/>
    <col min="3353" max="3353" width="4.42578125" style="1" customWidth="1"/>
    <col min="3354" max="3354" width="3.28515625" style="1" customWidth="1"/>
    <col min="3355" max="3355" width="4.28515625" style="1" customWidth="1"/>
    <col min="3356" max="3356" width="7.7109375" style="1" customWidth="1"/>
    <col min="3357" max="3374" width="9.140625" style="1" customWidth="1"/>
    <col min="3375" max="3584" width="9.140625" style="1"/>
    <col min="3585" max="3585" width="4.5703125" style="1" customWidth="1"/>
    <col min="3586" max="3586" width="15.28515625" style="1" customWidth="1"/>
    <col min="3587" max="3587" width="26.5703125" style="1" customWidth="1"/>
    <col min="3588" max="3591" width="3.7109375" style="1" customWidth="1"/>
    <col min="3592" max="3592" width="3.42578125" style="1" customWidth="1"/>
    <col min="3593" max="3604" width="3.7109375" style="1" customWidth="1"/>
    <col min="3605" max="3605" width="5.5703125" style="1" customWidth="1"/>
    <col min="3606" max="3606" width="4.85546875" style="1" customWidth="1"/>
    <col min="3607" max="3607" width="4.5703125" style="1" customWidth="1"/>
    <col min="3608" max="3608" width="4" style="1" customWidth="1"/>
    <col min="3609" max="3609" width="4.42578125" style="1" customWidth="1"/>
    <col min="3610" max="3610" width="3.28515625" style="1" customWidth="1"/>
    <col min="3611" max="3611" width="4.28515625" style="1" customWidth="1"/>
    <col min="3612" max="3612" width="7.7109375" style="1" customWidth="1"/>
    <col min="3613" max="3630" width="9.140625" style="1" customWidth="1"/>
    <col min="3631" max="3840" width="9.140625" style="1"/>
    <col min="3841" max="3841" width="4.5703125" style="1" customWidth="1"/>
    <col min="3842" max="3842" width="15.28515625" style="1" customWidth="1"/>
    <col min="3843" max="3843" width="26.5703125" style="1" customWidth="1"/>
    <col min="3844" max="3847" width="3.7109375" style="1" customWidth="1"/>
    <col min="3848" max="3848" width="3.42578125" style="1" customWidth="1"/>
    <col min="3849" max="3860" width="3.7109375" style="1" customWidth="1"/>
    <col min="3861" max="3861" width="5.5703125" style="1" customWidth="1"/>
    <col min="3862" max="3862" width="4.85546875" style="1" customWidth="1"/>
    <col min="3863" max="3863" width="4.5703125" style="1" customWidth="1"/>
    <col min="3864" max="3864" width="4" style="1" customWidth="1"/>
    <col min="3865" max="3865" width="4.42578125" style="1" customWidth="1"/>
    <col min="3866" max="3866" width="3.28515625" style="1" customWidth="1"/>
    <col min="3867" max="3867" width="4.28515625" style="1" customWidth="1"/>
    <col min="3868" max="3868" width="7.7109375" style="1" customWidth="1"/>
    <col min="3869" max="3886" width="9.140625" style="1" customWidth="1"/>
    <col min="3887" max="4096" width="9.140625" style="1"/>
    <col min="4097" max="4097" width="4.5703125" style="1" customWidth="1"/>
    <col min="4098" max="4098" width="15.28515625" style="1" customWidth="1"/>
    <col min="4099" max="4099" width="26.5703125" style="1" customWidth="1"/>
    <col min="4100" max="4103" width="3.7109375" style="1" customWidth="1"/>
    <col min="4104" max="4104" width="3.42578125" style="1" customWidth="1"/>
    <col min="4105" max="4116" width="3.7109375" style="1" customWidth="1"/>
    <col min="4117" max="4117" width="5.5703125" style="1" customWidth="1"/>
    <col min="4118" max="4118" width="4.85546875" style="1" customWidth="1"/>
    <col min="4119" max="4119" width="4.5703125" style="1" customWidth="1"/>
    <col min="4120" max="4120" width="4" style="1" customWidth="1"/>
    <col min="4121" max="4121" width="4.42578125" style="1" customWidth="1"/>
    <col min="4122" max="4122" width="3.28515625" style="1" customWidth="1"/>
    <col min="4123" max="4123" width="4.28515625" style="1" customWidth="1"/>
    <col min="4124" max="4124" width="7.7109375" style="1" customWidth="1"/>
    <col min="4125" max="4142" width="9.140625" style="1" customWidth="1"/>
    <col min="4143" max="4352" width="9.140625" style="1"/>
    <col min="4353" max="4353" width="4.5703125" style="1" customWidth="1"/>
    <col min="4354" max="4354" width="15.28515625" style="1" customWidth="1"/>
    <col min="4355" max="4355" width="26.5703125" style="1" customWidth="1"/>
    <col min="4356" max="4359" width="3.7109375" style="1" customWidth="1"/>
    <col min="4360" max="4360" width="3.42578125" style="1" customWidth="1"/>
    <col min="4361" max="4372" width="3.7109375" style="1" customWidth="1"/>
    <col min="4373" max="4373" width="5.5703125" style="1" customWidth="1"/>
    <col min="4374" max="4374" width="4.85546875" style="1" customWidth="1"/>
    <col min="4375" max="4375" width="4.5703125" style="1" customWidth="1"/>
    <col min="4376" max="4376" width="4" style="1" customWidth="1"/>
    <col min="4377" max="4377" width="4.42578125" style="1" customWidth="1"/>
    <col min="4378" max="4378" width="3.28515625" style="1" customWidth="1"/>
    <col min="4379" max="4379" width="4.28515625" style="1" customWidth="1"/>
    <col min="4380" max="4380" width="7.7109375" style="1" customWidth="1"/>
    <col min="4381" max="4398" width="9.140625" style="1" customWidth="1"/>
    <col min="4399" max="4608" width="9.140625" style="1"/>
    <col min="4609" max="4609" width="4.5703125" style="1" customWidth="1"/>
    <col min="4610" max="4610" width="15.28515625" style="1" customWidth="1"/>
    <col min="4611" max="4611" width="26.5703125" style="1" customWidth="1"/>
    <col min="4612" max="4615" width="3.7109375" style="1" customWidth="1"/>
    <col min="4616" max="4616" width="3.42578125" style="1" customWidth="1"/>
    <col min="4617" max="4628" width="3.7109375" style="1" customWidth="1"/>
    <col min="4629" max="4629" width="5.5703125" style="1" customWidth="1"/>
    <col min="4630" max="4630" width="4.85546875" style="1" customWidth="1"/>
    <col min="4631" max="4631" width="4.5703125" style="1" customWidth="1"/>
    <col min="4632" max="4632" width="4" style="1" customWidth="1"/>
    <col min="4633" max="4633" width="4.42578125" style="1" customWidth="1"/>
    <col min="4634" max="4634" width="3.28515625" style="1" customWidth="1"/>
    <col min="4635" max="4635" width="4.28515625" style="1" customWidth="1"/>
    <col min="4636" max="4636" width="7.7109375" style="1" customWidth="1"/>
    <col min="4637" max="4654" width="9.140625" style="1" customWidth="1"/>
    <col min="4655" max="4864" width="9.140625" style="1"/>
    <col min="4865" max="4865" width="4.5703125" style="1" customWidth="1"/>
    <col min="4866" max="4866" width="15.28515625" style="1" customWidth="1"/>
    <col min="4867" max="4867" width="26.5703125" style="1" customWidth="1"/>
    <col min="4868" max="4871" width="3.7109375" style="1" customWidth="1"/>
    <col min="4872" max="4872" width="3.42578125" style="1" customWidth="1"/>
    <col min="4873" max="4884" width="3.7109375" style="1" customWidth="1"/>
    <col min="4885" max="4885" width="5.5703125" style="1" customWidth="1"/>
    <col min="4886" max="4886" width="4.85546875" style="1" customWidth="1"/>
    <col min="4887" max="4887" width="4.5703125" style="1" customWidth="1"/>
    <col min="4888" max="4888" width="4" style="1" customWidth="1"/>
    <col min="4889" max="4889" width="4.42578125" style="1" customWidth="1"/>
    <col min="4890" max="4890" width="3.28515625" style="1" customWidth="1"/>
    <col min="4891" max="4891" width="4.28515625" style="1" customWidth="1"/>
    <col min="4892" max="4892" width="7.7109375" style="1" customWidth="1"/>
    <col min="4893" max="4910" width="9.140625" style="1" customWidth="1"/>
    <col min="4911" max="5120" width="9.140625" style="1"/>
    <col min="5121" max="5121" width="4.5703125" style="1" customWidth="1"/>
    <col min="5122" max="5122" width="15.28515625" style="1" customWidth="1"/>
    <col min="5123" max="5123" width="26.5703125" style="1" customWidth="1"/>
    <col min="5124" max="5127" width="3.7109375" style="1" customWidth="1"/>
    <col min="5128" max="5128" width="3.42578125" style="1" customWidth="1"/>
    <col min="5129" max="5140" width="3.7109375" style="1" customWidth="1"/>
    <col min="5141" max="5141" width="5.5703125" style="1" customWidth="1"/>
    <col min="5142" max="5142" width="4.85546875" style="1" customWidth="1"/>
    <col min="5143" max="5143" width="4.5703125" style="1" customWidth="1"/>
    <col min="5144" max="5144" width="4" style="1" customWidth="1"/>
    <col min="5145" max="5145" width="4.42578125" style="1" customWidth="1"/>
    <col min="5146" max="5146" width="3.28515625" style="1" customWidth="1"/>
    <col min="5147" max="5147" width="4.28515625" style="1" customWidth="1"/>
    <col min="5148" max="5148" width="7.7109375" style="1" customWidth="1"/>
    <col min="5149" max="5166" width="9.140625" style="1" customWidth="1"/>
    <col min="5167" max="5376" width="9.140625" style="1"/>
    <col min="5377" max="5377" width="4.5703125" style="1" customWidth="1"/>
    <col min="5378" max="5378" width="15.28515625" style="1" customWidth="1"/>
    <col min="5379" max="5379" width="26.5703125" style="1" customWidth="1"/>
    <col min="5380" max="5383" width="3.7109375" style="1" customWidth="1"/>
    <col min="5384" max="5384" width="3.42578125" style="1" customWidth="1"/>
    <col min="5385" max="5396" width="3.7109375" style="1" customWidth="1"/>
    <col min="5397" max="5397" width="5.5703125" style="1" customWidth="1"/>
    <col min="5398" max="5398" width="4.85546875" style="1" customWidth="1"/>
    <col min="5399" max="5399" width="4.5703125" style="1" customWidth="1"/>
    <col min="5400" max="5400" width="4" style="1" customWidth="1"/>
    <col min="5401" max="5401" width="4.42578125" style="1" customWidth="1"/>
    <col min="5402" max="5402" width="3.28515625" style="1" customWidth="1"/>
    <col min="5403" max="5403" width="4.28515625" style="1" customWidth="1"/>
    <col min="5404" max="5404" width="7.7109375" style="1" customWidth="1"/>
    <col min="5405" max="5422" width="9.140625" style="1" customWidth="1"/>
    <col min="5423" max="5632" width="9.140625" style="1"/>
    <col min="5633" max="5633" width="4.5703125" style="1" customWidth="1"/>
    <col min="5634" max="5634" width="15.28515625" style="1" customWidth="1"/>
    <col min="5635" max="5635" width="26.5703125" style="1" customWidth="1"/>
    <col min="5636" max="5639" width="3.7109375" style="1" customWidth="1"/>
    <col min="5640" max="5640" width="3.42578125" style="1" customWidth="1"/>
    <col min="5641" max="5652" width="3.7109375" style="1" customWidth="1"/>
    <col min="5653" max="5653" width="5.5703125" style="1" customWidth="1"/>
    <col min="5654" max="5654" width="4.85546875" style="1" customWidth="1"/>
    <col min="5655" max="5655" width="4.5703125" style="1" customWidth="1"/>
    <col min="5656" max="5656" width="4" style="1" customWidth="1"/>
    <col min="5657" max="5657" width="4.42578125" style="1" customWidth="1"/>
    <col min="5658" max="5658" width="3.28515625" style="1" customWidth="1"/>
    <col min="5659" max="5659" width="4.28515625" style="1" customWidth="1"/>
    <col min="5660" max="5660" width="7.7109375" style="1" customWidth="1"/>
    <col min="5661" max="5678" width="9.140625" style="1" customWidth="1"/>
    <col min="5679" max="5888" width="9.140625" style="1"/>
    <col min="5889" max="5889" width="4.5703125" style="1" customWidth="1"/>
    <col min="5890" max="5890" width="15.28515625" style="1" customWidth="1"/>
    <col min="5891" max="5891" width="26.5703125" style="1" customWidth="1"/>
    <col min="5892" max="5895" width="3.7109375" style="1" customWidth="1"/>
    <col min="5896" max="5896" width="3.42578125" style="1" customWidth="1"/>
    <col min="5897" max="5908" width="3.7109375" style="1" customWidth="1"/>
    <col min="5909" max="5909" width="5.5703125" style="1" customWidth="1"/>
    <col min="5910" max="5910" width="4.85546875" style="1" customWidth="1"/>
    <col min="5911" max="5911" width="4.5703125" style="1" customWidth="1"/>
    <col min="5912" max="5912" width="4" style="1" customWidth="1"/>
    <col min="5913" max="5913" width="4.42578125" style="1" customWidth="1"/>
    <col min="5914" max="5914" width="3.28515625" style="1" customWidth="1"/>
    <col min="5915" max="5915" width="4.28515625" style="1" customWidth="1"/>
    <col min="5916" max="5916" width="7.7109375" style="1" customWidth="1"/>
    <col min="5917" max="5934" width="9.140625" style="1" customWidth="1"/>
    <col min="5935" max="6144" width="9.140625" style="1"/>
    <col min="6145" max="6145" width="4.5703125" style="1" customWidth="1"/>
    <col min="6146" max="6146" width="15.28515625" style="1" customWidth="1"/>
    <col min="6147" max="6147" width="26.5703125" style="1" customWidth="1"/>
    <col min="6148" max="6151" width="3.7109375" style="1" customWidth="1"/>
    <col min="6152" max="6152" width="3.42578125" style="1" customWidth="1"/>
    <col min="6153" max="6164" width="3.7109375" style="1" customWidth="1"/>
    <col min="6165" max="6165" width="5.5703125" style="1" customWidth="1"/>
    <col min="6166" max="6166" width="4.85546875" style="1" customWidth="1"/>
    <col min="6167" max="6167" width="4.5703125" style="1" customWidth="1"/>
    <col min="6168" max="6168" width="4" style="1" customWidth="1"/>
    <col min="6169" max="6169" width="4.42578125" style="1" customWidth="1"/>
    <col min="6170" max="6170" width="3.28515625" style="1" customWidth="1"/>
    <col min="6171" max="6171" width="4.28515625" style="1" customWidth="1"/>
    <col min="6172" max="6172" width="7.7109375" style="1" customWidth="1"/>
    <col min="6173" max="6190" width="9.140625" style="1" customWidth="1"/>
    <col min="6191" max="6400" width="9.140625" style="1"/>
    <col min="6401" max="6401" width="4.5703125" style="1" customWidth="1"/>
    <col min="6402" max="6402" width="15.28515625" style="1" customWidth="1"/>
    <col min="6403" max="6403" width="26.5703125" style="1" customWidth="1"/>
    <col min="6404" max="6407" width="3.7109375" style="1" customWidth="1"/>
    <col min="6408" max="6408" width="3.42578125" style="1" customWidth="1"/>
    <col min="6409" max="6420" width="3.7109375" style="1" customWidth="1"/>
    <col min="6421" max="6421" width="5.5703125" style="1" customWidth="1"/>
    <col min="6422" max="6422" width="4.85546875" style="1" customWidth="1"/>
    <col min="6423" max="6423" width="4.5703125" style="1" customWidth="1"/>
    <col min="6424" max="6424" width="4" style="1" customWidth="1"/>
    <col min="6425" max="6425" width="4.42578125" style="1" customWidth="1"/>
    <col min="6426" max="6426" width="3.28515625" style="1" customWidth="1"/>
    <col min="6427" max="6427" width="4.28515625" style="1" customWidth="1"/>
    <col min="6428" max="6428" width="7.7109375" style="1" customWidth="1"/>
    <col min="6429" max="6446" width="9.140625" style="1" customWidth="1"/>
    <col min="6447" max="6656" width="9.140625" style="1"/>
    <col min="6657" max="6657" width="4.5703125" style="1" customWidth="1"/>
    <col min="6658" max="6658" width="15.28515625" style="1" customWidth="1"/>
    <col min="6659" max="6659" width="26.5703125" style="1" customWidth="1"/>
    <col min="6660" max="6663" width="3.7109375" style="1" customWidth="1"/>
    <col min="6664" max="6664" width="3.42578125" style="1" customWidth="1"/>
    <col min="6665" max="6676" width="3.7109375" style="1" customWidth="1"/>
    <col min="6677" max="6677" width="5.5703125" style="1" customWidth="1"/>
    <col min="6678" max="6678" width="4.85546875" style="1" customWidth="1"/>
    <col min="6679" max="6679" width="4.5703125" style="1" customWidth="1"/>
    <col min="6680" max="6680" width="4" style="1" customWidth="1"/>
    <col min="6681" max="6681" width="4.42578125" style="1" customWidth="1"/>
    <col min="6682" max="6682" width="3.28515625" style="1" customWidth="1"/>
    <col min="6683" max="6683" width="4.28515625" style="1" customWidth="1"/>
    <col min="6684" max="6684" width="7.7109375" style="1" customWidth="1"/>
    <col min="6685" max="6702" width="9.140625" style="1" customWidth="1"/>
    <col min="6703" max="6912" width="9.140625" style="1"/>
    <col min="6913" max="6913" width="4.5703125" style="1" customWidth="1"/>
    <col min="6914" max="6914" width="15.28515625" style="1" customWidth="1"/>
    <col min="6915" max="6915" width="26.5703125" style="1" customWidth="1"/>
    <col min="6916" max="6919" width="3.7109375" style="1" customWidth="1"/>
    <col min="6920" max="6920" width="3.42578125" style="1" customWidth="1"/>
    <col min="6921" max="6932" width="3.7109375" style="1" customWidth="1"/>
    <col min="6933" max="6933" width="5.5703125" style="1" customWidth="1"/>
    <col min="6934" max="6934" width="4.85546875" style="1" customWidth="1"/>
    <col min="6935" max="6935" width="4.5703125" style="1" customWidth="1"/>
    <col min="6936" max="6936" width="4" style="1" customWidth="1"/>
    <col min="6937" max="6937" width="4.42578125" style="1" customWidth="1"/>
    <col min="6938" max="6938" width="3.28515625" style="1" customWidth="1"/>
    <col min="6939" max="6939" width="4.28515625" style="1" customWidth="1"/>
    <col min="6940" max="6940" width="7.7109375" style="1" customWidth="1"/>
    <col min="6941" max="6958" width="9.140625" style="1" customWidth="1"/>
    <col min="6959" max="7168" width="9.140625" style="1"/>
    <col min="7169" max="7169" width="4.5703125" style="1" customWidth="1"/>
    <col min="7170" max="7170" width="15.28515625" style="1" customWidth="1"/>
    <col min="7171" max="7171" width="26.5703125" style="1" customWidth="1"/>
    <col min="7172" max="7175" width="3.7109375" style="1" customWidth="1"/>
    <col min="7176" max="7176" width="3.42578125" style="1" customWidth="1"/>
    <col min="7177" max="7188" width="3.7109375" style="1" customWidth="1"/>
    <col min="7189" max="7189" width="5.5703125" style="1" customWidth="1"/>
    <col min="7190" max="7190" width="4.85546875" style="1" customWidth="1"/>
    <col min="7191" max="7191" width="4.5703125" style="1" customWidth="1"/>
    <col min="7192" max="7192" width="4" style="1" customWidth="1"/>
    <col min="7193" max="7193" width="4.42578125" style="1" customWidth="1"/>
    <col min="7194" max="7194" width="3.28515625" style="1" customWidth="1"/>
    <col min="7195" max="7195" width="4.28515625" style="1" customWidth="1"/>
    <col min="7196" max="7196" width="7.7109375" style="1" customWidth="1"/>
    <col min="7197" max="7214" width="9.140625" style="1" customWidth="1"/>
    <col min="7215" max="7424" width="9.140625" style="1"/>
    <col min="7425" max="7425" width="4.5703125" style="1" customWidth="1"/>
    <col min="7426" max="7426" width="15.28515625" style="1" customWidth="1"/>
    <col min="7427" max="7427" width="26.5703125" style="1" customWidth="1"/>
    <col min="7428" max="7431" width="3.7109375" style="1" customWidth="1"/>
    <col min="7432" max="7432" width="3.42578125" style="1" customWidth="1"/>
    <col min="7433" max="7444" width="3.7109375" style="1" customWidth="1"/>
    <col min="7445" max="7445" width="5.5703125" style="1" customWidth="1"/>
    <col min="7446" max="7446" width="4.85546875" style="1" customWidth="1"/>
    <col min="7447" max="7447" width="4.5703125" style="1" customWidth="1"/>
    <col min="7448" max="7448" width="4" style="1" customWidth="1"/>
    <col min="7449" max="7449" width="4.42578125" style="1" customWidth="1"/>
    <col min="7450" max="7450" width="3.28515625" style="1" customWidth="1"/>
    <col min="7451" max="7451" width="4.28515625" style="1" customWidth="1"/>
    <col min="7452" max="7452" width="7.7109375" style="1" customWidth="1"/>
    <col min="7453" max="7470" width="9.140625" style="1" customWidth="1"/>
    <col min="7471" max="7680" width="9.140625" style="1"/>
    <col min="7681" max="7681" width="4.5703125" style="1" customWidth="1"/>
    <col min="7682" max="7682" width="15.28515625" style="1" customWidth="1"/>
    <col min="7683" max="7683" width="26.5703125" style="1" customWidth="1"/>
    <col min="7684" max="7687" width="3.7109375" style="1" customWidth="1"/>
    <col min="7688" max="7688" width="3.42578125" style="1" customWidth="1"/>
    <col min="7689" max="7700" width="3.7109375" style="1" customWidth="1"/>
    <col min="7701" max="7701" width="5.5703125" style="1" customWidth="1"/>
    <col min="7702" max="7702" width="4.85546875" style="1" customWidth="1"/>
    <col min="7703" max="7703" width="4.5703125" style="1" customWidth="1"/>
    <col min="7704" max="7704" width="4" style="1" customWidth="1"/>
    <col min="7705" max="7705" width="4.42578125" style="1" customWidth="1"/>
    <col min="7706" max="7706" width="3.28515625" style="1" customWidth="1"/>
    <col min="7707" max="7707" width="4.28515625" style="1" customWidth="1"/>
    <col min="7708" max="7708" width="7.7109375" style="1" customWidth="1"/>
    <col min="7709" max="7726" width="9.140625" style="1" customWidth="1"/>
    <col min="7727" max="7936" width="9.140625" style="1"/>
    <col min="7937" max="7937" width="4.5703125" style="1" customWidth="1"/>
    <col min="7938" max="7938" width="15.28515625" style="1" customWidth="1"/>
    <col min="7939" max="7939" width="26.5703125" style="1" customWidth="1"/>
    <col min="7940" max="7943" width="3.7109375" style="1" customWidth="1"/>
    <col min="7944" max="7944" width="3.42578125" style="1" customWidth="1"/>
    <col min="7945" max="7956" width="3.7109375" style="1" customWidth="1"/>
    <col min="7957" max="7957" width="5.5703125" style="1" customWidth="1"/>
    <col min="7958" max="7958" width="4.85546875" style="1" customWidth="1"/>
    <col min="7959" max="7959" width="4.5703125" style="1" customWidth="1"/>
    <col min="7960" max="7960" width="4" style="1" customWidth="1"/>
    <col min="7961" max="7961" width="4.42578125" style="1" customWidth="1"/>
    <col min="7962" max="7962" width="3.28515625" style="1" customWidth="1"/>
    <col min="7963" max="7963" width="4.28515625" style="1" customWidth="1"/>
    <col min="7964" max="7964" width="7.7109375" style="1" customWidth="1"/>
    <col min="7965" max="7982" width="9.140625" style="1" customWidth="1"/>
    <col min="7983" max="8192" width="9.140625" style="1"/>
    <col min="8193" max="8193" width="4.5703125" style="1" customWidth="1"/>
    <col min="8194" max="8194" width="15.28515625" style="1" customWidth="1"/>
    <col min="8195" max="8195" width="26.5703125" style="1" customWidth="1"/>
    <col min="8196" max="8199" width="3.7109375" style="1" customWidth="1"/>
    <col min="8200" max="8200" width="3.42578125" style="1" customWidth="1"/>
    <col min="8201" max="8212" width="3.7109375" style="1" customWidth="1"/>
    <col min="8213" max="8213" width="5.5703125" style="1" customWidth="1"/>
    <col min="8214" max="8214" width="4.85546875" style="1" customWidth="1"/>
    <col min="8215" max="8215" width="4.5703125" style="1" customWidth="1"/>
    <col min="8216" max="8216" width="4" style="1" customWidth="1"/>
    <col min="8217" max="8217" width="4.42578125" style="1" customWidth="1"/>
    <col min="8218" max="8218" width="3.28515625" style="1" customWidth="1"/>
    <col min="8219" max="8219" width="4.28515625" style="1" customWidth="1"/>
    <col min="8220" max="8220" width="7.7109375" style="1" customWidth="1"/>
    <col min="8221" max="8238" width="9.140625" style="1" customWidth="1"/>
    <col min="8239" max="8448" width="9.140625" style="1"/>
    <col min="8449" max="8449" width="4.5703125" style="1" customWidth="1"/>
    <col min="8450" max="8450" width="15.28515625" style="1" customWidth="1"/>
    <col min="8451" max="8451" width="26.5703125" style="1" customWidth="1"/>
    <col min="8452" max="8455" width="3.7109375" style="1" customWidth="1"/>
    <col min="8456" max="8456" width="3.42578125" style="1" customWidth="1"/>
    <col min="8457" max="8468" width="3.7109375" style="1" customWidth="1"/>
    <col min="8469" max="8469" width="5.5703125" style="1" customWidth="1"/>
    <col min="8470" max="8470" width="4.85546875" style="1" customWidth="1"/>
    <col min="8471" max="8471" width="4.5703125" style="1" customWidth="1"/>
    <col min="8472" max="8472" width="4" style="1" customWidth="1"/>
    <col min="8473" max="8473" width="4.42578125" style="1" customWidth="1"/>
    <col min="8474" max="8474" width="3.28515625" style="1" customWidth="1"/>
    <col min="8475" max="8475" width="4.28515625" style="1" customWidth="1"/>
    <col min="8476" max="8476" width="7.7109375" style="1" customWidth="1"/>
    <col min="8477" max="8494" width="9.140625" style="1" customWidth="1"/>
    <col min="8495" max="8704" width="9.140625" style="1"/>
    <col min="8705" max="8705" width="4.5703125" style="1" customWidth="1"/>
    <col min="8706" max="8706" width="15.28515625" style="1" customWidth="1"/>
    <col min="8707" max="8707" width="26.5703125" style="1" customWidth="1"/>
    <col min="8708" max="8711" width="3.7109375" style="1" customWidth="1"/>
    <col min="8712" max="8712" width="3.42578125" style="1" customWidth="1"/>
    <col min="8713" max="8724" width="3.7109375" style="1" customWidth="1"/>
    <col min="8725" max="8725" width="5.5703125" style="1" customWidth="1"/>
    <col min="8726" max="8726" width="4.85546875" style="1" customWidth="1"/>
    <col min="8727" max="8727" width="4.5703125" style="1" customWidth="1"/>
    <col min="8728" max="8728" width="4" style="1" customWidth="1"/>
    <col min="8729" max="8729" width="4.42578125" style="1" customWidth="1"/>
    <col min="8730" max="8730" width="3.28515625" style="1" customWidth="1"/>
    <col min="8731" max="8731" width="4.28515625" style="1" customWidth="1"/>
    <col min="8732" max="8732" width="7.7109375" style="1" customWidth="1"/>
    <col min="8733" max="8750" width="9.140625" style="1" customWidth="1"/>
    <col min="8751" max="8960" width="9.140625" style="1"/>
    <col min="8961" max="8961" width="4.5703125" style="1" customWidth="1"/>
    <col min="8962" max="8962" width="15.28515625" style="1" customWidth="1"/>
    <col min="8963" max="8963" width="26.5703125" style="1" customWidth="1"/>
    <col min="8964" max="8967" width="3.7109375" style="1" customWidth="1"/>
    <col min="8968" max="8968" width="3.42578125" style="1" customWidth="1"/>
    <col min="8969" max="8980" width="3.7109375" style="1" customWidth="1"/>
    <col min="8981" max="8981" width="5.5703125" style="1" customWidth="1"/>
    <col min="8982" max="8982" width="4.85546875" style="1" customWidth="1"/>
    <col min="8983" max="8983" width="4.5703125" style="1" customWidth="1"/>
    <col min="8984" max="8984" width="4" style="1" customWidth="1"/>
    <col min="8985" max="8985" width="4.42578125" style="1" customWidth="1"/>
    <col min="8986" max="8986" width="3.28515625" style="1" customWidth="1"/>
    <col min="8987" max="8987" width="4.28515625" style="1" customWidth="1"/>
    <col min="8988" max="8988" width="7.7109375" style="1" customWidth="1"/>
    <col min="8989" max="9006" width="9.140625" style="1" customWidth="1"/>
    <col min="9007" max="9216" width="9.140625" style="1"/>
    <col min="9217" max="9217" width="4.5703125" style="1" customWidth="1"/>
    <col min="9218" max="9218" width="15.28515625" style="1" customWidth="1"/>
    <col min="9219" max="9219" width="26.5703125" style="1" customWidth="1"/>
    <col min="9220" max="9223" width="3.7109375" style="1" customWidth="1"/>
    <col min="9224" max="9224" width="3.42578125" style="1" customWidth="1"/>
    <col min="9225" max="9236" width="3.7109375" style="1" customWidth="1"/>
    <col min="9237" max="9237" width="5.5703125" style="1" customWidth="1"/>
    <col min="9238" max="9238" width="4.85546875" style="1" customWidth="1"/>
    <col min="9239" max="9239" width="4.5703125" style="1" customWidth="1"/>
    <col min="9240" max="9240" width="4" style="1" customWidth="1"/>
    <col min="9241" max="9241" width="4.42578125" style="1" customWidth="1"/>
    <col min="9242" max="9242" width="3.28515625" style="1" customWidth="1"/>
    <col min="9243" max="9243" width="4.28515625" style="1" customWidth="1"/>
    <col min="9244" max="9244" width="7.7109375" style="1" customWidth="1"/>
    <col min="9245" max="9262" width="9.140625" style="1" customWidth="1"/>
    <col min="9263" max="9472" width="9.140625" style="1"/>
    <col min="9473" max="9473" width="4.5703125" style="1" customWidth="1"/>
    <col min="9474" max="9474" width="15.28515625" style="1" customWidth="1"/>
    <col min="9475" max="9475" width="26.5703125" style="1" customWidth="1"/>
    <col min="9476" max="9479" width="3.7109375" style="1" customWidth="1"/>
    <col min="9480" max="9480" width="3.42578125" style="1" customWidth="1"/>
    <col min="9481" max="9492" width="3.7109375" style="1" customWidth="1"/>
    <col min="9493" max="9493" width="5.5703125" style="1" customWidth="1"/>
    <col min="9494" max="9494" width="4.85546875" style="1" customWidth="1"/>
    <col min="9495" max="9495" width="4.5703125" style="1" customWidth="1"/>
    <col min="9496" max="9496" width="4" style="1" customWidth="1"/>
    <col min="9497" max="9497" width="4.42578125" style="1" customWidth="1"/>
    <col min="9498" max="9498" width="3.28515625" style="1" customWidth="1"/>
    <col min="9499" max="9499" width="4.28515625" style="1" customWidth="1"/>
    <col min="9500" max="9500" width="7.7109375" style="1" customWidth="1"/>
    <col min="9501" max="9518" width="9.140625" style="1" customWidth="1"/>
    <col min="9519" max="9728" width="9.140625" style="1"/>
    <col min="9729" max="9729" width="4.5703125" style="1" customWidth="1"/>
    <col min="9730" max="9730" width="15.28515625" style="1" customWidth="1"/>
    <col min="9731" max="9731" width="26.5703125" style="1" customWidth="1"/>
    <col min="9732" max="9735" width="3.7109375" style="1" customWidth="1"/>
    <col min="9736" max="9736" width="3.42578125" style="1" customWidth="1"/>
    <col min="9737" max="9748" width="3.7109375" style="1" customWidth="1"/>
    <col min="9749" max="9749" width="5.5703125" style="1" customWidth="1"/>
    <col min="9750" max="9750" width="4.85546875" style="1" customWidth="1"/>
    <col min="9751" max="9751" width="4.5703125" style="1" customWidth="1"/>
    <col min="9752" max="9752" width="4" style="1" customWidth="1"/>
    <col min="9753" max="9753" width="4.42578125" style="1" customWidth="1"/>
    <col min="9754" max="9754" width="3.28515625" style="1" customWidth="1"/>
    <col min="9755" max="9755" width="4.28515625" style="1" customWidth="1"/>
    <col min="9756" max="9756" width="7.7109375" style="1" customWidth="1"/>
    <col min="9757" max="9774" width="9.140625" style="1" customWidth="1"/>
    <col min="9775" max="9984" width="9.140625" style="1"/>
    <col min="9985" max="9985" width="4.5703125" style="1" customWidth="1"/>
    <col min="9986" max="9986" width="15.28515625" style="1" customWidth="1"/>
    <col min="9987" max="9987" width="26.5703125" style="1" customWidth="1"/>
    <col min="9988" max="9991" width="3.7109375" style="1" customWidth="1"/>
    <col min="9992" max="9992" width="3.42578125" style="1" customWidth="1"/>
    <col min="9993" max="10004" width="3.7109375" style="1" customWidth="1"/>
    <col min="10005" max="10005" width="5.5703125" style="1" customWidth="1"/>
    <col min="10006" max="10006" width="4.85546875" style="1" customWidth="1"/>
    <col min="10007" max="10007" width="4.5703125" style="1" customWidth="1"/>
    <col min="10008" max="10008" width="4" style="1" customWidth="1"/>
    <col min="10009" max="10009" width="4.42578125" style="1" customWidth="1"/>
    <col min="10010" max="10010" width="3.28515625" style="1" customWidth="1"/>
    <col min="10011" max="10011" width="4.28515625" style="1" customWidth="1"/>
    <col min="10012" max="10012" width="7.7109375" style="1" customWidth="1"/>
    <col min="10013" max="10030" width="9.140625" style="1" customWidth="1"/>
    <col min="10031" max="10240" width="9.140625" style="1"/>
    <col min="10241" max="10241" width="4.5703125" style="1" customWidth="1"/>
    <col min="10242" max="10242" width="15.28515625" style="1" customWidth="1"/>
    <col min="10243" max="10243" width="26.5703125" style="1" customWidth="1"/>
    <col min="10244" max="10247" width="3.7109375" style="1" customWidth="1"/>
    <col min="10248" max="10248" width="3.42578125" style="1" customWidth="1"/>
    <col min="10249" max="10260" width="3.7109375" style="1" customWidth="1"/>
    <col min="10261" max="10261" width="5.5703125" style="1" customWidth="1"/>
    <col min="10262" max="10262" width="4.85546875" style="1" customWidth="1"/>
    <col min="10263" max="10263" width="4.5703125" style="1" customWidth="1"/>
    <col min="10264" max="10264" width="4" style="1" customWidth="1"/>
    <col min="10265" max="10265" width="4.42578125" style="1" customWidth="1"/>
    <col min="10266" max="10266" width="3.28515625" style="1" customWidth="1"/>
    <col min="10267" max="10267" width="4.28515625" style="1" customWidth="1"/>
    <col min="10268" max="10268" width="7.7109375" style="1" customWidth="1"/>
    <col min="10269" max="10286" width="9.140625" style="1" customWidth="1"/>
    <col min="10287" max="10496" width="9.140625" style="1"/>
    <col min="10497" max="10497" width="4.5703125" style="1" customWidth="1"/>
    <col min="10498" max="10498" width="15.28515625" style="1" customWidth="1"/>
    <col min="10499" max="10499" width="26.5703125" style="1" customWidth="1"/>
    <col min="10500" max="10503" width="3.7109375" style="1" customWidth="1"/>
    <col min="10504" max="10504" width="3.42578125" style="1" customWidth="1"/>
    <col min="10505" max="10516" width="3.7109375" style="1" customWidth="1"/>
    <col min="10517" max="10517" width="5.5703125" style="1" customWidth="1"/>
    <col min="10518" max="10518" width="4.85546875" style="1" customWidth="1"/>
    <col min="10519" max="10519" width="4.5703125" style="1" customWidth="1"/>
    <col min="10520" max="10520" width="4" style="1" customWidth="1"/>
    <col min="10521" max="10521" width="4.42578125" style="1" customWidth="1"/>
    <col min="10522" max="10522" width="3.28515625" style="1" customWidth="1"/>
    <col min="10523" max="10523" width="4.28515625" style="1" customWidth="1"/>
    <col min="10524" max="10524" width="7.7109375" style="1" customWidth="1"/>
    <col min="10525" max="10542" width="9.140625" style="1" customWidth="1"/>
    <col min="10543" max="10752" width="9.140625" style="1"/>
    <col min="10753" max="10753" width="4.5703125" style="1" customWidth="1"/>
    <col min="10754" max="10754" width="15.28515625" style="1" customWidth="1"/>
    <col min="10755" max="10755" width="26.5703125" style="1" customWidth="1"/>
    <col min="10756" max="10759" width="3.7109375" style="1" customWidth="1"/>
    <col min="10760" max="10760" width="3.42578125" style="1" customWidth="1"/>
    <col min="10761" max="10772" width="3.7109375" style="1" customWidth="1"/>
    <col min="10773" max="10773" width="5.5703125" style="1" customWidth="1"/>
    <col min="10774" max="10774" width="4.85546875" style="1" customWidth="1"/>
    <col min="10775" max="10775" width="4.5703125" style="1" customWidth="1"/>
    <col min="10776" max="10776" width="4" style="1" customWidth="1"/>
    <col min="10777" max="10777" width="4.42578125" style="1" customWidth="1"/>
    <col min="10778" max="10778" width="3.28515625" style="1" customWidth="1"/>
    <col min="10779" max="10779" width="4.28515625" style="1" customWidth="1"/>
    <col min="10780" max="10780" width="7.7109375" style="1" customWidth="1"/>
    <col min="10781" max="10798" width="9.140625" style="1" customWidth="1"/>
    <col min="10799" max="11008" width="9.140625" style="1"/>
    <col min="11009" max="11009" width="4.5703125" style="1" customWidth="1"/>
    <col min="11010" max="11010" width="15.28515625" style="1" customWidth="1"/>
    <col min="11011" max="11011" width="26.5703125" style="1" customWidth="1"/>
    <col min="11012" max="11015" width="3.7109375" style="1" customWidth="1"/>
    <col min="11016" max="11016" width="3.42578125" style="1" customWidth="1"/>
    <col min="11017" max="11028" width="3.7109375" style="1" customWidth="1"/>
    <col min="11029" max="11029" width="5.5703125" style="1" customWidth="1"/>
    <col min="11030" max="11030" width="4.85546875" style="1" customWidth="1"/>
    <col min="11031" max="11031" width="4.5703125" style="1" customWidth="1"/>
    <col min="11032" max="11032" width="4" style="1" customWidth="1"/>
    <col min="11033" max="11033" width="4.42578125" style="1" customWidth="1"/>
    <col min="11034" max="11034" width="3.28515625" style="1" customWidth="1"/>
    <col min="11035" max="11035" width="4.28515625" style="1" customWidth="1"/>
    <col min="11036" max="11036" width="7.7109375" style="1" customWidth="1"/>
    <col min="11037" max="11054" width="9.140625" style="1" customWidth="1"/>
    <col min="11055" max="11264" width="9.140625" style="1"/>
    <col min="11265" max="11265" width="4.5703125" style="1" customWidth="1"/>
    <col min="11266" max="11266" width="15.28515625" style="1" customWidth="1"/>
    <col min="11267" max="11267" width="26.5703125" style="1" customWidth="1"/>
    <col min="11268" max="11271" width="3.7109375" style="1" customWidth="1"/>
    <col min="11272" max="11272" width="3.42578125" style="1" customWidth="1"/>
    <col min="11273" max="11284" width="3.7109375" style="1" customWidth="1"/>
    <col min="11285" max="11285" width="5.5703125" style="1" customWidth="1"/>
    <col min="11286" max="11286" width="4.85546875" style="1" customWidth="1"/>
    <col min="11287" max="11287" width="4.5703125" style="1" customWidth="1"/>
    <col min="11288" max="11288" width="4" style="1" customWidth="1"/>
    <col min="11289" max="11289" width="4.42578125" style="1" customWidth="1"/>
    <col min="11290" max="11290" width="3.28515625" style="1" customWidth="1"/>
    <col min="11291" max="11291" width="4.28515625" style="1" customWidth="1"/>
    <col min="11292" max="11292" width="7.7109375" style="1" customWidth="1"/>
    <col min="11293" max="11310" width="9.140625" style="1" customWidth="1"/>
    <col min="11311" max="11520" width="9.140625" style="1"/>
    <col min="11521" max="11521" width="4.5703125" style="1" customWidth="1"/>
    <col min="11522" max="11522" width="15.28515625" style="1" customWidth="1"/>
    <col min="11523" max="11523" width="26.5703125" style="1" customWidth="1"/>
    <col min="11524" max="11527" width="3.7109375" style="1" customWidth="1"/>
    <col min="11528" max="11528" width="3.42578125" style="1" customWidth="1"/>
    <col min="11529" max="11540" width="3.7109375" style="1" customWidth="1"/>
    <col min="11541" max="11541" width="5.5703125" style="1" customWidth="1"/>
    <col min="11542" max="11542" width="4.85546875" style="1" customWidth="1"/>
    <col min="11543" max="11543" width="4.5703125" style="1" customWidth="1"/>
    <col min="11544" max="11544" width="4" style="1" customWidth="1"/>
    <col min="11545" max="11545" width="4.42578125" style="1" customWidth="1"/>
    <col min="11546" max="11546" width="3.28515625" style="1" customWidth="1"/>
    <col min="11547" max="11547" width="4.28515625" style="1" customWidth="1"/>
    <col min="11548" max="11548" width="7.7109375" style="1" customWidth="1"/>
    <col min="11549" max="11566" width="9.140625" style="1" customWidth="1"/>
    <col min="11567" max="11776" width="9.140625" style="1"/>
    <col min="11777" max="11777" width="4.5703125" style="1" customWidth="1"/>
    <col min="11778" max="11778" width="15.28515625" style="1" customWidth="1"/>
    <col min="11779" max="11779" width="26.5703125" style="1" customWidth="1"/>
    <col min="11780" max="11783" width="3.7109375" style="1" customWidth="1"/>
    <col min="11784" max="11784" width="3.42578125" style="1" customWidth="1"/>
    <col min="11785" max="11796" width="3.7109375" style="1" customWidth="1"/>
    <col min="11797" max="11797" width="5.5703125" style="1" customWidth="1"/>
    <col min="11798" max="11798" width="4.85546875" style="1" customWidth="1"/>
    <col min="11799" max="11799" width="4.5703125" style="1" customWidth="1"/>
    <col min="11800" max="11800" width="4" style="1" customWidth="1"/>
    <col min="11801" max="11801" width="4.42578125" style="1" customWidth="1"/>
    <col min="11802" max="11802" width="3.28515625" style="1" customWidth="1"/>
    <col min="11803" max="11803" width="4.28515625" style="1" customWidth="1"/>
    <col min="11804" max="11804" width="7.7109375" style="1" customWidth="1"/>
    <col min="11805" max="11822" width="9.140625" style="1" customWidth="1"/>
    <col min="11823" max="12032" width="9.140625" style="1"/>
    <col min="12033" max="12033" width="4.5703125" style="1" customWidth="1"/>
    <col min="12034" max="12034" width="15.28515625" style="1" customWidth="1"/>
    <col min="12035" max="12035" width="26.5703125" style="1" customWidth="1"/>
    <col min="12036" max="12039" width="3.7109375" style="1" customWidth="1"/>
    <col min="12040" max="12040" width="3.42578125" style="1" customWidth="1"/>
    <col min="12041" max="12052" width="3.7109375" style="1" customWidth="1"/>
    <col min="12053" max="12053" width="5.5703125" style="1" customWidth="1"/>
    <col min="12054" max="12054" width="4.85546875" style="1" customWidth="1"/>
    <col min="12055" max="12055" width="4.5703125" style="1" customWidth="1"/>
    <col min="12056" max="12056" width="4" style="1" customWidth="1"/>
    <col min="12057" max="12057" width="4.42578125" style="1" customWidth="1"/>
    <col min="12058" max="12058" width="3.28515625" style="1" customWidth="1"/>
    <col min="12059" max="12059" width="4.28515625" style="1" customWidth="1"/>
    <col min="12060" max="12060" width="7.7109375" style="1" customWidth="1"/>
    <col min="12061" max="12078" width="9.140625" style="1" customWidth="1"/>
    <col min="12079" max="12288" width="9.140625" style="1"/>
    <col min="12289" max="12289" width="4.5703125" style="1" customWidth="1"/>
    <col min="12290" max="12290" width="15.28515625" style="1" customWidth="1"/>
    <col min="12291" max="12291" width="26.5703125" style="1" customWidth="1"/>
    <col min="12292" max="12295" width="3.7109375" style="1" customWidth="1"/>
    <col min="12296" max="12296" width="3.42578125" style="1" customWidth="1"/>
    <col min="12297" max="12308" width="3.7109375" style="1" customWidth="1"/>
    <col min="12309" max="12309" width="5.5703125" style="1" customWidth="1"/>
    <col min="12310" max="12310" width="4.85546875" style="1" customWidth="1"/>
    <col min="12311" max="12311" width="4.5703125" style="1" customWidth="1"/>
    <col min="12312" max="12312" width="4" style="1" customWidth="1"/>
    <col min="12313" max="12313" width="4.42578125" style="1" customWidth="1"/>
    <col min="12314" max="12314" width="3.28515625" style="1" customWidth="1"/>
    <col min="12315" max="12315" width="4.28515625" style="1" customWidth="1"/>
    <col min="12316" max="12316" width="7.7109375" style="1" customWidth="1"/>
    <col min="12317" max="12334" width="9.140625" style="1" customWidth="1"/>
    <col min="12335" max="12544" width="9.140625" style="1"/>
    <col min="12545" max="12545" width="4.5703125" style="1" customWidth="1"/>
    <col min="12546" max="12546" width="15.28515625" style="1" customWidth="1"/>
    <col min="12547" max="12547" width="26.5703125" style="1" customWidth="1"/>
    <col min="12548" max="12551" width="3.7109375" style="1" customWidth="1"/>
    <col min="12552" max="12552" width="3.42578125" style="1" customWidth="1"/>
    <col min="12553" max="12564" width="3.7109375" style="1" customWidth="1"/>
    <col min="12565" max="12565" width="5.5703125" style="1" customWidth="1"/>
    <col min="12566" max="12566" width="4.85546875" style="1" customWidth="1"/>
    <col min="12567" max="12567" width="4.5703125" style="1" customWidth="1"/>
    <col min="12568" max="12568" width="4" style="1" customWidth="1"/>
    <col min="12569" max="12569" width="4.42578125" style="1" customWidth="1"/>
    <col min="12570" max="12570" width="3.28515625" style="1" customWidth="1"/>
    <col min="12571" max="12571" width="4.28515625" style="1" customWidth="1"/>
    <col min="12572" max="12572" width="7.7109375" style="1" customWidth="1"/>
    <col min="12573" max="12590" width="9.140625" style="1" customWidth="1"/>
    <col min="12591" max="12800" width="9.140625" style="1"/>
    <col min="12801" max="12801" width="4.5703125" style="1" customWidth="1"/>
    <col min="12802" max="12802" width="15.28515625" style="1" customWidth="1"/>
    <col min="12803" max="12803" width="26.5703125" style="1" customWidth="1"/>
    <col min="12804" max="12807" width="3.7109375" style="1" customWidth="1"/>
    <col min="12808" max="12808" width="3.42578125" style="1" customWidth="1"/>
    <col min="12809" max="12820" width="3.7109375" style="1" customWidth="1"/>
    <col min="12821" max="12821" width="5.5703125" style="1" customWidth="1"/>
    <col min="12822" max="12822" width="4.85546875" style="1" customWidth="1"/>
    <col min="12823" max="12823" width="4.5703125" style="1" customWidth="1"/>
    <col min="12824" max="12824" width="4" style="1" customWidth="1"/>
    <col min="12825" max="12825" width="4.42578125" style="1" customWidth="1"/>
    <col min="12826" max="12826" width="3.28515625" style="1" customWidth="1"/>
    <col min="12827" max="12827" width="4.28515625" style="1" customWidth="1"/>
    <col min="12828" max="12828" width="7.7109375" style="1" customWidth="1"/>
    <col min="12829" max="12846" width="9.140625" style="1" customWidth="1"/>
    <col min="12847" max="13056" width="9.140625" style="1"/>
    <col min="13057" max="13057" width="4.5703125" style="1" customWidth="1"/>
    <col min="13058" max="13058" width="15.28515625" style="1" customWidth="1"/>
    <col min="13059" max="13059" width="26.5703125" style="1" customWidth="1"/>
    <col min="13060" max="13063" width="3.7109375" style="1" customWidth="1"/>
    <col min="13064" max="13064" width="3.42578125" style="1" customWidth="1"/>
    <col min="13065" max="13076" width="3.7109375" style="1" customWidth="1"/>
    <col min="13077" max="13077" width="5.5703125" style="1" customWidth="1"/>
    <col min="13078" max="13078" width="4.85546875" style="1" customWidth="1"/>
    <col min="13079" max="13079" width="4.5703125" style="1" customWidth="1"/>
    <col min="13080" max="13080" width="4" style="1" customWidth="1"/>
    <col min="13081" max="13081" width="4.42578125" style="1" customWidth="1"/>
    <col min="13082" max="13082" width="3.28515625" style="1" customWidth="1"/>
    <col min="13083" max="13083" width="4.28515625" style="1" customWidth="1"/>
    <col min="13084" max="13084" width="7.7109375" style="1" customWidth="1"/>
    <col min="13085" max="13102" width="9.140625" style="1" customWidth="1"/>
    <col min="13103" max="13312" width="9.140625" style="1"/>
    <col min="13313" max="13313" width="4.5703125" style="1" customWidth="1"/>
    <col min="13314" max="13314" width="15.28515625" style="1" customWidth="1"/>
    <col min="13315" max="13315" width="26.5703125" style="1" customWidth="1"/>
    <col min="13316" max="13319" width="3.7109375" style="1" customWidth="1"/>
    <col min="13320" max="13320" width="3.42578125" style="1" customWidth="1"/>
    <col min="13321" max="13332" width="3.7109375" style="1" customWidth="1"/>
    <col min="13333" max="13333" width="5.5703125" style="1" customWidth="1"/>
    <col min="13334" max="13334" width="4.85546875" style="1" customWidth="1"/>
    <col min="13335" max="13335" width="4.5703125" style="1" customWidth="1"/>
    <col min="13336" max="13336" width="4" style="1" customWidth="1"/>
    <col min="13337" max="13337" width="4.42578125" style="1" customWidth="1"/>
    <col min="13338" max="13338" width="3.28515625" style="1" customWidth="1"/>
    <col min="13339" max="13339" width="4.28515625" style="1" customWidth="1"/>
    <col min="13340" max="13340" width="7.7109375" style="1" customWidth="1"/>
    <col min="13341" max="13358" width="9.140625" style="1" customWidth="1"/>
    <col min="13359" max="13568" width="9.140625" style="1"/>
    <col min="13569" max="13569" width="4.5703125" style="1" customWidth="1"/>
    <col min="13570" max="13570" width="15.28515625" style="1" customWidth="1"/>
    <col min="13571" max="13571" width="26.5703125" style="1" customWidth="1"/>
    <col min="13572" max="13575" width="3.7109375" style="1" customWidth="1"/>
    <col min="13576" max="13576" width="3.42578125" style="1" customWidth="1"/>
    <col min="13577" max="13588" width="3.7109375" style="1" customWidth="1"/>
    <col min="13589" max="13589" width="5.5703125" style="1" customWidth="1"/>
    <col min="13590" max="13590" width="4.85546875" style="1" customWidth="1"/>
    <col min="13591" max="13591" width="4.5703125" style="1" customWidth="1"/>
    <col min="13592" max="13592" width="4" style="1" customWidth="1"/>
    <col min="13593" max="13593" width="4.42578125" style="1" customWidth="1"/>
    <col min="13594" max="13594" width="3.28515625" style="1" customWidth="1"/>
    <col min="13595" max="13595" width="4.28515625" style="1" customWidth="1"/>
    <col min="13596" max="13596" width="7.7109375" style="1" customWidth="1"/>
    <col min="13597" max="13614" width="9.140625" style="1" customWidth="1"/>
    <col min="13615" max="13824" width="9.140625" style="1"/>
    <col min="13825" max="13825" width="4.5703125" style="1" customWidth="1"/>
    <col min="13826" max="13826" width="15.28515625" style="1" customWidth="1"/>
    <col min="13827" max="13827" width="26.5703125" style="1" customWidth="1"/>
    <col min="13828" max="13831" width="3.7109375" style="1" customWidth="1"/>
    <col min="13832" max="13832" width="3.42578125" style="1" customWidth="1"/>
    <col min="13833" max="13844" width="3.7109375" style="1" customWidth="1"/>
    <col min="13845" max="13845" width="5.5703125" style="1" customWidth="1"/>
    <col min="13846" max="13846" width="4.85546875" style="1" customWidth="1"/>
    <col min="13847" max="13847" width="4.5703125" style="1" customWidth="1"/>
    <col min="13848" max="13848" width="4" style="1" customWidth="1"/>
    <col min="13849" max="13849" width="4.42578125" style="1" customWidth="1"/>
    <col min="13850" max="13850" width="3.28515625" style="1" customWidth="1"/>
    <col min="13851" max="13851" width="4.28515625" style="1" customWidth="1"/>
    <col min="13852" max="13852" width="7.7109375" style="1" customWidth="1"/>
    <col min="13853" max="13870" width="9.140625" style="1" customWidth="1"/>
    <col min="13871" max="14080" width="9.140625" style="1"/>
    <col min="14081" max="14081" width="4.5703125" style="1" customWidth="1"/>
    <col min="14082" max="14082" width="15.28515625" style="1" customWidth="1"/>
    <col min="14083" max="14083" width="26.5703125" style="1" customWidth="1"/>
    <col min="14084" max="14087" width="3.7109375" style="1" customWidth="1"/>
    <col min="14088" max="14088" width="3.42578125" style="1" customWidth="1"/>
    <col min="14089" max="14100" width="3.7109375" style="1" customWidth="1"/>
    <col min="14101" max="14101" width="5.5703125" style="1" customWidth="1"/>
    <col min="14102" max="14102" width="4.85546875" style="1" customWidth="1"/>
    <col min="14103" max="14103" width="4.5703125" style="1" customWidth="1"/>
    <col min="14104" max="14104" width="4" style="1" customWidth="1"/>
    <col min="14105" max="14105" width="4.42578125" style="1" customWidth="1"/>
    <col min="14106" max="14106" width="3.28515625" style="1" customWidth="1"/>
    <col min="14107" max="14107" width="4.28515625" style="1" customWidth="1"/>
    <col min="14108" max="14108" width="7.7109375" style="1" customWidth="1"/>
    <col min="14109" max="14126" width="9.140625" style="1" customWidth="1"/>
    <col min="14127" max="14336" width="9.140625" style="1"/>
    <col min="14337" max="14337" width="4.5703125" style="1" customWidth="1"/>
    <col min="14338" max="14338" width="15.28515625" style="1" customWidth="1"/>
    <col min="14339" max="14339" width="26.5703125" style="1" customWidth="1"/>
    <col min="14340" max="14343" width="3.7109375" style="1" customWidth="1"/>
    <col min="14344" max="14344" width="3.42578125" style="1" customWidth="1"/>
    <col min="14345" max="14356" width="3.7109375" style="1" customWidth="1"/>
    <col min="14357" max="14357" width="5.5703125" style="1" customWidth="1"/>
    <col min="14358" max="14358" width="4.85546875" style="1" customWidth="1"/>
    <col min="14359" max="14359" width="4.5703125" style="1" customWidth="1"/>
    <col min="14360" max="14360" width="4" style="1" customWidth="1"/>
    <col min="14361" max="14361" width="4.42578125" style="1" customWidth="1"/>
    <col min="14362" max="14362" width="3.28515625" style="1" customWidth="1"/>
    <col min="14363" max="14363" width="4.28515625" style="1" customWidth="1"/>
    <col min="14364" max="14364" width="7.7109375" style="1" customWidth="1"/>
    <col min="14365" max="14382" width="9.140625" style="1" customWidth="1"/>
    <col min="14383" max="14592" width="9.140625" style="1"/>
    <col min="14593" max="14593" width="4.5703125" style="1" customWidth="1"/>
    <col min="14594" max="14594" width="15.28515625" style="1" customWidth="1"/>
    <col min="14595" max="14595" width="26.5703125" style="1" customWidth="1"/>
    <col min="14596" max="14599" width="3.7109375" style="1" customWidth="1"/>
    <col min="14600" max="14600" width="3.42578125" style="1" customWidth="1"/>
    <col min="14601" max="14612" width="3.7109375" style="1" customWidth="1"/>
    <col min="14613" max="14613" width="5.5703125" style="1" customWidth="1"/>
    <col min="14614" max="14614" width="4.85546875" style="1" customWidth="1"/>
    <col min="14615" max="14615" width="4.5703125" style="1" customWidth="1"/>
    <col min="14616" max="14616" width="4" style="1" customWidth="1"/>
    <col min="14617" max="14617" width="4.42578125" style="1" customWidth="1"/>
    <col min="14618" max="14618" width="3.28515625" style="1" customWidth="1"/>
    <col min="14619" max="14619" width="4.28515625" style="1" customWidth="1"/>
    <col min="14620" max="14620" width="7.7109375" style="1" customWidth="1"/>
    <col min="14621" max="14638" width="9.140625" style="1" customWidth="1"/>
    <col min="14639" max="14848" width="9.140625" style="1"/>
    <col min="14849" max="14849" width="4.5703125" style="1" customWidth="1"/>
    <col min="14850" max="14850" width="15.28515625" style="1" customWidth="1"/>
    <col min="14851" max="14851" width="26.5703125" style="1" customWidth="1"/>
    <col min="14852" max="14855" width="3.7109375" style="1" customWidth="1"/>
    <col min="14856" max="14856" width="3.42578125" style="1" customWidth="1"/>
    <col min="14857" max="14868" width="3.7109375" style="1" customWidth="1"/>
    <col min="14869" max="14869" width="5.5703125" style="1" customWidth="1"/>
    <col min="14870" max="14870" width="4.85546875" style="1" customWidth="1"/>
    <col min="14871" max="14871" width="4.5703125" style="1" customWidth="1"/>
    <col min="14872" max="14872" width="4" style="1" customWidth="1"/>
    <col min="14873" max="14873" width="4.42578125" style="1" customWidth="1"/>
    <col min="14874" max="14874" width="3.28515625" style="1" customWidth="1"/>
    <col min="14875" max="14875" width="4.28515625" style="1" customWidth="1"/>
    <col min="14876" max="14876" width="7.7109375" style="1" customWidth="1"/>
    <col min="14877" max="14894" width="9.140625" style="1" customWidth="1"/>
    <col min="14895" max="15104" width="9.140625" style="1"/>
    <col min="15105" max="15105" width="4.5703125" style="1" customWidth="1"/>
    <col min="15106" max="15106" width="15.28515625" style="1" customWidth="1"/>
    <col min="15107" max="15107" width="26.5703125" style="1" customWidth="1"/>
    <col min="15108" max="15111" width="3.7109375" style="1" customWidth="1"/>
    <col min="15112" max="15112" width="3.42578125" style="1" customWidth="1"/>
    <col min="15113" max="15124" width="3.7109375" style="1" customWidth="1"/>
    <col min="15125" max="15125" width="5.5703125" style="1" customWidth="1"/>
    <col min="15126" max="15126" width="4.85546875" style="1" customWidth="1"/>
    <col min="15127" max="15127" width="4.5703125" style="1" customWidth="1"/>
    <col min="15128" max="15128" width="4" style="1" customWidth="1"/>
    <col min="15129" max="15129" width="4.42578125" style="1" customWidth="1"/>
    <col min="15130" max="15130" width="3.28515625" style="1" customWidth="1"/>
    <col min="15131" max="15131" width="4.28515625" style="1" customWidth="1"/>
    <col min="15132" max="15132" width="7.7109375" style="1" customWidth="1"/>
    <col min="15133" max="15150" width="9.140625" style="1" customWidth="1"/>
    <col min="15151" max="15360" width="9.140625" style="1"/>
    <col min="15361" max="15361" width="4.5703125" style="1" customWidth="1"/>
    <col min="15362" max="15362" width="15.28515625" style="1" customWidth="1"/>
    <col min="15363" max="15363" width="26.5703125" style="1" customWidth="1"/>
    <col min="15364" max="15367" width="3.7109375" style="1" customWidth="1"/>
    <col min="15368" max="15368" width="3.42578125" style="1" customWidth="1"/>
    <col min="15369" max="15380" width="3.7109375" style="1" customWidth="1"/>
    <col min="15381" max="15381" width="5.5703125" style="1" customWidth="1"/>
    <col min="15382" max="15382" width="4.85546875" style="1" customWidth="1"/>
    <col min="15383" max="15383" width="4.5703125" style="1" customWidth="1"/>
    <col min="15384" max="15384" width="4" style="1" customWidth="1"/>
    <col min="15385" max="15385" width="4.42578125" style="1" customWidth="1"/>
    <col min="15386" max="15386" width="3.28515625" style="1" customWidth="1"/>
    <col min="15387" max="15387" width="4.28515625" style="1" customWidth="1"/>
    <col min="15388" max="15388" width="7.7109375" style="1" customWidth="1"/>
    <col min="15389" max="15406" width="9.140625" style="1" customWidth="1"/>
    <col min="15407" max="15616" width="9.140625" style="1"/>
    <col min="15617" max="15617" width="4.5703125" style="1" customWidth="1"/>
    <col min="15618" max="15618" width="15.28515625" style="1" customWidth="1"/>
    <col min="15619" max="15619" width="26.5703125" style="1" customWidth="1"/>
    <col min="15620" max="15623" width="3.7109375" style="1" customWidth="1"/>
    <col min="15624" max="15624" width="3.42578125" style="1" customWidth="1"/>
    <col min="15625" max="15636" width="3.7109375" style="1" customWidth="1"/>
    <col min="15637" max="15637" width="5.5703125" style="1" customWidth="1"/>
    <col min="15638" max="15638" width="4.85546875" style="1" customWidth="1"/>
    <col min="15639" max="15639" width="4.5703125" style="1" customWidth="1"/>
    <col min="15640" max="15640" width="4" style="1" customWidth="1"/>
    <col min="15641" max="15641" width="4.42578125" style="1" customWidth="1"/>
    <col min="15642" max="15642" width="3.28515625" style="1" customWidth="1"/>
    <col min="15643" max="15643" width="4.28515625" style="1" customWidth="1"/>
    <col min="15644" max="15644" width="7.7109375" style="1" customWidth="1"/>
    <col min="15645" max="15662" width="9.140625" style="1" customWidth="1"/>
    <col min="15663" max="15872" width="9.140625" style="1"/>
    <col min="15873" max="15873" width="4.5703125" style="1" customWidth="1"/>
    <col min="15874" max="15874" width="15.28515625" style="1" customWidth="1"/>
    <col min="15875" max="15875" width="26.5703125" style="1" customWidth="1"/>
    <col min="15876" max="15879" width="3.7109375" style="1" customWidth="1"/>
    <col min="15880" max="15880" width="3.42578125" style="1" customWidth="1"/>
    <col min="15881" max="15892" width="3.7109375" style="1" customWidth="1"/>
    <col min="15893" max="15893" width="5.5703125" style="1" customWidth="1"/>
    <col min="15894" max="15894" width="4.85546875" style="1" customWidth="1"/>
    <col min="15895" max="15895" width="4.5703125" style="1" customWidth="1"/>
    <col min="15896" max="15896" width="4" style="1" customWidth="1"/>
    <col min="15897" max="15897" width="4.42578125" style="1" customWidth="1"/>
    <col min="15898" max="15898" width="3.28515625" style="1" customWidth="1"/>
    <col min="15899" max="15899" width="4.28515625" style="1" customWidth="1"/>
    <col min="15900" max="15900" width="7.7109375" style="1" customWidth="1"/>
    <col min="15901" max="15918" width="9.140625" style="1" customWidth="1"/>
    <col min="15919" max="16128" width="9.140625" style="1"/>
    <col min="16129" max="16129" width="4.5703125" style="1" customWidth="1"/>
    <col min="16130" max="16130" width="15.28515625" style="1" customWidth="1"/>
    <col min="16131" max="16131" width="26.5703125" style="1" customWidth="1"/>
    <col min="16132" max="16135" width="3.7109375" style="1" customWidth="1"/>
    <col min="16136" max="16136" width="3.42578125" style="1" customWidth="1"/>
    <col min="16137" max="16148" width="3.7109375" style="1" customWidth="1"/>
    <col min="16149" max="16149" width="5.5703125" style="1" customWidth="1"/>
    <col min="16150" max="16150" width="4.85546875" style="1" customWidth="1"/>
    <col min="16151" max="16151" width="4.5703125" style="1" customWidth="1"/>
    <col min="16152" max="16152" width="4" style="1" customWidth="1"/>
    <col min="16153" max="16153" width="4.42578125" style="1" customWidth="1"/>
    <col min="16154" max="16154" width="3.28515625" style="1" customWidth="1"/>
    <col min="16155" max="16155" width="4.28515625" style="1" customWidth="1"/>
    <col min="16156" max="16156" width="7.7109375" style="1" customWidth="1"/>
    <col min="16157" max="16174" width="9.140625" style="1" customWidth="1"/>
    <col min="16175" max="16384" width="9.140625" style="1"/>
  </cols>
  <sheetData>
    <row r="1" spans="1:36" x14ac:dyDescent="0.25">
      <c r="V1" s="224" t="s">
        <v>91</v>
      </c>
      <c r="W1" s="224"/>
      <c r="X1" s="224"/>
      <c r="Y1" s="224"/>
      <c r="Z1" s="224"/>
      <c r="AA1" s="224"/>
      <c r="AB1" s="224"/>
    </row>
    <row r="2" spans="1:36" ht="9" customHeight="1" x14ac:dyDescent="0.25">
      <c r="C2" s="225" t="s">
        <v>90</v>
      </c>
      <c r="D2" s="225"/>
      <c r="E2" s="225"/>
      <c r="F2" s="225"/>
      <c r="G2" s="225"/>
      <c r="H2" s="225"/>
      <c r="I2" s="225"/>
      <c r="J2" s="225"/>
      <c r="K2" s="225"/>
      <c r="L2" s="225"/>
      <c r="M2" s="225"/>
      <c r="N2" s="225"/>
      <c r="O2" s="225"/>
      <c r="P2" s="225"/>
      <c r="Q2" s="225"/>
      <c r="R2" s="225"/>
      <c r="S2" s="225"/>
      <c r="T2" s="225"/>
      <c r="U2" s="225"/>
      <c r="V2" s="225"/>
      <c r="W2" s="225"/>
      <c r="X2" s="225"/>
      <c r="Y2" s="225"/>
      <c r="Z2" s="226"/>
      <c r="AA2" s="226"/>
      <c r="AB2" s="226"/>
    </row>
    <row r="3" spans="1:36" ht="9" customHeight="1" x14ac:dyDescent="0.25">
      <c r="A3" s="65"/>
      <c r="B3" s="227"/>
      <c r="C3" s="225"/>
      <c r="D3" s="225"/>
      <c r="E3" s="225"/>
      <c r="F3" s="225"/>
      <c r="G3" s="225"/>
      <c r="H3" s="225"/>
      <c r="I3" s="225"/>
      <c r="J3" s="225"/>
      <c r="K3" s="225"/>
      <c r="L3" s="225"/>
      <c r="M3" s="225"/>
      <c r="N3" s="225"/>
      <c r="O3" s="225"/>
      <c r="P3" s="225"/>
      <c r="Q3" s="225"/>
      <c r="R3" s="225"/>
      <c r="S3" s="225"/>
      <c r="T3" s="225"/>
      <c r="U3" s="225"/>
      <c r="V3" s="225"/>
      <c r="W3" s="225"/>
      <c r="X3" s="225"/>
      <c r="Y3" s="225"/>
      <c r="Z3" s="226"/>
      <c r="AA3" s="226"/>
      <c r="AB3" s="226"/>
    </row>
    <row r="4" spans="1:36" ht="7.5" customHeight="1" x14ac:dyDescent="0.25">
      <c r="A4" s="66"/>
      <c r="B4" s="227"/>
      <c r="C4" s="225"/>
      <c r="D4" s="225"/>
      <c r="E4" s="225"/>
      <c r="F4" s="225"/>
      <c r="G4" s="225"/>
      <c r="H4" s="225"/>
      <c r="I4" s="225"/>
      <c r="J4" s="225"/>
      <c r="K4" s="225"/>
      <c r="L4" s="225"/>
      <c r="M4" s="225"/>
      <c r="N4" s="225"/>
      <c r="O4" s="225"/>
      <c r="P4" s="225"/>
      <c r="Q4" s="225"/>
      <c r="R4" s="225"/>
      <c r="S4" s="225"/>
      <c r="T4" s="225"/>
      <c r="U4" s="225"/>
      <c r="V4" s="225"/>
      <c r="W4" s="225"/>
      <c r="X4" s="225"/>
      <c r="Y4" s="225"/>
      <c r="Z4" s="226"/>
      <c r="AA4" s="226"/>
      <c r="AB4" s="226"/>
    </row>
    <row r="5" spans="1:36" x14ac:dyDescent="0.25">
      <c r="A5" s="66"/>
      <c r="B5" s="227"/>
      <c r="C5" s="225"/>
      <c r="D5" s="225"/>
      <c r="E5" s="225"/>
      <c r="F5" s="225"/>
      <c r="G5" s="225"/>
      <c r="H5" s="225"/>
      <c r="I5" s="225"/>
      <c r="J5" s="225"/>
      <c r="K5" s="225"/>
      <c r="L5" s="225"/>
      <c r="M5" s="225"/>
      <c r="N5" s="225"/>
      <c r="O5" s="225"/>
      <c r="P5" s="225"/>
      <c r="Q5" s="225"/>
      <c r="R5" s="225"/>
      <c r="S5" s="225"/>
      <c r="T5" s="225"/>
      <c r="U5" s="225"/>
      <c r="V5" s="225"/>
      <c r="W5" s="225"/>
      <c r="X5" s="225"/>
      <c r="Y5" s="225"/>
      <c r="Z5" s="226"/>
      <c r="AA5" s="226"/>
      <c r="AB5" s="226"/>
    </row>
    <row r="6" spans="1:36" ht="7.5" customHeight="1" x14ac:dyDescent="0.25">
      <c r="A6" s="66"/>
      <c r="B6" s="227"/>
      <c r="C6" s="225"/>
      <c r="D6" s="225"/>
      <c r="E6" s="225"/>
      <c r="F6" s="225"/>
      <c r="G6" s="225"/>
      <c r="H6" s="225"/>
      <c r="I6" s="225"/>
      <c r="J6" s="225"/>
      <c r="K6" s="225"/>
      <c r="L6" s="225"/>
      <c r="M6" s="225"/>
      <c r="N6" s="225"/>
      <c r="O6" s="225"/>
      <c r="P6" s="225"/>
      <c r="Q6" s="225"/>
      <c r="R6" s="225"/>
      <c r="S6" s="225"/>
      <c r="T6" s="225"/>
      <c r="U6" s="225"/>
      <c r="V6" s="225"/>
      <c r="W6" s="225"/>
      <c r="X6" s="225"/>
      <c r="Y6" s="225"/>
      <c r="Z6" s="226"/>
      <c r="AA6" s="226"/>
      <c r="AB6" s="226"/>
    </row>
    <row r="7" spans="1:36" ht="8.25" customHeight="1" x14ac:dyDescent="0.25">
      <c r="A7" s="66"/>
      <c r="B7" s="227"/>
      <c r="C7" s="225"/>
      <c r="D7" s="225"/>
      <c r="E7" s="225"/>
      <c r="F7" s="225"/>
      <c r="G7" s="225"/>
      <c r="H7" s="225"/>
      <c r="I7" s="225"/>
      <c r="J7" s="225"/>
      <c r="K7" s="225"/>
      <c r="L7" s="225"/>
      <c r="M7" s="225"/>
      <c r="N7" s="225"/>
      <c r="O7" s="225"/>
      <c r="P7" s="225"/>
      <c r="Q7" s="225"/>
      <c r="R7" s="225"/>
      <c r="S7" s="225"/>
      <c r="T7" s="225"/>
      <c r="U7" s="225"/>
      <c r="V7" s="225"/>
      <c r="W7" s="225"/>
      <c r="X7" s="225"/>
      <c r="Y7" s="225"/>
      <c r="Z7" s="226"/>
      <c r="AA7" s="226"/>
      <c r="AB7" s="226"/>
    </row>
    <row r="8" spans="1:36" ht="15.75" thickBot="1" x14ac:dyDescent="0.3">
      <c r="V8" s="64"/>
      <c r="W8" s="64"/>
      <c r="X8" s="64"/>
      <c r="Y8" s="64"/>
      <c r="Z8" s="64"/>
      <c r="AA8" s="64"/>
      <c r="AB8" s="64"/>
    </row>
    <row r="9" spans="1:36" ht="20.25" x14ac:dyDescent="0.3">
      <c r="A9" s="228" t="s">
        <v>0</v>
      </c>
      <c r="B9" s="229"/>
      <c r="C9" s="229"/>
      <c r="D9" s="229"/>
      <c r="E9" s="229"/>
      <c r="F9" s="229"/>
      <c r="G9" s="229"/>
      <c r="H9" s="229"/>
      <c r="I9" s="229"/>
      <c r="J9" s="229"/>
      <c r="K9" s="229"/>
      <c r="L9" s="229"/>
      <c r="M9" s="229"/>
      <c r="N9" s="229"/>
      <c r="O9" s="229"/>
      <c r="P9" s="229"/>
      <c r="Q9" s="229"/>
      <c r="R9" s="229"/>
      <c r="S9" s="229"/>
      <c r="T9" s="229"/>
      <c r="U9" s="229"/>
      <c r="V9" s="229"/>
      <c r="W9" s="229"/>
      <c r="X9" s="229"/>
      <c r="Y9" s="229"/>
      <c r="Z9" s="229"/>
      <c r="AA9" s="229"/>
      <c r="AB9" s="230"/>
      <c r="AI9" t="s">
        <v>1</v>
      </c>
    </row>
    <row r="10" spans="1:36" x14ac:dyDescent="0.25">
      <c r="A10" s="231" t="s">
        <v>2</v>
      </c>
      <c r="B10" s="220"/>
      <c r="C10" s="232" t="s">
        <v>125</v>
      </c>
      <c r="D10" s="233"/>
      <c r="E10" s="233"/>
      <c r="F10" s="233"/>
      <c r="G10" s="233"/>
      <c r="H10" s="233"/>
      <c r="I10" s="233"/>
      <c r="J10" s="234"/>
      <c r="K10" s="231" t="s">
        <v>3</v>
      </c>
      <c r="L10" s="242"/>
      <c r="M10" s="242"/>
      <c r="N10" s="242"/>
      <c r="O10" s="220"/>
      <c r="P10" s="238" t="s">
        <v>127</v>
      </c>
      <c r="Q10" s="238"/>
      <c r="R10" s="238"/>
      <c r="S10" s="238"/>
      <c r="T10" s="238"/>
      <c r="U10" s="238"/>
      <c r="V10" s="239" t="s">
        <v>4</v>
      </c>
      <c r="W10" s="240"/>
      <c r="X10" s="240"/>
      <c r="Y10" s="240"/>
      <c r="Z10" s="240"/>
      <c r="AA10" s="241"/>
      <c r="AB10" s="2">
        <v>2025</v>
      </c>
      <c r="AI10" t="s">
        <v>5</v>
      </c>
      <c r="AJ10"/>
    </row>
    <row r="11" spans="1:36" x14ac:dyDescent="0.25">
      <c r="A11" s="219" t="s">
        <v>6</v>
      </c>
      <c r="B11" s="220"/>
      <c r="C11" s="3" t="s">
        <v>126</v>
      </c>
      <c r="D11" s="221" t="s">
        <v>7</v>
      </c>
      <c r="E11" s="221"/>
      <c r="F11" s="221"/>
      <c r="G11" s="222" t="s">
        <v>97</v>
      </c>
      <c r="H11" s="222"/>
      <c r="I11" s="222"/>
      <c r="J11" s="222"/>
      <c r="K11" s="243" t="s">
        <v>8</v>
      </c>
      <c r="L11" s="243"/>
      <c r="M11" s="243"/>
      <c r="N11" s="243"/>
      <c r="O11" s="243"/>
      <c r="P11" s="222" t="s">
        <v>128</v>
      </c>
      <c r="Q11" s="222"/>
      <c r="R11" s="222"/>
      <c r="S11" s="222"/>
      <c r="T11" s="222"/>
      <c r="U11" s="217">
        <v>2023</v>
      </c>
      <c r="V11" s="218"/>
      <c r="W11" s="209"/>
      <c r="X11" s="210"/>
      <c r="Y11" s="210"/>
      <c r="Z11" s="210"/>
      <c r="AA11" s="210"/>
      <c r="AB11" s="211"/>
      <c r="AI11" t="s">
        <v>9</v>
      </c>
      <c r="AJ11"/>
    </row>
    <row r="12" spans="1:36" ht="15" customHeight="1" x14ac:dyDescent="0.25">
      <c r="A12" s="4" t="s">
        <v>10</v>
      </c>
      <c r="B12" s="5" t="s">
        <v>11</v>
      </c>
      <c r="C12" s="212" t="s">
        <v>12</v>
      </c>
      <c r="D12" s="212"/>
      <c r="E12" s="212"/>
      <c r="F12" s="212"/>
      <c r="G12" s="212"/>
      <c r="H12" s="213" t="s">
        <v>13</v>
      </c>
      <c r="I12" s="214"/>
      <c r="J12" s="215"/>
      <c r="K12" s="213" t="s">
        <v>14</v>
      </c>
      <c r="L12" s="214"/>
      <c r="M12" s="214"/>
      <c r="N12" s="214"/>
      <c r="O12" s="214"/>
      <c r="P12" s="214"/>
      <c r="Q12" s="214"/>
      <c r="R12" s="214"/>
      <c r="S12" s="214"/>
      <c r="T12" s="214"/>
      <c r="U12" s="214"/>
      <c r="V12" s="214"/>
      <c r="W12" s="214"/>
      <c r="X12" s="214"/>
      <c r="Y12" s="214"/>
      <c r="Z12" s="214"/>
      <c r="AA12" s="214"/>
      <c r="AB12" s="216"/>
      <c r="AI12" t="s">
        <v>15</v>
      </c>
      <c r="AJ12"/>
    </row>
    <row r="13" spans="1:36" ht="15" customHeight="1" x14ac:dyDescent="0.25">
      <c r="A13" s="6">
        <v>1</v>
      </c>
      <c r="B13" s="74" t="s">
        <v>99</v>
      </c>
      <c r="C13" s="176" t="s">
        <v>100</v>
      </c>
      <c r="D13" s="176"/>
      <c r="E13" s="176"/>
      <c r="F13" s="176"/>
      <c r="G13" s="177"/>
      <c r="H13" s="178">
        <v>3</v>
      </c>
      <c r="I13" s="205"/>
      <c r="J13" s="205"/>
      <c r="K13" s="206" t="s">
        <v>135</v>
      </c>
      <c r="L13" s="207"/>
      <c r="M13" s="207"/>
      <c r="N13" s="207"/>
      <c r="O13" s="207"/>
      <c r="P13" s="207"/>
      <c r="Q13" s="207"/>
      <c r="R13" s="207"/>
      <c r="S13" s="207"/>
      <c r="T13" s="207"/>
      <c r="U13" s="207"/>
      <c r="V13" s="207"/>
      <c r="W13" s="207"/>
      <c r="X13" s="207"/>
      <c r="Y13" s="207"/>
      <c r="Z13" s="207"/>
      <c r="AA13" s="207"/>
      <c r="AB13" s="208"/>
      <c r="AI13" t="s">
        <v>16</v>
      </c>
      <c r="AJ13"/>
    </row>
    <row r="14" spans="1:36" ht="15" customHeight="1" x14ac:dyDescent="0.25">
      <c r="A14" s="6">
        <v>2</v>
      </c>
      <c r="B14" s="74" t="s">
        <v>101</v>
      </c>
      <c r="C14" s="176" t="s">
        <v>102</v>
      </c>
      <c r="D14" s="176"/>
      <c r="E14" s="176"/>
      <c r="F14" s="176"/>
      <c r="G14" s="177"/>
      <c r="H14" s="178">
        <v>3</v>
      </c>
      <c r="I14" s="205"/>
      <c r="J14" s="205"/>
      <c r="K14" s="206" t="s">
        <v>134</v>
      </c>
      <c r="L14" s="207"/>
      <c r="M14" s="207"/>
      <c r="N14" s="207"/>
      <c r="O14" s="207"/>
      <c r="P14" s="207"/>
      <c r="Q14" s="207"/>
      <c r="R14" s="207"/>
      <c r="S14" s="207"/>
      <c r="T14" s="207"/>
      <c r="U14" s="207"/>
      <c r="V14" s="207"/>
      <c r="W14" s="207"/>
      <c r="X14" s="207"/>
      <c r="Y14" s="207"/>
      <c r="Z14" s="207"/>
      <c r="AA14" s="207"/>
      <c r="AB14" s="208"/>
      <c r="AI14" t="s">
        <v>17</v>
      </c>
      <c r="AJ14"/>
    </row>
    <row r="15" spans="1:36" x14ac:dyDescent="0.25">
      <c r="A15" s="6">
        <v>3</v>
      </c>
      <c r="B15" s="74" t="s">
        <v>103</v>
      </c>
      <c r="C15" s="176" t="s">
        <v>104</v>
      </c>
      <c r="D15" s="176"/>
      <c r="E15" s="176"/>
      <c r="F15" s="176"/>
      <c r="G15" s="177"/>
      <c r="H15" s="178">
        <v>3</v>
      </c>
      <c r="I15" s="178"/>
      <c r="J15" s="178"/>
      <c r="K15" s="206" t="s">
        <v>133</v>
      </c>
      <c r="L15" s="207"/>
      <c r="M15" s="207"/>
      <c r="N15" s="207"/>
      <c r="O15" s="207"/>
      <c r="P15" s="207"/>
      <c r="Q15" s="207"/>
      <c r="R15" s="207"/>
      <c r="S15" s="207"/>
      <c r="T15" s="207"/>
      <c r="U15" s="207"/>
      <c r="V15" s="207"/>
      <c r="W15" s="207"/>
      <c r="X15" s="207"/>
      <c r="Y15" s="207"/>
      <c r="Z15" s="207"/>
      <c r="AA15" s="207"/>
      <c r="AB15" s="208"/>
      <c r="AI15" t="s">
        <v>18</v>
      </c>
      <c r="AJ15"/>
    </row>
    <row r="16" spans="1:36" x14ac:dyDescent="0.25">
      <c r="A16" s="6">
        <v>4</v>
      </c>
      <c r="B16" s="74" t="s">
        <v>105</v>
      </c>
      <c r="C16" s="176" t="s">
        <v>106</v>
      </c>
      <c r="D16" s="176"/>
      <c r="E16" s="176"/>
      <c r="F16" s="176"/>
      <c r="G16" s="177"/>
      <c r="H16" s="178">
        <v>3</v>
      </c>
      <c r="I16" s="178"/>
      <c r="J16" s="178"/>
      <c r="K16" s="206" t="s">
        <v>129</v>
      </c>
      <c r="L16" s="207"/>
      <c r="M16" s="207"/>
      <c r="N16" s="207"/>
      <c r="O16" s="207"/>
      <c r="P16" s="207"/>
      <c r="Q16" s="207"/>
      <c r="R16" s="207"/>
      <c r="S16" s="207"/>
      <c r="T16" s="207"/>
      <c r="U16" s="207"/>
      <c r="V16" s="207"/>
      <c r="W16" s="207"/>
      <c r="X16" s="207"/>
      <c r="Y16" s="207"/>
      <c r="Z16" s="207"/>
      <c r="AA16" s="207"/>
      <c r="AB16" s="208"/>
      <c r="AI16" t="s">
        <v>19</v>
      </c>
      <c r="AJ16"/>
    </row>
    <row r="17" spans="1:49" ht="15" customHeight="1" x14ac:dyDescent="0.25">
      <c r="A17" s="6">
        <v>5</v>
      </c>
      <c r="B17" s="74" t="s">
        <v>107</v>
      </c>
      <c r="C17" s="176" t="s">
        <v>108</v>
      </c>
      <c r="D17" s="176"/>
      <c r="E17" s="176"/>
      <c r="F17" s="176"/>
      <c r="G17" s="177"/>
      <c r="H17" s="178">
        <v>3</v>
      </c>
      <c r="I17" s="205"/>
      <c r="J17" s="205"/>
      <c r="K17" s="206" t="s">
        <v>119</v>
      </c>
      <c r="L17" s="207"/>
      <c r="M17" s="207"/>
      <c r="N17" s="207"/>
      <c r="O17" s="207"/>
      <c r="P17" s="207"/>
      <c r="Q17" s="207"/>
      <c r="R17" s="207"/>
      <c r="S17" s="207"/>
      <c r="T17" s="207"/>
      <c r="U17" s="207"/>
      <c r="V17" s="207"/>
      <c r="W17" s="207"/>
      <c r="X17" s="207"/>
      <c r="Y17" s="207"/>
      <c r="Z17" s="207"/>
      <c r="AA17" s="207"/>
      <c r="AB17" s="208"/>
      <c r="AI17" t="s">
        <v>20</v>
      </c>
      <c r="AJ17"/>
    </row>
    <row r="18" spans="1:49" ht="15" customHeight="1" x14ac:dyDescent="0.25">
      <c r="A18" s="6">
        <v>6</v>
      </c>
      <c r="B18" s="75" t="s">
        <v>109</v>
      </c>
      <c r="C18" s="176" t="s">
        <v>110</v>
      </c>
      <c r="D18" s="176"/>
      <c r="E18" s="176"/>
      <c r="F18" s="176"/>
      <c r="G18" s="177"/>
      <c r="H18" s="205">
        <v>4</v>
      </c>
      <c r="I18" s="205"/>
      <c r="J18" s="205"/>
      <c r="K18" s="206" t="s">
        <v>120</v>
      </c>
      <c r="L18" s="207"/>
      <c r="M18" s="207"/>
      <c r="N18" s="207"/>
      <c r="O18" s="207"/>
      <c r="P18" s="207"/>
      <c r="Q18" s="207"/>
      <c r="R18" s="207"/>
      <c r="S18" s="207"/>
      <c r="T18" s="207"/>
      <c r="U18" s="207"/>
      <c r="V18" s="207"/>
      <c r="W18" s="207"/>
      <c r="X18" s="207"/>
      <c r="Y18" s="207"/>
      <c r="Z18" s="207"/>
      <c r="AA18" s="207"/>
      <c r="AB18" s="208"/>
      <c r="AI18" t="s">
        <v>21</v>
      </c>
      <c r="AJ18"/>
    </row>
    <row r="19" spans="1:49" ht="15" customHeight="1" x14ac:dyDescent="0.25">
      <c r="A19" s="6">
        <v>7</v>
      </c>
      <c r="B19" s="74" t="s">
        <v>111</v>
      </c>
      <c r="C19" s="176" t="s">
        <v>112</v>
      </c>
      <c r="D19" s="176"/>
      <c r="E19" s="176"/>
      <c r="F19" s="176"/>
      <c r="G19" s="177"/>
      <c r="H19" s="205">
        <v>4</v>
      </c>
      <c r="I19" s="205"/>
      <c r="J19" s="205"/>
      <c r="K19" s="206" t="s">
        <v>121</v>
      </c>
      <c r="L19" s="207"/>
      <c r="M19" s="207"/>
      <c r="N19" s="207"/>
      <c r="O19" s="207"/>
      <c r="P19" s="207"/>
      <c r="Q19" s="207"/>
      <c r="R19" s="207"/>
      <c r="S19" s="207"/>
      <c r="T19" s="207"/>
      <c r="U19" s="207"/>
      <c r="V19" s="207"/>
      <c r="W19" s="207"/>
      <c r="X19" s="207"/>
      <c r="Y19" s="207"/>
      <c r="Z19" s="207"/>
      <c r="AA19" s="207"/>
      <c r="AB19" s="208"/>
      <c r="AI19"/>
      <c r="AJ19"/>
    </row>
    <row r="20" spans="1:49" ht="15" customHeight="1" x14ac:dyDescent="0.25">
      <c r="A20" s="6">
        <v>8</v>
      </c>
      <c r="B20" s="74" t="s">
        <v>131</v>
      </c>
      <c r="C20" s="176" t="s">
        <v>130</v>
      </c>
      <c r="D20" s="176"/>
      <c r="E20" s="176"/>
      <c r="F20" s="176"/>
      <c r="G20" s="177"/>
      <c r="H20" s="205">
        <v>4</v>
      </c>
      <c r="I20" s="205"/>
      <c r="J20" s="205"/>
      <c r="K20" s="206" t="s">
        <v>132</v>
      </c>
      <c r="L20" s="207"/>
      <c r="M20" s="207"/>
      <c r="N20" s="207"/>
      <c r="O20" s="207"/>
      <c r="P20" s="207"/>
      <c r="Q20" s="207"/>
      <c r="R20" s="207"/>
      <c r="S20" s="207"/>
      <c r="T20" s="207"/>
      <c r="U20" s="207"/>
      <c r="V20" s="207"/>
      <c r="W20" s="207"/>
      <c r="X20" s="207"/>
      <c r="Y20" s="207"/>
      <c r="Z20" s="207"/>
      <c r="AA20" s="207"/>
      <c r="AB20" s="208"/>
      <c r="AI20" t="s">
        <v>22</v>
      </c>
      <c r="AJ20"/>
    </row>
    <row r="21" spans="1:49" ht="15" customHeight="1" x14ac:dyDescent="0.25">
      <c r="A21" s="6">
        <v>9</v>
      </c>
      <c r="B21" s="74" t="s">
        <v>113</v>
      </c>
      <c r="C21" s="176" t="s">
        <v>114</v>
      </c>
      <c r="D21" s="176"/>
      <c r="E21" s="176"/>
      <c r="F21" s="176"/>
      <c r="G21" s="177"/>
      <c r="H21" s="205">
        <v>1</v>
      </c>
      <c r="I21" s="205"/>
      <c r="J21" s="205"/>
      <c r="K21" s="206" t="s">
        <v>122</v>
      </c>
      <c r="L21" s="207"/>
      <c r="M21" s="207"/>
      <c r="N21" s="207"/>
      <c r="O21" s="207"/>
      <c r="P21" s="207"/>
      <c r="Q21" s="207"/>
      <c r="R21" s="207"/>
      <c r="S21" s="207"/>
      <c r="T21" s="207"/>
      <c r="U21" s="207"/>
      <c r="V21" s="207"/>
      <c r="W21" s="207"/>
      <c r="X21" s="207"/>
      <c r="Y21" s="207"/>
      <c r="Z21" s="207"/>
      <c r="AA21" s="207"/>
      <c r="AB21" s="208"/>
      <c r="AI21" t="s">
        <v>23</v>
      </c>
      <c r="AJ21"/>
    </row>
    <row r="22" spans="1:49" ht="15" customHeight="1" x14ac:dyDescent="0.25">
      <c r="A22" s="6">
        <v>10</v>
      </c>
      <c r="B22" s="74" t="s">
        <v>115</v>
      </c>
      <c r="C22" s="176" t="s">
        <v>116</v>
      </c>
      <c r="D22" s="176"/>
      <c r="E22" s="176"/>
      <c r="F22" s="176"/>
      <c r="G22" s="177"/>
      <c r="H22" s="205">
        <v>1</v>
      </c>
      <c r="I22" s="205"/>
      <c r="J22" s="205"/>
      <c r="K22" s="206" t="s">
        <v>123</v>
      </c>
      <c r="L22" s="207"/>
      <c r="M22" s="207"/>
      <c r="N22" s="207"/>
      <c r="O22" s="207"/>
      <c r="P22" s="207"/>
      <c r="Q22" s="207"/>
      <c r="R22" s="207"/>
      <c r="S22" s="207"/>
      <c r="T22" s="207"/>
      <c r="U22" s="207"/>
      <c r="V22" s="207"/>
      <c r="W22" s="207"/>
      <c r="X22" s="207"/>
      <c r="Y22" s="207"/>
      <c r="Z22" s="207"/>
      <c r="AA22" s="207"/>
      <c r="AB22" s="208"/>
      <c r="AI22" t="s">
        <v>24</v>
      </c>
      <c r="AJ22"/>
    </row>
    <row r="23" spans="1:49" ht="15" customHeight="1" x14ac:dyDescent="0.25">
      <c r="A23" s="6">
        <v>11</v>
      </c>
      <c r="B23" s="74" t="s">
        <v>117</v>
      </c>
      <c r="C23" s="176" t="s">
        <v>118</v>
      </c>
      <c r="D23" s="176"/>
      <c r="E23" s="176"/>
      <c r="F23" s="176"/>
      <c r="G23" s="177"/>
      <c r="H23" s="205">
        <v>1</v>
      </c>
      <c r="I23" s="205"/>
      <c r="J23" s="205"/>
      <c r="K23" s="206" t="s">
        <v>124</v>
      </c>
      <c r="L23" s="207"/>
      <c r="M23" s="207"/>
      <c r="N23" s="207"/>
      <c r="O23" s="207"/>
      <c r="P23" s="207"/>
      <c r="Q23" s="207"/>
      <c r="R23" s="207"/>
      <c r="S23" s="207"/>
      <c r="T23" s="207"/>
      <c r="U23" s="207"/>
      <c r="V23" s="207"/>
      <c r="W23" s="207"/>
      <c r="X23" s="207"/>
      <c r="Y23" s="207"/>
      <c r="Z23" s="207"/>
      <c r="AA23" s="207"/>
      <c r="AB23" s="208"/>
      <c r="AI23" t="s">
        <v>25</v>
      </c>
      <c r="AJ23"/>
    </row>
    <row r="24" spans="1:49" x14ac:dyDescent="0.25">
      <c r="A24" s="6">
        <v>12</v>
      </c>
      <c r="B24" s="74" t="s">
        <v>259</v>
      </c>
      <c r="C24" s="176" t="s">
        <v>260</v>
      </c>
      <c r="D24" s="176"/>
      <c r="E24" s="176"/>
      <c r="F24" s="176"/>
      <c r="G24" s="177"/>
      <c r="H24" s="178">
        <v>1</v>
      </c>
      <c r="I24" s="178"/>
      <c r="J24" s="178"/>
      <c r="K24" s="206" t="s">
        <v>263</v>
      </c>
      <c r="L24" s="207"/>
      <c r="M24" s="207"/>
      <c r="N24" s="207"/>
      <c r="O24" s="207"/>
      <c r="P24" s="207"/>
      <c r="Q24" s="207"/>
      <c r="R24" s="207"/>
      <c r="S24" s="207"/>
      <c r="T24" s="207"/>
      <c r="U24" s="207"/>
      <c r="V24" s="207"/>
      <c r="W24" s="207"/>
      <c r="X24" s="207"/>
      <c r="Y24" s="207"/>
      <c r="Z24" s="207"/>
      <c r="AA24" s="207"/>
      <c r="AB24" s="208"/>
      <c r="AI24" t="s">
        <v>26</v>
      </c>
      <c r="AJ24"/>
    </row>
    <row r="25" spans="1:49" x14ac:dyDescent="0.25">
      <c r="A25" s="6">
        <v>13</v>
      </c>
      <c r="B25" s="74" t="s">
        <v>261</v>
      </c>
      <c r="C25" s="176" t="s">
        <v>262</v>
      </c>
      <c r="D25" s="176"/>
      <c r="E25" s="176"/>
      <c r="F25" s="176"/>
      <c r="G25" s="177"/>
      <c r="H25" s="178">
        <v>1</v>
      </c>
      <c r="I25" s="178"/>
      <c r="J25" s="178"/>
      <c r="K25" s="206" t="s">
        <v>264</v>
      </c>
      <c r="L25" s="207"/>
      <c r="M25" s="207"/>
      <c r="N25" s="207"/>
      <c r="O25" s="207"/>
      <c r="P25" s="207"/>
      <c r="Q25" s="207"/>
      <c r="R25" s="207"/>
      <c r="S25" s="207"/>
      <c r="T25" s="207"/>
      <c r="U25" s="207"/>
      <c r="V25" s="207"/>
      <c r="W25" s="207"/>
      <c r="X25" s="207"/>
      <c r="Y25" s="207"/>
      <c r="Z25" s="207"/>
      <c r="AA25" s="207"/>
      <c r="AB25" s="208"/>
      <c r="AI25"/>
      <c r="AJ25"/>
    </row>
    <row r="26" spans="1:49" x14ac:dyDescent="0.25">
      <c r="A26" s="6">
        <v>14</v>
      </c>
      <c r="B26" s="74" t="s">
        <v>266</v>
      </c>
      <c r="C26" s="176" t="s">
        <v>267</v>
      </c>
      <c r="D26" s="176"/>
      <c r="E26" s="176"/>
      <c r="F26" s="176"/>
      <c r="G26" s="177"/>
      <c r="H26" s="178">
        <v>1</v>
      </c>
      <c r="I26" s="178"/>
      <c r="J26" s="178"/>
      <c r="K26" s="206" t="s">
        <v>268</v>
      </c>
      <c r="L26" s="207"/>
      <c r="M26" s="207"/>
      <c r="N26" s="207"/>
      <c r="O26" s="207"/>
      <c r="P26" s="207"/>
      <c r="Q26" s="207"/>
      <c r="R26" s="207"/>
      <c r="S26" s="207"/>
      <c r="T26" s="207"/>
      <c r="U26" s="207"/>
      <c r="V26" s="207"/>
      <c r="W26" s="207"/>
      <c r="X26" s="207"/>
      <c r="Y26" s="207"/>
      <c r="Z26" s="207"/>
      <c r="AA26" s="207"/>
      <c r="AB26" s="208"/>
      <c r="AI26" t="s">
        <v>27</v>
      </c>
      <c r="AJ26"/>
    </row>
    <row r="27" spans="1:49" s="7" customFormat="1" ht="19.5" thickBot="1" x14ac:dyDescent="0.35">
      <c r="A27" s="179" t="s">
        <v>28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1"/>
      <c r="AI27" t="s">
        <v>29</v>
      </c>
      <c r="AJ27"/>
      <c r="AV27" s="8"/>
      <c r="AW27" s="8"/>
    </row>
    <row r="28" spans="1:49" x14ac:dyDescent="0.25">
      <c r="A28" s="182" t="s">
        <v>30</v>
      </c>
      <c r="B28" s="185" t="s">
        <v>31</v>
      </c>
      <c r="C28" s="188" t="s">
        <v>257</v>
      </c>
      <c r="D28" s="191" t="s">
        <v>32</v>
      </c>
      <c r="E28" s="192"/>
      <c r="F28" s="192"/>
      <c r="G28" s="192"/>
      <c r="H28" s="192"/>
      <c r="I28" s="192"/>
      <c r="J28" s="192"/>
      <c r="K28" s="192"/>
      <c r="L28" s="192"/>
      <c r="M28" s="192"/>
      <c r="N28" s="192"/>
      <c r="O28" s="192"/>
      <c r="P28" s="192"/>
      <c r="Q28" s="192"/>
      <c r="R28" s="192"/>
      <c r="S28" s="192"/>
      <c r="T28" s="192"/>
      <c r="U28" s="193" t="s">
        <v>33</v>
      </c>
      <c r="V28" s="196" t="s">
        <v>34</v>
      </c>
      <c r="W28" s="199" t="s">
        <v>35</v>
      </c>
      <c r="X28" s="199" t="s">
        <v>36</v>
      </c>
      <c r="Y28" s="199" t="s">
        <v>37</v>
      </c>
      <c r="Z28" s="150" t="s">
        <v>38</v>
      </c>
      <c r="AA28" s="151"/>
      <c r="AB28" s="154" t="s">
        <v>39</v>
      </c>
      <c r="AI28" t="s">
        <v>40</v>
      </c>
      <c r="AJ28"/>
    </row>
    <row r="29" spans="1:49" x14ac:dyDescent="0.25">
      <c r="A29" s="183"/>
      <c r="B29" s="186"/>
      <c r="C29" s="189"/>
      <c r="D29" s="157" t="s">
        <v>41</v>
      </c>
      <c r="E29" s="158"/>
      <c r="F29" s="158"/>
      <c r="G29" s="158"/>
      <c r="H29" s="158"/>
      <c r="I29" s="158"/>
      <c r="J29" s="158"/>
      <c r="K29" s="158"/>
      <c r="L29" s="158"/>
      <c r="M29" s="158"/>
      <c r="N29" s="244"/>
      <c r="O29" s="158"/>
      <c r="P29" s="158"/>
      <c r="Q29" s="158"/>
      <c r="R29" s="158"/>
      <c r="S29" s="158"/>
      <c r="T29" s="158"/>
      <c r="U29" s="194"/>
      <c r="V29" s="197"/>
      <c r="W29" s="200"/>
      <c r="X29" s="200"/>
      <c r="Y29" s="200"/>
      <c r="Z29" s="152"/>
      <c r="AA29" s="153"/>
      <c r="AB29" s="155"/>
      <c r="AI29" t="s">
        <v>42</v>
      </c>
      <c r="AJ29"/>
    </row>
    <row r="30" spans="1:49" ht="84.75" customHeight="1" thickBot="1" x14ac:dyDescent="0.3">
      <c r="A30" s="184"/>
      <c r="B30" s="186"/>
      <c r="C30" s="245"/>
      <c r="D30" s="98">
        <v>1</v>
      </c>
      <c r="E30" s="98">
        <v>2</v>
      </c>
      <c r="F30" s="98">
        <v>3</v>
      </c>
      <c r="G30" s="98">
        <v>4</v>
      </c>
      <c r="H30" s="109">
        <v>5</v>
      </c>
      <c r="I30" s="109">
        <v>6</v>
      </c>
      <c r="J30" s="109">
        <v>7</v>
      </c>
      <c r="K30" s="98">
        <v>8</v>
      </c>
      <c r="L30" s="98">
        <v>9</v>
      </c>
      <c r="M30" s="98">
        <v>10</v>
      </c>
      <c r="N30" s="86">
        <v>11</v>
      </c>
      <c r="O30" s="98">
        <v>12</v>
      </c>
      <c r="P30" s="98">
        <v>13</v>
      </c>
      <c r="Q30" s="112">
        <v>14</v>
      </c>
      <c r="R30" s="80">
        <v>15</v>
      </c>
      <c r="S30" s="80">
        <v>16</v>
      </c>
      <c r="T30" s="80">
        <v>17</v>
      </c>
      <c r="U30" s="195"/>
      <c r="V30" s="198"/>
      <c r="W30" s="201"/>
      <c r="X30" s="201"/>
      <c r="Y30" s="201"/>
      <c r="Z30" s="9" t="s">
        <v>43</v>
      </c>
      <c r="AA30" s="9" t="s">
        <v>44</v>
      </c>
      <c r="AB30" s="156"/>
      <c r="AE30" s="1" t="s">
        <v>45</v>
      </c>
      <c r="AF30" s="1" t="s">
        <v>46</v>
      </c>
      <c r="AG30" s="1" t="s">
        <v>47</v>
      </c>
      <c r="AI30" t="s">
        <v>48</v>
      </c>
      <c r="AJ30"/>
    </row>
    <row r="31" spans="1:49" ht="15.75" thickBot="1" x14ac:dyDescent="0.3">
      <c r="A31" s="10">
        <v>1</v>
      </c>
      <c r="B31" s="83" t="s">
        <v>136</v>
      </c>
      <c r="C31" s="84" t="s">
        <v>137</v>
      </c>
      <c r="D31" s="99" t="s">
        <v>92</v>
      </c>
      <c r="E31" s="99" t="s">
        <v>92</v>
      </c>
      <c r="F31" s="99" t="s">
        <v>92</v>
      </c>
      <c r="G31" s="99" t="s">
        <v>92</v>
      </c>
      <c r="H31" s="102"/>
      <c r="I31" s="108"/>
      <c r="J31" s="103" t="s">
        <v>95</v>
      </c>
      <c r="K31" s="99"/>
      <c r="L31" s="99" t="s">
        <v>94</v>
      </c>
      <c r="M31" s="99" t="s">
        <v>93</v>
      </c>
      <c r="N31" s="99" t="s">
        <v>94</v>
      </c>
      <c r="O31" s="99"/>
      <c r="P31" s="99"/>
      <c r="Q31" s="99" t="s">
        <v>97</v>
      </c>
      <c r="R31" s="90"/>
      <c r="S31" s="90"/>
      <c r="T31" s="90"/>
      <c r="U31" s="99">
        <v>7.87</v>
      </c>
      <c r="V31" s="11">
        <f>IF(A31&lt;&gt;"",COUNTIF(D31:T31,"AB"),"")</f>
        <v>0</v>
      </c>
      <c r="W31" s="11">
        <f>IF(A31&lt;&gt;"",(COUNTIF(D31:T31,"U")),"")</f>
        <v>0</v>
      </c>
      <c r="X31" s="11">
        <f>IF(A31&lt;&gt;"",(COUNTIF(D31:T31,"W")),"")</f>
        <v>0</v>
      </c>
      <c r="Y31" s="11">
        <f>IF(A31&lt;&gt;"",(COUNTIF(D31:T31,"WH")),"")</f>
        <v>0</v>
      </c>
      <c r="Z31" s="99">
        <v>0</v>
      </c>
      <c r="AA31" s="99">
        <v>0</v>
      </c>
      <c r="AB31" s="12">
        <f>IF($A31&lt;&gt;"",V31+W31+Y31+Z31-AA31+X31,"")</f>
        <v>0</v>
      </c>
      <c r="AE31" s="1">
        <f t="shared" ref="AE31:AE93" si="0">IF($A31&lt;&gt;"",(IF(COUNTA($D31:$T31)=V31,1,0)),"")</f>
        <v>0</v>
      </c>
      <c r="AF31" s="1">
        <f>IF($A31&lt;&gt;"",(IF(COUNTA($D31:$T31)=X31,1,0)),"")</f>
        <v>0</v>
      </c>
      <c r="AG31" s="1">
        <f>IF($A31&lt;&gt;"",(IF(COUNTA($D31:$T31)=Y31,1,0)),"")</f>
        <v>0</v>
      </c>
      <c r="AI31" t="s">
        <v>49</v>
      </c>
      <c r="AJ31"/>
    </row>
    <row r="32" spans="1:49" ht="15.75" thickBot="1" x14ac:dyDescent="0.3">
      <c r="A32" s="13">
        <v>2</v>
      </c>
      <c r="B32" s="83" t="s">
        <v>138</v>
      </c>
      <c r="C32" s="84" t="s">
        <v>139</v>
      </c>
      <c r="D32" s="99" t="s">
        <v>92</v>
      </c>
      <c r="E32" s="99" t="s">
        <v>92</v>
      </c>
      <c r="F32" s="99" t="s">
        <v>92</v>
      </c>
      <c r="G32" s="99" t="s">
        <v>92</v>
      </c>
      <c r="H32" s="99"/>
      <c r="I32" s="99" t="s">
        <v>96</v>
      </c>
      <c r="J32" s="99"/>
      <c r="K32" s="99"/>
      <c r="L32" s="99" t="s">
        <v>93</v>
      </c>
      <c r="M32" s="99" t="s">
        <v>93</v>
      </c>
      <c r="N32" s="99" t="s">
        <v>94</v>
      </c>
      <c r="O32" s="99"/>
      <c r="P32" s="99"/>
      <c r="Q32" s="99" t="s">
        <v>95</v>
      </c>
      <c r="R32" s="90"/>
      <c r="S32" s="90"/>
      <c r="T32" s="90"/>
      <c r="U32" s="99"/>
      <c r="V32" s="14">
        <f>IF(A32&lt;&gt;"",COUNTIF(D32:T32,"AB"),"")</f>
        <v>0</v>
      </c>
      <c r="W32" s="11">
        <f t="shared" ref="W32:W92" si="1">IF(A32&lt;&gt;"",(COUNTIF(D32:T32,"U")),"")</f>
        <v>1</v>
      </c>
      <c r="X32" s="14">
        <f>IF(A32&lt;&gt;"",(COUNTIF(D32:T32,"W")),"")</f>
        <v>0</v>
      </c>
      <c r="Y32" s="14">
        <f>IF(A32&lt;&gt;"",(COUNTIF(D32:T32,"WH")),"")</f>
        <v>0</v>
      </c>
      <c r="Z32" s="99">
        <v>0</v>
      </c>
      <c r="AA32" s="99">
        <v>0</v>
      </c>
      <c r="AB32" s="15">
        <f t="shared" ref="AB32:AB93" si="2">IF($A32&lt;&gt;"",V32+W32+Y32+Z32-AA32+X32,"")</f>
        <v>1</v>
      </c>
      <c r="AE32" s="1">
        <f t="shared" si="0"/>
        <v>0</v>
      </c>
      <c r="AF32" s="1">
        <f t="shared" ref="AF32:AG93" si="3">IF($A32&lt;&gt;"",(IF(COUNTA($D32:$T32)=X32,1,0)),"")</f>
        <v>0</v>
      </c>
      <c r="AG32" s="1">
        <f t="shared" si="3"/>
        <v>0</v>
      </c>
      <c r="AI32" t="s">
        <v>50</v>
      </c>
      <c r="AJ32"/>
    </row>
    <row r="33" spans="1:36" ht="15.75" thickBot="1" x14ac:dyDescent="0.3">
      <c r="A33" s="10">
        <v>3</v>
      </c>
      <c r="B33" s="83" t="s">
        <v>140</v>
      </c>
      <c r="C33" s="84" t="s">
        <v>141</v>
      </c>
      <c r="D33" s="99" t="s">
        <v>92</v>
      </c>
      <c r="E33" s="99" t="s">
        <v>92</v>
      </c>
      <c r="F33" s="99" t="s">
        <v>95</v>
      </c>
      <c r="G33" s="99" t="s">
        <v>92</v>
      </c>
      <c r="H33" s="99"/>
      <c r="I33" s="99" t="s">
        <v>95</v>
      </c>
      <c r="J33" s="99"/>
      <c r="K33" s="99"/>
      <c r="L33" s="99" t="s">
        <v>93</v>
      </c>
      <c r="M33" s="99" t="s">
        <v>93</v>
      </c>
      <c r="N33" s="99" t="s">
        <v>94</v>
      </c>
      <c r="O33" s="99"/>
      <c r="P33" s="99"/>
      <c r="Q33" s="99" t="s">
        <v>95</v>
      </c>
      <c r="R33" s="90"/>
      <c r="S33" s="90"/>
      <c r="T33" s="90"/>
      <c r="U33" s="99">
        <v>7.78</v>
      </c>
      <c r="V33" s="14">
        <f t="shared" ref="V33:V93" si="4">IF(A33&lt;&gt;"",COUNTIF(D33:T33,"AB"),"")</f>
        <v>0</v>
      </c>
      <c r="W33" s="11">
        <f t="shared" si="1"/>
        <v>0</v>
      </c>
      <c r="X33" s="14">
        <f t="shared" ref="X33:X93" si="5">IF(A33&lt;&gt;"",(COUNTIF(D33:T33,"W")),"")</f>
        <v>0</v>
      </c>
      <c r="Y33" s="14">
        <f t="shared" ref="Y33:Y93" si="6">IF(A33&lt;&gt;"",(COUNTIF(D33:T33,"WH")),"")</f>
        <v>0</v>
      </c>
      <c r="Z33" s="99">
        <v>2</v>
      </c>
      <c r="AA33" s="99">
        <v>2</v>
      </c>
      <c r="AB33" s="15">
        <f t="shared" si="2"/>
        <v>0</v>
      </c>
      <c r="AE33" s="1">
        <f t="shared" si="0"/>
        <v>0</v>
      </c>
      <c r="AF33" s="1">
        <f t="shared" si="3"/>
        <v>0</v>
      </c>
      <c r="AG33" s="1">
        <f t="shared" si="3"/>
        <v>0</v>
      </c>
      <c r="AI33" t="s">
        <v>51</v>
      </c>
      <c r="AJ33"/>
    </row>
    <row r="34" spans="1:36" ht="15.75" thickBot="1" x14ac:dyDescent="0.3">
      <c r="A34" s="13">
        <v>4</v>
      </c>
      <c r="B34" s="83" t="s">
        <v>142</v>
      </c>
      <c r="C34" s="84" t="s">
        <v>143</v>
      </c>
      <c r="D34" s="99" t="s">
        <v>93</v>
      </c>
      <c r="E34" s="99" t="s">
        <v>92</v>
      </c>
      <c r="F34" s="99" t="s">
        <v>92</v>
      </c>
      <c r="G34" s="99" t="s">
        <v>92</v>
      </c>
      <c r="H34" s="99"/>
      <c r="I34" s="99" t="s">
        <v>92</v>
      </c>
      <c r="J34" s="99"/>
      <c r="K34" s="99"/>
      <c r="L34" s="99" t="s">
        <v>92</v>
      </c>
      <c r="M34" s="99" t="s">
        <v>94</v>
      </c>
      <c r="N34" s="99" t="s">
        <v>94</v>
      </c>
      <c r="O34" s="99" t="s">
        <v>93</v>
      </c>
      <c r="P34" s="99" t="s">
        <v>93</v>
      </c>
      <c r="Q34" s="99" t="s">
        <v>95</v>
      </c>
      <c r="R34" s="90"/>
      <c r="S34" s="90"/>
      <c r="T34" s="90"/>
      <c r="U34" s="99">
        <v>8.4499999999999993</v>
      </c>
      <c r="V34" s="14">
        <f t="shared" si="4"/>
        <v>0</v>
      </c>
      <c r="W34" s="11">
        <f t="shared" si="1"/>
        <v>0</v>
      </c>
      <c r="X34" s="14">
        <f t="shared" si="5"/>
        <v>0</v>
      </c>
      <c r="Y34" s="14">
        <f t="shared" si="6"/>
        <v>0</v>
      </c>
      <c r="Z34" s="99">
        <v>0</v>
      </c>
      <c r="AA34" s="99">
        <v>0</v>
      </c>
      <c r="AB34" s="15">
        <f t="shared" si="2"/>
        <v>0</v>
      </c>
      <c r="AE34" s="1">
        <f t="shared" si="0"/>
        <v>0</v>
      </c>
      <c r="AF34" s="1">
        <f t="shared" si="3"/>
        <v>0</v>
      </c>
      <c r="AG34" s="1">
        <f t="shared" si="3"/>
        <v>0</v>
      </c>
      <c r="AI34" t="s">
        <v>52</v>
      </c>
      <c r="AJ34"/>
    </row>
    <row r="35" spans="1:36" ht="15.75" thickBot="1" x14ac:dyDescent="0.3">
      <c r="A35" s="10">
        <v>5</v>
      </c>
      <c r="B35" s="83" t="s">
        <v>144</v>
      </c>
      <c r="C35" s="84" t="s">
        <v>145</v>
      </c>
      <c r="D35" s="99" t="s">
        <v>92</v>
      </c>
      <c r="E35" s="99" t="s">
        <v>92</v>
      </c>
      <c r="F35" s="99" t="s">
        <v>94</v>
      </c>
      <c r="G35" s="99" t="s">
        <v>95</v>
      </c>
      <c r="H35" s="99"/>
      <c r="I35" s="99"/>
      <c r="J35" s="99" t="s">
        <v>92</v>
      </c>
      <c r="K35" s="99"/>
      <c r="L35" s="99" t="s">
        <v>93</v>
      </c>
      <c r="M35" s="99" t="s">
        <v>93</v>
      </c>
      <c r="N35" s="99" t="s">
        <v>94</v>
      </c>
      <c r="O35" s="99"/>
      <c r="P35" s="99"/>
      <c r="Q35" s="99" t="s">
        <v>95</v>
      </c>
      <c r="R35" s="90"/>
      <c r="S35" s="90"/>
      <c r="T35" s="90"/>
      <c r="U35" s="99">
        <v>8.27</v>
      </c>
      <c r="V35" s="14">
        <f t="shared" si="4"/>
        <v>0</v>
      </c>
      <c r="W35" s="11">
        <f t="shared" si="1"/>
        <v>0</v>
      </c>
      <c r="X35" s="14">
        <f t="shared" si="5"/>
        <v>0</v>
      </c>
      <c r="Y35" s="14">
        <f t="shared" si="6"/>
        <v>0</v>
      </c>
      <c r="Z35" s="99">
        <v>0</v>
      </c>
      <c r="AA35" s="99">
        <v>0</v>
      </c>
      <c r="AB35" s="15">
        <f t="shared" si="2"/>
        <v>0</v>
      </c>
      <c r="AE35" s="1">
        <f t="shared" si="0"/>
        <v>0</v>
      </c>
      <c r="AF35" s="1">
        <f t="shared" si="3"/>
        <v>0</v>
      </c>
      <c r="AG35" s="1">
        <f t="shared" si="3"/>
        <v>0</v>
      </c>
      <c r="AI35" t="s">
        <v>53</v>
      </c>
      <c r="AJ35"/>
    </row>
    <row r="36" spans="1:36" ht="15.75" thickBot="1" x14ac:dyDescent="0.3">
      <c r="A36" s="13">
        <v>6</v>
      </c>
      <c r="B36" s="83" t="s">
        <v>146</v>
      </c>
      <c r="C36" s="84" t="s">
        <v>147</v>
      </c>
      <c r="D36" s="99" t="s">
        <v>92</v>
      </c>
      <c r="E36" s="99" t="s">
        <v>92</v>
      </c>
      <c r="F36" s="99" t="s">
        <v>93</v>
      </c>
      <c r="G36" s="99" t="s">
        <v>92</v>
      </c>
      <c r="H36" s="99"/>
      <c r="I36" s="99"/>
      <c r="J36" s="99" t="s">
        <v>93</v>
      </c>
      <c r="K36" s="99"/>
      <c r="L36" s="99" t="s">
        <v>93</v>
      </c>
      <c r="M36" s="99" t="s">
        <v>94</v>
      </c>
      <c r="N36" s="99" t="s">
        <v>94</v>
      </c>
      <c r="O36" s="99"/>
      <c r="P36" s="99"/>
      <c r="Q36" s="99" t="s">
        <v>95</v>
      </c>
      <c r="R36" s="90"/>
      <c r="S36" s="90"/>
      <c r="T36" s="90"/>
      <c r="U36" s="99">
        <v>8.5</v>
      </c>
      <c r="V36" s="14">
        <f t="shared" si="4"/>
        <v>0</v>
      </c>
      <c r="W36" s="11">
        <f t="shared" si="1"/>
        <v>0</v>
      </c>
      <c r="X36" s="14">
        <f t="shared" si="5"/>
        <v>0</v>
      </c>
      <c r="Y36" s="14">
        <f t="shared" si="6"/>
        <v>0</v>
      </c>
      <c r="Z36" s="99">
        <v>0</v>
      </c>
      <c r="AA36" s="99">
        <v>0</v>
      </c>
      <c r="AB36" s="15">
        <f t="shared" si="2"/>
        <v>0</v>
      </c>
      <c r="AE36" s="1">
        <f t="shared" si="0"/>
        <v>0</v>
      </c>
      <c r="AF36" s="1">
        <f t="shared" si="3"/>
        <v>0</v>
      </c>
      <c r="AG36" s="1">
        <f t="shared" si="3"/>
        <v>0</v>
      </c>
      <c r="AI36" t="s">
        <v>54</v>
      </c>
      <c r="AJ36"/>
    </row>
    <row r="37" spans="1:36" ht="15.75" thickBot="1" x14ac:dyDescent="0.3">
      <c r="A37" s="10">
        <v>7</v>
      </c>
      <c r="B37" s="83" t="s">
        <v>148</v>
      </c>
      <c r="C37" s="84" t="s">
        <v>147</v>
      </c>
      <c r="D37" s="99" t="s">
        <v>92</v>
      </c>
      <c r="E37" s="99" t="s">
        <v>92</v>
      </c>
      <c r="F37" s="99" t="s">
        <v>94</v>
      </c>
      <c r="G37" s="99" t="s">
        <v>92</v>
      </c>
      <c r="H37" s="99"/>
      <c r="I37" s="99" t="s">
        <v>93</v>
      </c>
      <c r="J37" s="99"/>
      <c r="K37" s="99"/>
      <c r="L37" s="99" t="s">
        <v>94</v>
      </c>
      <c r="M37" s="99" t="s">
        <v>93</v>
      </c>
      <c r="N37" s="99" t="s">
        <v>93</v>
      </c>
      <c r="O37" s="99" t="s">
        <v>93</v>
      </c>
      <c r="P37" s="99" t="s">
        <v>94</v>
      </c>
      <c r="Q37" s="99" t="s">
        <v>95</v>
      </c>
      <c r="R37" s="90"/>
      <c r="S37" s="90"/>
      <c r="T37" s="90"/>
      <c r="U37" s="99">
        <v>8.9</v>
      </c>
      <c r="V37" s="14">
        <f t="shared" si="4"/>
        <v>0</v>
      </c>
      <c r="W37" s="11">
        <f t="shared" si="1"/>
        <v>0</v>
      </c>
      <c r="X37" s="14">
        <f t="shared" si="5"/>
        <v>0</v>
      </c>
      <c r="Y37" s="14">
        <f t="shared" si="6"/>
        <v>0</v>
      </c>
      <c r="Z37" s="99">
        <v>0</v>
      </c>
      <c r="AA37" s="99">
        <v>0</v>
      </c>
      <c r="AB37" s="15">
        <f t="shared" si="2"/>
        <v>0</v>
      </c>
      <c r="AE37" s="1">
        <f t="shared" si="0"/>
        <v>0</v>
      </c>
      <c r="AF37" s="1">
        <f t="shared" si="3"/>
        <v>0</v>
      </c>
      <c r="AG37" s="1">
        <f t="shared" si="3"/>
        <v>0</v>
      </c>
      <c r="AI37" t="s">
        <v>55</v>
      </c>
      <c r="AJ37"/>
    </row>
    <row r="38" spans="1:36" ht="15.75" thickBot="1" x14ac:dyDescent="0.3">
      <c r="A38" s="13">
        <v>8</v>
      </c>
      <c r="B38" s="83" t="s">
        <v>149</v>
      </c>
      <c r="C38" s="84" t="s">
        <v>150</v>
      </c>
      <c r="D38" s="99" t="s">
        <v>98</v>
      </c>
      <c r="E38" s="99" t="s">
        <v>95</v>
      </c>
      <c r="F38" s="99" t="s">
        <v>95</v>
      </c>
      <c r="G38" s="99" t="s">
        <v>95</v>
      </c>
      <c r="H38" s="99"/>
      <c r="I38" s="99"/>
      <c r="J38" s="99" t="s">
        <v>97</v>
      </c>
      <c r="K38" s="99"/>
      <c r="L38" s="99" t="s">
        <v>93</v>
      </c>
      <c r="M38" s="99" t="s">
        <v>92</v>
      </c>
      <c r="N38" s="99" t="s">
        <v>93</v>
      </c>
      <c r="O38" s="99"/>
      <c r="P38" s="99"/>
      <c r="Q38" s="99" t="s">
        <v>98</v>
      </c>
      <c r="R38" s="90"/>
      <c r="S38" s="90"/>
      <c r="T38" s="90"/>
      <c r="U38" s="99">
        <v>6.52</v>
      </c>
      <c r="V38" s="14">
        <f t="shared" si="4"/>
        <v>0</v>
      </c>
      <c r="W38" s="11">
        <f t="shared" si="1"/>
        <v>0</v>
      </c>
      <c r="X38" s="14">
        <f t="shared" si="5"/>
        <v>0</v>
      </c>
      <c r="Y38" s="14">
        <f t="shared" si="6"/>
        <v>0</v>
      </c>
      <c r="Z38" s="99"/>
      <c r="AA38" s="99"/>
      <c r="AB38" s="15">
        <f t="shared" si="2"/>
        <v>0</v>
      </c>
      <c r="AE38" s="1">
        <f t="shared" si="0"/>
        <v>0</v>
      </c>
      <c r="AF38" s="1">
        <f t="shared" si="3"/>
        <v>0</v>
      </c>
      <c r="AG38" s="1">
        <f t="shared" si="3"/>
        <v>0</v>
      </c>
      <c r="AI38" s="1" t="s">
        <v>56</v>
      </c>
      <c r="AJ38"/>
    </row>
    <row r="39" spans="1:36" ht="15.75" thickBot="1" x14ac:dyDescent="0.3">
      <c r="A39" s="10">
        <v>9</v>
      </c>
      <c r="B39" s="83" t="s">
        <v>151</v>
      </c>
      <c r="C39" s="84" t="s">
        <v>152</v>
      </c>
      <c r="D39" s="99" t="s">
        <v>92</v>
      </c>
      <c r="E39" s="99" t="s">
        <v>92</v>
      </c>
      <c r="F39" s="99" t="s">
        <v>92</v>
      </c>
      <c r="G39" s="99" t="s">
        <v>92</v>
      </c>
      <c r="H39" s="99"/>
      <c r="I39" s="99"/>
      <c r="J39" s="99" t="s">
        <v>92</v>
      </c>
      <c r="K39" s="99"/>
      <c r="L39" s="99" t="s">
        <v>93</v>
      </c>
      <c r="M39" s="99" t="s">
        <v>93</v>
      </c>
      <c r="N39" s="99" t="s">
        <v>94</v>
      </c>
      <c r="O39" s="99"/>
      <c r="P39" s="99"/>
      <c r="Q39" s="99" t="s">
        <v>95</v>
      </c>
      <c r="R39" s="90"/>
      <c r="S39" s="90"/>
      <c r="T39" s="90"/>
      <c r="U39" s="99">
        <v>8.17</v>
      </c>
      <c r="V39" s="14">
        <f t="shared" si="4"/>
        <v>0</v>
      </c>
      <c r="W39" s="11">
        <f t="shared" si="1"/>
        <v>0</v>
      </c>
      <c r="X39" s="14">
        <f t="shared" si="5"/>
        <v>0</v>
      </c>
      <c r="Y39" s="14">
        <f t="shared" si="6"/>
        <v>0</v>
      </c>
      <c r="Z39" s="99"/>
      <c r="AA39" s="99"/>
      <c r="AB39" s="15">
        <f t="shared" si="2"/>
        <v>0</v>
      </c>
      <c r="AE39" s="1">
        <f t="shared" si="0"/>
        <v>0</v>
      </c>
      <c r="AF39" s="1">
        <f t="shared" si="3"/>
        <v>0</v>
      </c>
      <c r="AG39" s="1">
        <f t="shared" si="3"/>
        <v>0</v>
      </c>
      <c r="AI39" t="s">
        <v>57</v>
      </c>
      <c r="AJ39"/>
    </row>
    <row r="40" spans="1:36" ht="15.75" thickBot="1" x14ac:dyDescent="0.3">
      <c r="A40" s="13">
        <v>10</v>
      </c>
      <c r="B40" s="83" t="s">
        <v>153</v>
      </c>
      <c r="C40" s="84" t="s">
        <v>154</v>
      </c>
      <c r="D40" s="99" t="s">
        <v>95</v>
      </c>
      <c r="E40" s="99" t="s">
        <v>95</v>
      </c>
      <c r="F40" s="99" t="s">
        <v>95</v>
      </c>
      <c r="G40" s="99" t="s">
        <v>92</v>
      </c>
      <c r="H40" s="99"/>
      <c r="I40" s="99" t="s">
        <v>95</v>
      </c>
      <c r="J40" s="99"/>
      <c r="K40" s="99"/>
      <c r="L40" s="99" t="s">
        <v>93</v>
      </c>
      <c r="M40" s="99" t="s">
        <v>93</v>
      </c>
      <c r="N40" s="99" t="s">
        <v>93</v>
      </c>
      <c r="O40" s="99"/>
      <c r="P40" s="99"/>
      <c r="Q40" s="99" t="s">
        <v>95</v>
      </c>
      <c r="R40" s="90"/>
      <c r="S40" s="90"/>
      <c r="T40" s="90"/>
      <c r="U40" s="99">
        <v>7.65</v>
      </c>
      <c r="V40" s="14">
        <f t="shared" si="4"/>
        <v>0</v>
      </c>
      <c r="W40" s="11">
        <f t="shared" si="1"/>
        <v>0</v>
      </c>
      <c r="X40" s="14">
        <f t="shared" si="5"/>
        <v>0</v>
      </c>
      <c r="Y40" s="14">
        <f t="shared" si="6"/>
        <v>0</v>
      </c>
      <c r="Z40" s="99">
        <v>0</v>
      </c>
      <c r="AA40" s="99">
        <v>0</v>
      </c>
      <c r="AB40" s="15">
        <f t="shared" si="2"/>
        <v>0</v>
      </c>
      <c r="AE40" s="1">
        <f t="shared" si="0"/>
        <v>0</v>
      </c>
      <c r="AF40" s="1">
        <f t="shared" si="3"/>
        <v>0</v>
      </c>
      <c r="AG40" s="1">
        <f t="shared" si="3"/>
        <v>0</v>
      </c>
      <c r="AI40" t="s">
        <v>58</v>
      </c>
      <c r="AJ40"/>
    </row>
    <row r="41" spans="1:36" ht="15.75" thickBot="1" x14ac:dyDescent="0.3">
      <c r="A41" s="10">
        <v>11</v>
      </c>
      <c r="B41" s="83" t="s">
        <v>155</v>
      </c>
      <c r="C41" s="84" t="s">
        <v>156</v>
      </c>
      <c r="D41" s="99" t="s">
        <v>96</v>
      </c>
      <c r="E41" s="99" t="s">
        <v>96</v>
      </c>
      <c r="F41" s="99" t="s">
        <v>96</v>
      </c>
      <c r="G41" s="99" t="s">
        <v>96</v>
      </c>
      <c r="H41" s="99"/>
      <c r="I41" s="99" t="s">
        <v>96</v>
      </c>
      <c r="J41" s="99"/>
      <c r="K41" s="99"/>
      <c r="L41" s="99" t="s">
        <v>92</v>
      </c>
      <c r="M41" s="99" t="s">
        <v>96</v>
      </c>
      <c r="N41" s="99" t="s">
        <v>93</v>
      </c>
      <c r="O41" s="99"/>
      <c r="P41" s="99"/>
      <c r="Q41" s="99" t="s">
        <v>95</v>
      </c>
      <c r="R41" s="90"/>
      <c r="S41" s="90"/>
      <c r="T41" s="90"/>
      <c r="U41" s="99"/>
      <c r="V41" s="14">
        <f t="shared" si="4"/>
        <v>0</v>
      </c>
      <c r="W41" s="11">
        <f t="shared" si="1"/>
        <v>6</v>
      </c>
      <c r="X41" s="14">
        <f t="shared" si="5"/>
        <v>0</v>
      </c>
      <c r="Y41" s="14">
        <f t="shared" si="6"/>
        <v>0</v>
      </c>
      <c r="Z41" s="99">
        <v>15</v>
      </c>
      <c r="AA41" s="99">
        <v>0</v>
      </c>
      <c r="AB41" s="15">
        <f t="shared" si="2"/>
        <v>21</v>
      </c>
      <c r="AE41" s="1">
        <f t="shared" si="0"/>
        <v>0</v>
      </c>
      <c r="AF41" s="1">
        <f t="shared" si="3"/>
        <v>0</v>
      </c>
      <c r="AG41" s="1">
        <f t="shared" si="3"/>
        <v>0</v>
      </c>
      <c r="AI41" t="s">
        <v>59</v>
      </c>
      <c r="AJ41"/>
    </row>
    <row r="42" spans="1:36" ht="15.75" thickBot="1" x14ac:dyDescent="0.3">
      <c r="A42" s="13">
        <v>12</v>
      </c>
      <c r="B42" s="83" t="s">
        <v>157</v>
      </c>
      <c r="C42" s="84" t="s">
        <v>158</v>
      </c>
      <c r="D42" s="99" t="s">
        <v>92</v>
      </c>
      <c r="E42" s="99" t="s">
        <v>92</v>
      </c>
      <c r="F42" s="99" t="s">
        <v>92</v>
      </c>
      <c r="G42" s="99" t="s">
        <v>95</v>
      </c>
      <c r="H42" s="99"/>
      <c r="I42" s="99" t="s">
        <v>95</v>
      </c>
      <c r="J42" s="99"/>
      <c r="K42" s="99"/>
      <c r="L42" s="99" t="s">
        <v>93</v>
      </c>
      <c r="M42" s="99" t="s">
        <v>93</v>
      </c>
      <c r="N42" s="99" t="s">
        <v>94</v>
      </c>
      <c r="O42" s="99"/>
      <c r="P42" s="99"/>
      <c r="Q42" s="99" t="s">
        <v>95</v>
      </c>
      <c r="R42" s="90"/>
      <c r="S42" s="90"/>
      <c r="T42" s="90"/>
      <c r="U42" s="99">
        <v>7.7</v>
      </c>
      <c r="V42" s="14">
        <f t="shared" si="4"/>
        <v>0</v>
      </c>
      <c r="W42" s="11">
        <f t="shared" si="1"/>
        <v>0</v>
      </c>
      <c r="X42" s="14">
        <f t="shared" si="5"/>
        <v>0</v>
      </c>
      <c r="Y42" s="14">
        <f t="shared" si="6"/>
        <v>0</v>
      </c>
      <c r="Z42" s="99">
        <v>0</v>
      </c>
      <c r="AA42" s="99">
        <v>0</v>
      </c>
      <c r="AB42" s="15">
        <f t="shared" si="2"/>
        <v>0</v>
      </c>
      <c r="AE42" s="1">
        <f t="shared" si="0"/>
        <v>0</v>
      </c>
      <c r="AF42" s="1">
        <f t="shared" si="3"/>
        <v>0</v>
      </c>
      <c r="AG42" s="1">
        <f t="shared" si="3"/>
        <v>0</v>
      </c>
      <c r="AI42" t="s">
        <v>60</v>
      </c>
      <c r="AJ42"/>
    </row>
    <row r="43" spans="1:36" ht="15.75" thickBot="1" x14ac:dyDescent="0.3">
      <c r="A43" s="10">
        <v>13</v>
      </c>
      <c r="B43" s="83" t="s">
        <v>159</v>
      </c>
      <c r="C43" s="84" t="s">
        <v>160</v>
      </c>
      <c r="D43" s="99" t="s">
        <v>92</v>
      </c>
      <c r="E43" s="99" t="s">
        <v>95</v>
      </c>
      <c r="F43" s="99" t="s">
        <v>95</v>
      </c>
      <c r="G43" s="99" t="s">
        <v>92</v>
      </c>
      <c r="H43" s="99"/>
      <c r="I43" s="99" t="s">
        <v>92</v>
      </c>
      <c r="J43" s="99"/>
      <c r="K43" s="99"/>
      <c r="L43" s="99" t="s">
        <v>94</v>
      </c>
      <c r="M43" s="99" t="s">
        <v>94</v>
      </c>
      <c r="N43" s="99" t="s">
        <v>94</v>
      </c>
      <c r="O43" s="99"/>
      <c r="P43" s="99"/>
      <c r="Q43" s="99" t="s">
        <v>97</v>
      </c>
      <c r="R43" s="90"/>
      <c r="S43" s="90"/>
      <c r="T43" s="90"/>
      <c r="U43" s="99">
        <v>8.08</v>
      </c>
      <c r="V43" s="14">
        <f t="shared" si="4"/>
        <v>0</v>
      </c>
      <c r="W43" s="11">
        <f t="shared" si="1"/>
        <v>0</v>
      </c>
      <c r="X43" s="14">
        <f t="shared" si="5"/>
        <v>0</v>
      </c>
      <c r="Y43" s="14">
        <f t="shared" si="6"/>
        <v>0</v>
      </c>
      <c r="Z43" s="99">
        <v>0</v>
      </c>
      <c r="AA43" s="99">
        <v>0</v>
      </c>
      <c r="AB43" s="15">
        <f t="shared" si="2"/>
        <v>0</v>
      </c>
      <c r="AE43" s="1">
        <f t="shared" si="0"/>
        <v>0</v>
      </c>
      <c r="AF43" s="1">
        <f t="shared" si="3"/>
        <v>0</v>
      </c>
      <c r="AG43" s="1">
        <f t="shared" si="3"/>
        <v>0</v>
      </c>
      <c r="AI43" t="s">
        <v>61</v>
      </c>
      <c r="AJ43"/>
    </row>
    <row r="44" spans="1:36" ht="15.75" thickBot="1" x14ac:dyDescent="0.3">
      <c r="A44" s="13">
        <v>14</v>
      </c>
      <c r="B44" s="83" t="s">
        <v>161</v>
      </c>
      <c r="C44" s="84" t="s">
        <v>162</v>
      </c>
      <c r="D44" s="99" t="s">
        <v>92</v>
      </c>
      <c r="E44" s="99" t="s">
        <v>94</v>
      </c>
      <c r="F44" s="99" t="s">
        <v>94</v>
      </c>
      <c r="G44" s="99" t="s">
        <v>92</v>
      </c>
      <c r="H44" s="99"/>
      <c r="I44" s="99" t="s">
        <v>93</v>
      </c>
      <c r="J44" s="99"/>
      <c r="K44" s="99"/>
      <c r="L44" s="99" t="s">
        <v>93</v>
      </c>
      <c r="M44" s="99" t="s">
        <v>93</v>
      </c>
      <c r="N44" s="99" t="s">
        <v>94</v>
      </c>
      <c r="O44" s="99"/>
      <c r="P44" s="99"/>
      <c r="Q44" s="99" t="s">
        <v>95</v>
      </c>
      <c r="R44" s="90"/>
      <c r="S44" s="90"/>
      <c r="T44" s="90"/>
      <c r="U44" s="99">
        <v>8.9600000000000009</v>
      </c>
      <c r="V44" s="14">
        <f t="shared" si="4"/>
        <v>0</v>
      </c>
      <c r="W44" s="11">
        <f t="shared" si="1"/>
        <v>0</v>
      </c>
      <c r="X44" s="14">
        <f t="shared" si="5"/>
        <v>0</v>
      </c>
      <c r="Y44" s="14">
        <f t="shared" si="6"/>
        <v>0</v>
      </c>
      <c r="Z44" s="99"/>
      <c r="AA44" s="99"/>
      <c r="AB44" s="15">
        <f t="shared" si="2"/>
        <v>0</v>
      </c>
      <c r="AE44" s="1">
        <f t="shared" si="0"/>
        <v>0</v>
      </c>
      <c r="AF44" s="1">
        <f t="shared" si="3"/>
        <v>0</v>
      </c>
      <c r="AG44" s="1">
        <f t="shared" si="3"/>
        <v>0</v>
      </c>
      <c r="AI44" t="s">
        <v>62</v>
      </c>
      <c r="AJ44"/>
    </row>
    <row r="45" spans="1:36" ht="15.75" thickBot="1" x14ac:dyDescent="0.3">
      <c r="A45" s="10">
        <v>15</v>
      </c>
      <c r="B45" s="83" t="s">
        <v>163</v>
      </c>
      <c r="C45" s="84" t="s">
        <v>164</v>
      </c>
      <c r="D45" s="99" t="s">
        <v>94</v>
      </c>
      <c r="E45" s="99" t="s">
        <v>93</v>
      </c>
      <c r="F45" s="99" t="s">
        <v>93</v>
      </c>
      <c r="G45" s="99"/>
      <c r="H45" s="99" t="s">
        <v>94</v>
      </c>
      <c r="I45" s="99" t="s">
        <v>93</v>
      </c>
      <c r="J45" s="99"/>
      <c r="K45" s="99"/>
      <c r="L45" s="99" t="s">
        <v>94</v>
      </c>
      <c r="M45" s="99" t="s">
        <v>94</v>
      </c>
      <c r="N45" s="99" t="s">
        <v>94</v>
      </c>
      <c r="O45" s="99"/>
      <c r="P45" s="99"/>
      <c r="Q45" s="99" t="s">
        <v>95</v>
      </c>
      <c r="R45" s="90"/>
      <c r="S45" s="90"/>
      <c r="T45" s="90"/>
      <c r="U45" s="99">
        <v>9.2200000000000006</v>
      </c>
      <c r="V45" s="14">
        <f t="shared" si="4"/>
        <v>0</v>
      </c>
      <c r="W45" s="11">
        <f t="shared" si="1"/>
        <v>0</v>
      </c>
      <c r="X45" s="14">
        <f t="shared" si="5"/>
        <v>0</v>
      </c>
      <c r="Y45" s="14">
        <f t="shared" si="6"/>
        <v>0</v>
      </c>
      <c r="Z45" s="99">
        <v>0</v>
      </c>
      <c r="AA45" s="99">
        <v>0</v>
      </c>
      <c r="AB45" s="15">
        <f t="shared" si="2"/>
        <v>0</v>
      </c>
      <c r="AE45" s="1">
        <f t="shared" si="0"/>
        <v>0</v>
      </c>
      <c r="AF45" s="1">
        <f t="shared" si="3"/>
        <v>0</v>
      </c>
      <c r="AG45" s="1">
        <f t="shared" si="3"/>
        <v>0</v>
      </c>
      <c r="AI45" t="s">
        <v>63</v>
      </c>
      <c r="AJ45"/>
    </row>
    <row r="46" spans="1:36" ht="15.75" thickBot="1" x14ac:dyDescent="0.3">
      <c r="A46" s="13">
        <v>16</v>
      </c>
      <c r="B46" s="83" t="s">
        <v>165</v>
      </c>
      <c r="C46" s="84" t="s">
        <v>166</v>
      </c>
      <c r="D46" s="99" t="s">
        <v>95</v>
      </c>
      <c r="E46" s="99" t="s">
        <v>95</v>
      </c>
      <c r="F46" s="99" t="s">
        <v>98</v>
      </c>
      <c r="G46" s="99" t="s">
        <v>92</v>
      </c>
      <c r="H46" s="99"/>
      <c r="I46" s="99" t="s">
        <v>97</v>
      </c>
      <c r="J46" s="99"/>
      <c r="K46" s="99"/>
      <c r="L46" s="99" t="s">
        <v>93</v>
      </c>
      <c r="M46" s="99" t="s">
        <v>92</v>
      </c>
      <c r="N46" s="99" t="s">
        <v>93</v>
      </c>
      <c r="O46" s="99"/>
      <c r="P46" s="99"/>
      <c r="Q46" s="99" t="s">
        <v>97</v>
      </c>
      <c r="R46" s="90"/>
      <c r="S46" s="90"/>
      <c r="T46" s="90"/>
      <c r="U46" s="99">
        <v>6.91</v>
      </c>
      <c r="V46" s="14">
        <f t="shared" si="4"/>
        <v>0</v>
      </c>
      <c r="W46" s="11">
        <f t="shared" si="1"/>
        <v>0</v>
      </c>
      <c r="X46" s="14">
        <f t="shared" si="5"/>
        <v>0</v>
      </c>
      <c r="Y46" s="14">
        <f t="shared" si="6"/>
        <v>0</v>
      </c>
      <c r="Z46" s="99">
        <v>0</v>
      </c>
      <c r="AA46" s="99">
        <v>0</v>
      </c>
      <c r="AB46" s="15">
        <f t="shared" si="2"/>
        <v>0</v>
      </c>
      <c r="AE46" s="1">
        <f t="shared" si="0"/>
        <v>0</v>
      </c>
      <c r="AF46" s="1">
        <f t="shared" si="3"/>
        <v>0</v>
      </c>
      <c r="AG46" s="1">
        <f t="shared" si="3"/>
        <v>0</v>
      </c>
      <c r="AI46" t="s">
        <v>64</v>
      </c>
      <c r="AJ46"/>
    </row>
    <row r="47" spans="1:36" ht="15.75" thickBot="1" x14ac:dyDescent="0.3">
      <c r="A47" s="10">
        <v>17</v>
      </c>
      <c r="B47" s="83" t="s">
        <v>167</v>
      </c>
      <c r="C47" s="84" t="s">
        <v>168</v>
      </c>
      <c r="D47" s="99" t="s">
        <v>95</v>
      </c>
      <c r="E47" s="99" t="s">
        <v>92</v>
      </c>
      <c r="F47" s="99" t="s">
        <v>95</v>
      </c>
      <c r="G47" s="99" t="s">
        <v>95</v>
      </c>
      <c r="H47" s="99"/>
      <c r="I47" s="99" t="s">
        <v>93</v>
      </c>
      <c r="J47" s="99"/>
      <c r="K47" s="99"/>
      <c r="L47" s="99" t="s">
        <v>94</v>
      </c>
      <c r="M47" s="99" t="s">
        <v>93</v>
      </c>
      <c r="N47" s="99" t="s">
        <v>94</v>
      </c>
      <c r="O47" s="99"/>
      <c r="P47" s="99"/>
      <c r="Q47" s="99" t="s">
        <v>95</v>
      </c>
      <c r="R47" s="90"/>
      <c r="S47" s="90"/>
      <c r="T47" s="90"/>
      <c r="U47" s="99">
        <v>8.09</v>
      </c>
      <c r="V47" s="14">
        <f t="shared" si="4"/>
        <v>0</v>
      </c>
      <c r="W47" s="11">
        <f t="shared" si="1"/>
        <v>0</v>
      </c>
      <c r="X47" s="14">
        <f t="shared" si="5"/>
        <v>0</v>
      </c>
      <c r="Y47" s="14">
        <f t="shared" si="6"/>
        <v>0</v>
      </c>
      <c r="Z47" s="99">
        <v>0</v>
      </c>
      <c r="AA47" s="99">
        <v>0</v>
      </c>
      <c r="AB47" s="15">
        <f t="shared" si="2"/>
        <v>0</v>
      </c>
      <c r="AE47" s="1">
        <f t="shared" si="0"/>
        <v>0</v>
      </c>
      <c r="AF47" s="1">
        <f t="shared" si="3"/>
        <v>0</v>
      </c>
      <c r="AG47" s="1">
        <f t="shared" si="3"/>
        <v>0</v>
      </c>
      <c r="AI47" t="s">
        <v>65</v>
      </c>
    </row>
    <row r="48" spans="1:36" ht="15.75" thickBot="1" x14ac:dyDescent="0.3">
      <c r="A48" s="13">
        <v>18</v>
      </c>
      <c r="B48" s="83" t="s">
        <v>169</v>
      </c>
      <c r="C48" s="84" t="s">
        <v>170</v>
      </c>
      <c r="D48" s="99" t="s">
        <v>92</v>
      </c>
      <c r="E48" s="99" t="s">
        <v>92</v>
      </c>
      <c r="F48" s="99" t="s">
        <v>92</v>
      </c>
      <c r="G48" s="99" t="s">
        <v>92</v>
      </c>
      <c r="H48" s="99"/>
      <c r="I48" s="99" t="s">
        <v>92</v>
      </c>
      <c r="J48" s="99"/>
      <c r="K48" s="99"/>
      <c r="L48" s="99" t="s">
        <v>94</v>
      </c>
      <c r="M48" s="99" t="s">
        <v>94</v>
      </c>
      <c r="N48" s="99" t="s">
        <v>94</v>
      </c>
      <c r="O48" s="99" t="s">
        <v>93</v>
      </c>
      <c r="P48" s="99" t="s">
        <v>94</v>
      </c>
      <c r="Q48" s="99" t="s">
        <v>95</v>
      </c>
      <c r="R48" s="90"/>
      <c r="S48" s="90"/>
      <c r="T48" s="90"/>
      <c r="U48" s="99">
        <v>8.5</v>
      </c>
      <c r="V48" s="14">
        <f t="shared" si="4"/>
        <v>0</v>
      </c>
      <c r="W48" s="11">
        <f t="shared" si="1"/>
        <v>0</v>
      </c>
      <c r="X48" s="14">
        <f t="shared" si="5"/>
        <v>0</v>
      </c>
      <c r="Y48" s="14">
        <f t="shared" si="6"/>
        <v>0</v>
      </c>
      <c r="Z48" s="99">
        <v>0</v>
      </c>
      <c r="AA48" s="99">
        <v>0</v>
      </c>
      <c r="AB48" s="15">
        <f t="shared" si="2"/>
        <v>0</v>
      </c>
      <c r="AE48" s="1">
        <f t="shared" si="0"/>
        <v>0</v>
      </c>
      <c r="AF48" s="1">
        <f t="shared" si="3"/>
        <v>0</v>
      </c>
      <c r="AG48" s="1">
        <f t="shared" si="3"/>
        <v>0</v>
      </c>
      <c r="AI48" t="s">
        <v>66</v>
      </c>
    </row>
    <row r="49" spans="1:33" ht="15.75" thickBot="1" x14ac:dyDescent="0.3">
      <c r="A49" s="10">
        <v>19</v>
      </c>
      <c r="B49" s="83" t="s">
        <v>171</v>
      </c>
      <c r="C49" s="84" t="s">
        <v>172</v>
      </c>
      <c r="D49" s="99" t="s">
        <v>96</v>
      </c>
      <c r="E49" s="99" t="s">
        <v>96</v>
      </c>
      <c r="F49" s="104" t="s">
        <v>96</v>
      </c>
      <c r="G49" s="99" t="s">
        <v>96</v>
      </c>
      <c r="H49" s="99" t="s">
        <v>96</v>
      </c>
      <c r="I49" s="99" t="s">
        <v>96</v>
      </c>
      <c r="J49" s="99"/>
      <c r="K49" s="99"/>
      <c r="L49" s="99" t="s">
        <v>92</v>
      </c>
      <c r="M49" s="99" t="s">
        <v>92</v>
      </c>
      <c r="N49" s="99" t="s">
        <v>92</v>
      </c>
      <c r="O49" s="99"/>
      <c r="P49" s="99"/>
      <c r="Q49" s="99" t="s">
        <v>98</v>
      </c>
      <c r="R49" s="90"/>
      <c r="S49" s="90"/>
      <c r="T49" s="90"/>
      <c r="U49" s="99"/>
      <c r="V49" s="14">
        <f t="shared" si="4"/>
        <v>0</v>
      </c>
      <c r="W49" s="11">
        <f t="shared" si="1"/>
        <v>6</v>
      </c>
      <c r="X49" s="14">
        <f t="shared" si="5"/>
        <v>0</v>
      </c>
      <c r="Y49" s="14">
        <f t="shared" si="6"/>
        <v>0</v>
      </c>
      <c r="Z49" s="99">
        <v>21</v>
      </c>
      <c r="AA49" s="99">
        <v>0</v>
      </c>
      <c r="AB49" s="15">
        <f t="shared" si="2"/>
        <v>27</v>
      </c>
      <c r="AE49" s="1">
        <f t="shared" si="0"/>
        <v>0</v>
      </c>
      <c r="AF49" s="1">
        <f t="shared" si="3"/>
        <v>0</v>
      </c>
      <c r="AG49" s="1">
        <f t="shared" si="3"/>
        <v>0</v>
      </c>
    </row>
    <row r="50" spans="1:33" ht="15.75" thickBot="1" x14ac:dyDescent="0.3">
      <c r="A50" s="13">
        <v>20</v>
      </c>
      <c r="B50" s="83" t="s">
        <v>173</v>
      </c>
      <c r="C50" s="84" t="s">
        <v>174</v>
      </c>
      <c r="D50" s="99" t="s">
        <v>92</v>
      </c>
      <c r="E50" s="99" t="s">
        <v>95</v>
      </c>
      <c r="F50" s="99" t="s">
        <v>95</v>
      </c>
      <c r="G50" s="99" t="s">
        <v>92</v>
      </c>
      <c r="H50" s="99"/>
      <c r="I50" s="99" t="s">
        <v>92</v>
      </c>
      <c r="J50" s="99"/>
      <c r="K50" s="99"/>
      <c r="L50" s="99" t="s">
        <v>93</v>
      </c>
      <c r="M50" s="99" t="s">
        <v>93</v>
      </c>
      <c r="N50" s="99" t="s">
        <v>94</v>
      </c>
      <c r="O50" s="99"/>
      <c r="P50" s="99"/>
      <c r="Q50" s="99" t="s">
        <v>95</v>
      </c>
      <c r="R50" s="90"/>
      <c r="S50" s="90"/>
      <c r="T50" s="90"/>
      <c r="U50" s="99">
        <v>7.91</v>
      </c>
      <c r="V50" s="14">
        <f t="shared" si="4"/>
        <v>0</v>
      </c>
      <c r="W50" s="11">
        <f t="shared" si="1"/>
        <v>0</v>
      </c>
      <c r="X50" s="14">
        <f t="shared" si="5"/>
        <v>0</v>
      </c>
      <c r="Y50" s="14">
        <f t="shared" si="6"/>
        <v>0</v>
      </c>
      <c r="Z50" s="99">
        <v>0</v>
      </c>
      <c r="AA50" s="99">
        <v>0</v>
      </c>
      <c r="AB50" s="15">
        <f t="shared" si="2"/>
        <v>0</v>
      </c>
      <c r="AE50" s="1">
        <f t="shared" si="0"/>
        <v>0</v>
      </c>
      <c r="AF50" s="1">
        <f t="shared" si="3"/>
        <v>0</v>
      </c>
      <c r="AG50" s="1">
        <f t="shared" si="3"/>
        <v>0</v>
      </c>
    </row>
    <row r="51" spans="1:33" ht="15.75" thickBot="1" x14ac:dyDescent="0.3">
      <c r="A51" s="10">
        <v>21</v>
      </c>
      <c r="B51" s="83" t="s">
        <v>175</v>
      </c>
      <c r="C51" s="84" t="s">
        <v>176</v>
      </c>
      <c r="D51" s="99" t="s">
        <v>95</v>
      </c>
      <c r="E51" s="99" t="s">
        <v>92</v>
      </c>
      <c r="F51" s="99" t="s">
        <v>92</v>
      </c>
      <c r="G51" s="99" t="s">
        <v>92</v>
      </c>
      <c r="H51" s="99"/>
      <c r="I51" s="99" t="s">
        <v>92</v>
      </c>
      <c r="J51" s="99"/>
      <c r="K51" s="99"/>
      <c r="L51" s="99" t="s">
        <v>93</v>
      </c>
      <c r="M51" s="99" t="s">
        <v>93</v>
      </c>
      <c r="N51" s="99" t="s">
        <v>93</v>
      </c>
      <c r="O51" s="99"/>
      <c r="P51" s="99"/>
      <c r="Q51" s="99" t="s">
        <v>95</v>
      </c>
      <c r="R51" s="90"/>
      <c r="S51" s="90"/>
      <c r="T51" s="90"/>
      <c r="U51" s="99">
        <v>7.9</v>
      </c>
      <c r="V51" s="14">
        <f t="shared" si="4"/>
        <v>0</v>
      </c>
      <c r="W51" s="11">
        <f t="shared" si="1"/>
        <v>0</v>
      </c>
      <c r="X51" s="14">
        <f t="shared" si="5"/>
        <v>0</v>
      </c>
      <c r="Y51" s="14">
        <f t="shared" si="6"/>
        <v>0</v>
      </c>
      <c r="Z51" s="99">
        <v>0</v>
      </c>
      <c r="AA51" s="99">
        <v>0</v>
      </c>
      <c r="AB51" s="15">
        <f t="shared" si="2"/>
        <v>0</v>
      </c>
      <c r="AE51" s="1">
        <f t="shared" si="0"/>
        <v>0</v>
      </c>
      <c r="AF51" s="1">
        <f t="shared" si="3"/>
        <v>0</v>
      </c>
      <c r="AG51" s="1">
        <f t="shared" si="3"/>
        <v>0</v>
      </c>
    </row>
    <row r="52" spans="1:33" ht="15.75" thickBot="1" x14ac:dyDescent="0.3">
      <c r="A52" s="13">
        <v>22</v>
      </c>
      <c r="B52" s="83" t="s">
        <v>177</v>
      </c>
      <c r="C52" s="84" t="s">
        <v>178</v>
      </c>
      <c r="D52" s="99" t="s">
        <v>94</v>
      </c>
      <c r="E52" s="99" t="s">
        <v>92</v>
      </c>
      <c r="F52" s="99" t="s">
        <v>93</v>
      </c>
      <c r="G52" s="99" t="s">
        <v>93</v>
      </c>
      <c r="H52" s="99"/>
      <c r="I52" s="99" t="s">
        <v>92</v>
      </c>
      <c r="J52" s="99"/>
      <c r="K52" s="99"/>
      <c r="L52" s="99" t="s">
        <v>93</v>
      </c>
      <c r="M52" s="99" t="s">
        <v>94</v>
      </c>
      <c r="N52" s="99" t="s">
        <v>94</v>
      </c>
      <c r="O52" s="99"/>
      <c r="P52" s="99"/>
      <c r="Q52" s="99" t="s">
        <v>95</v>
      </c>
      <c r="R52" s="90"/>
      <c r="S52" s="90"/>
      <c r="T52" s="90"/>
      <c r="U52" s="99">
        <v>8.65</v>
      </c>
      <c r="V52" s="14">
        <f t="shared" si="4"/>
        <v>0</v>
      </c>
      <c r="W52" s="11">
        <f t="shared" si="1"/>
        <v>0</v>
      </c>
      <c r="X52" s="14">
        <f t="shared" si="5"/>
        <v>0</v>
      </c>
      <c r="Y52" s="14">
        <f t="shared" si="6"/>
        <v>0</v>
      </c>
      <c r="Z52" s="99">
        <v>0</v>
      </c>
      <c r="AA52" s="99">
        <v>0</v>
      </c>
      <c r="AB52" s="15">
        <f t="shared" si="2"/>
        <v>0</v>
      </c>
      <c r="AE52" s="1">
        <f t="shared" si="0"/>
        <v>0</v>
      </c>
      <c r="AF52" s="1">
        <f t="shared" si="3"/>
        <v>0</v>
      </c>
      <c r="AG52" s="1">
        <f t="shared" si="3"/>
        <v>0</v>
      </c>
    </row>
    <row r="53" spans="1:33" ht="15.75" thickBot="1" x14ac:dyDescent="0.3">
      <c r="A53" s="10">
        <v>23</v>
      </c>
      <c r="B53" s="83" t="s">
        <v>179</v>
      </c>
      <c r="C53" s="84" t="s">
        <v>180</v>
      </c>
      <c r="D53" s="99" t="s">
        <v>94</v>
      </c>
      <c r="E53" s="99" t="s">
        <v>95</v>
      </c>
      <c r="F53" s="99" t="s">
        <v>92</v>
      </c>
      <c r="G53" s="99" t="s">
        <v>92</v>
      </c>
      <c r="H53" s="99"/>
      <c r="I53" s="99" t="s">
        <v>92</v>
      </c>
      <c r="J53" s="99"/>
      <c r="K53" s="99"/>
      <c r="L53" s="99" t="s">
        <v>93</v>
      </c>
      <c r="M53" s="99" t="s">
        <v>93</v>
      </c>
      <c r="N53" s="99" t="s">
        <v>94</v>
      </c>
      <c r="O53" s="99"/>
      <c r="P53" s="99"/>
      <c r="Q53" s="99" t="s">
        <v>95</v>
      </c>
      <c r="R53" s="90"/>
      <c r="S53" s="90"/>
      <c r="T53" s="90"/>
      <c r="U53" s="99">
        <v>8.27</v>
      </c>
      <c r="V53" s="14">
        <f t="shared" si="4"/>
        <v>0</v>
      </c>
      <c r="W53" s="11">
        <f t="shared" si="1"/>
        <v>0</v>
      </c>
      <c r="X53" s="14">
        <f t="shared" si="5"/>
        <v>0</v>
      </c>
      <c r="Y53" s="14">
        <f t="shared" si="6"/>
        <v>0</v>
      </c>
      <c r="Z53" s="99">
        <v>0</v>
      </c>
      <c r="AA53" s="99">
        <v>0</v>
      </c>
      <c r="AB53" s="15">
        <f t="shared" si="2"/>
        <v>0</v>
      </c>
      <c r="AE53" s="1">
        <f t="shared" si="0"/>
        <v>0</v>
      </c>
      <c r="AF53" s="1">
        <f t="shared" si="3"/>
        <v>0</v>
      </c>
      <c r="AG53" s="1">
        <f t="shared" si="3"/>
        <v>0</v>
      </c>
    </row>
    <row r="54" spans="1:33" ht="15.75" thickBot="1" x14ac:dyDescent="0.3">
      <c r="A54" s="13">
        <v>24</v>
      </c>
      <c r="B54" s="83" t="s">
        <v>181</v>
      </c>
      <c r="C54" s="84" t="s">
        <v>182</v>
      </c>
      <c r="D54" s="99" t="s">
        <v>92</v>
      </c>
      <c r="E54" s="99" t="s">
        <v>92</v>
      </c>
      <c r="F54" s="99" t="s">
        <v>92</v>
      </c>
      <c r="G54" s="99" t="s">
        <v>92</v>
      </c>
      <c r="H54" s="99"/>
      <c r="I54" s="99"/>
      <c r="J54" s="99" t="s">
        <v>95</v>
      </c>
      <c r="K54" s="99"/>
      <c r="L54" s="99" t="s">
        <v>93</v>
      </c>
      <c r="M54" s="99" t="s">
        <v>94</v>
      </c>
      <c r="N54" s="99" t="s">
        <v>93</v>
      </c>
      <c r="O54" s="99"/>
      <c r="P54" s="99"/>
      <c r="Q54" s="99" t="s">
        <v>95</v>
      </c>
      <c r="R54" s="90"/>
      <c r="S54" s="90"/>
      <c r="T54" s="90"/>
      <c r="U54" s="99">
        <v>8</v>
      </c>
      <c r="V54" s="14">
        <f t="shared" si="4"/>
        <v>0</v>
      </c>
      <c r="W54" s="11">
        <f t="shared" si="1"/>
        <v>0</v>
      </c>
      <c r="X54" s="14">
        <f t="shared" si="5"/>
        <v>0</v>
      </c>
      <c r="Y54" s="14">
        <f t="shared" si="6"/>
        <v>0</v>
      </c>
      <c r="Z54" s="99">
        <v>0</v>
      </c>
      <c r="AA54" s="99">
        <v>0</v>
      </c>
      <c r="AB54" s="15">
        <f t="shared" si="2"/>
        <v>0</v>
      </c>
      <c r="AE54" s="1">
        <f t="shared" si="0"/>
        <v>0</v>
      </c>
      <c r="AF54" s="1">
        <f t="shared" si="3"/>
        <v>0</v>
      </c>
      <c r="AG54" s="1">
        <f t="shared" si="3"/>
        <v>0</v>
      </c>
    </row>
    <row r="55" spans="1:33" ht="15.75" thickBot="1" x14ac:dyDescent="0.3">
      <c r="A55" s="10">
        <v>25</v>
      </c>
      <c r="B55" s="83" t="s">
        <v>183</v>
      </c>
      <c r="C55" s="84" t="s">
        <v>184</v>
      </c>
      <c r="D55" s="99" t="s">
        <v>92</v>
      </c>
      <c r="E55" s="99" t="s">
        <v>92</v>
      </c>
      <c r="F55" s="99" t="s">
        <v>92</v>
      </c>
      <c r="G55" s="99" t="s">
        <v>95</v>
      </c>
      <c r="H55" s="99"/>
      <c r="I55" s="99" t="s">
        <v>92</v>
      </c>
      <c r="J55" s="99"/>
      <c r="K55" s="99"/>
      <c r="L55" s="99" t="s">
        <v>93</v>
      </c>
      <c r="M55" s="99" t="s">
        <v>93</v>
      </c>
      <c r="N55" s="99" t="s">
        <v>94</v>
      </c>
      <c r="O55" s="99" t="s">
        <v>93</v>
      </c>
      <c r="P55" s="99" t="s">
        <v>93</v>
      </c>
      <c r="Q55" s="99" t="s">
        <v>95</v>
      </c>
      <c r="R55" s="90"/>
      <c r="S55" s="90"/>
      <c r="T55" s="90"/>
      <c r="U55" s="99">
        <v>8.27</v>
      </c>
      <c r="V55" s="14">
        <f t="shared" si="4"/>
        <v>0</v>
      </c>
      <c r="W55" s="11">
        <f t="shared" si="1"/>
        <v>0</v>
      </c>
      <c r="X55" s="14">
        <f t="shared" si="5"/>
        <v>0</v>
      </c>
      <c r="Y55" s="14">
        <f t="shared" si="6"/>
        <v>0</v>
      </c>
      <c r="Z55" s="99">
        <v>0</v>
      </c>
      <c r="AA55" s="99">
        <v>0</v>
      </c>
      <c r="AB55" s="15">
        <f t="shared" si="2"/>
        <v>0</v>
      </c>
      <c r="AE55" s="1">
        <f t="shared" si="0"/>
        <v>0</v>
      </c>
      <c r="AF55" s="1">
        <f t="shared" si="3"/>
        <v>0</v>
      </c>
      <c r="AG55" s="1">
        <f t="shared" si="3"/>
        <v>0</v>
      </c>
    </row>
    <row r="56" spans="1:33" ht="15.75" thickBot="1" x14ac:dyDescent="0.3">
      <c r="A56" s="13">
        <v>26</v>
      </c>
      <c r="B56" s="83" t="s">
        <v>185</v>
      </c>
      <c r="C56" s="84" t="s">
        <v>186</v>
      </c>
      <c r="D56" s="99" t="s">
        <v>92</v>
      </c>
      <c r="E56" s="99" t="s">
        <v>92</v>
      </c>
      <c r="F56" s="99" t="s">
        <v>94</v>
      </c>
      <c r="G56" s="99" t="s">
        <v>93</v>
      </c>
      <c r="H56" s="99"/>
      <c r="I56" s="99" t="s">
        <v>93</v>
      </c>
      <c r="J56" s="99"/>
      <c r="K56" s="99"/>
      <c r="L56" s="99" t="s">
        <v>94</v>
      </c>
      <c r="M56" s="99" t="s">
        <v>94</v>
      </c>
      <c r="N56" s="99" t="s">
        <v>94</v>
      </c>
      <c r="O56" s="99"/>
      <c r="P56" s="99"/>
      <c r="Q56" s="99" t="s">
        <v>95</v>
      </c>
      <c r="R56" s="90"/>
      <c r="S56" s="90"/>
      <c r="T56" s="90"/>
      <c r="U56" s="99">
        <v>8.82</v>
      </c>
      <c r="V56" s="14">
        <f t="shared" si="4"/>
        <v>0</v>
      </c>
      <c r="W56" s="11">
        <f t="shared" si="1"/>
        <v>0</v>
      </c>
      <c r="X56" s="14">
        <f t="shared" si="5"/>
        <v>0</v>
      </c>
      <c r="Y56" s="14">
        <f t="shared" si="6"/>
        <v>0</v>
      </c>
      <c r="Z56" s="99">
        <v>0</v>
      </c>
      <c r="AA56" s="99">
        <v>0</v>
      </c>
      <c r="AB56" s="15">
        <f t="shared" si="2"/>
        <v>0</v>
      </c>
      <c r="AE56" s="1">
        <f t="shared" si="0"/>
        <v>0</v>
      </c>
      <c r="AF56" s="1">
        <f t="shared" si="3"/>
        <v>0</v>
      </c>
      <c r="AG56" s="1">
        <f t="shared" si="3"/>
        <v>0</v>
      </c>
    </row>
    <row r="57" spans="1:33" ht="15.75" thickBot="1" x14ac:dyDescent="0.3">
      <c r="A57" s="10">
        <v>27</v>
      </c>
      <c r="B57" s="83" t="s">
        <v>187</v>
      </c>
      <c r="C57" s="84" t="s">
        <v>188</v>
      </c>
      <c r="D57" s="99" t="s">
        <v>93</v>
      </c>
      <c r="E57" s="99" t="s">
        <v>92</v>
      </c>
      <c r="F57" s="99" t="s">
        <v>92</v>
      </c>
      <c r="G57" s="99" t="s">
        <v>92</v>
      </c>
      <c r="H57" s="99"/>
      <c r="I57" s="99"/>
      <c r="J57" s="99" t="s">
        <v>92</v>
      </c>
      <c r="K57" s="99"/>
      <c r="L57" s="99" t="s">
        <v>93</v>
      </c>
      <c r="M57" s="99" t="s">
        <v>94</v>
      </c>
      <c r="N57" s="99" t="s">
        <v>94</v>
      </c>
      <c r="O57" s="99"/>
      <c r="P57" s="99"/>
      <c r="Q57" s="99" t="s">
        <v>97</v>
      </c>
      <c r="R57" s="90"/>
      <c r="S57" s="90"/>
      <c r="T57" s="90"/>
      <c r="U57" s="99">
        <v>8.5399999999999991</v>
      </c>
      <c r="V57" s="14">
        <f t="shared" si="4"/>
        <v>0</v>
      </c>
      <c r="W57" s="11">
        <f t="shared" si="1"/>
        <v>0</v>
      </c>
      <c r="X57" s="14">
        <f t="shared" si="5"/>
        <v>0</v>
      </c>
      <c r="Y57" s="14">
        <f t="shared" si="6"/>
        <v>0</v>
      </c>
      <c r="Z57" s="99"/>
      <c r="AA57" s="99"/>
      <c r="AB57" s="15">
        <f t="shared" si="2"/>
        <v>0</v>
      </c>
      <c r="AE57" s="1">
        <f t="shared" si="0"/>
        <v>0</v>
      </c>
      <c r="AF57" s="1">
        <f t="shared" si="3"/>
        <v>0</v>
      </c>
      <c r="AG57" s="1">
        <f t="shared" si="3"/>
        <v>0</v>
      </c>
    </row>
    <row r="58" spans="1:33" ht="15.75" thickBot="1" x14ac:dyDescent="0.3">
      <c r="A58" s="13">
        <v>28</v>
      </c>
      <c r="B58" s="83" t="s">
        <v>189</v>
      </c>
      <c r="C58" s="84" t="s">
        <v>190</v>
      </c>
      <c r="D58" s="99" t="s">
        <v>93</v>
      </c>
      <c r="E58" s="99" t="s">
        <v>92</v>
      </c>
      <c r="F58" s="99" t="s">
        <v>92</v>
      </c>
      <c r="G58" s="99" t="s">
        <v>95</v>
      </c>
      <c r="H58" s="99"/>
      <c r="I58" s="99" t="s">
        <v>92</v>
      </c>
      <c r="J58" s="99"/>
      <c r="K58" s="99"/>
      <c r="L58" s="99" t="s">
        <v>93</v>
      </c>
      <c r="M58" s="99" t="s">
        <v>94</v>
      </c>
      <c r="N58" s="99" t="s">
        <v>94</v>
      </c>
      <c r="O58" s="99"/>
      <c r="P58" s="99"/>
      <c r="Q58" s="99" t="s">
        <v>97</v>
      </c>
      <c r="R58" s="90"/>
      <c r="S58" s="90"/>
      <c r="T58" s="90"/>
      <c r="U58" s="99">
        <v>7.96</v>
      </c>
      <c r="V58" s="14">
        <f t="shared" si="4"/>
        <v>0</v>
      </c>
      <c r="W58" s="11">
        <f t="shared" si="1"/>
        <v>0</v>
      </c>
      <c r="X58" s="14">
        <f t="shared" si="5"/>
        <v>0</v>
      </c>
      <c r="Y58" s="14">
        <f t="shared" si="6"/>
        <v>0</v>
      </c>
      <c r="Z58" s="99">
        <v>0</v>
      </c>
      <c r="AA58" s="99">
        <v>0</v>
      </c>
      <c r="AB58" s="15">
        <f t="shared" si="2"/>
        <v>0</v>
      </c>
      <c r="AE58" s="1">
        <f t="shared" si="0"/>
        <v>0</v>
      </c>
      <c r="AF58" s="1">
        <f t="shared" si="3"/>
        <v>0</v>
      </c>
      <c r="AG58" s="1">
        <f t="shared" si="3"/>
        <v>0</v>
      </c>
    </row>
    <row r="59" spans="1:33" ht="15.75" thickBot="1" x14ac:dyDescent="0.3">
      <c r="A59" s="10">
        <v>29</v>
      </c>
      <c r="B59" s="83" t="s">
        <v>191</v>
      </c>
      <c r="C59" s="84" t="s">
        <v>192</v>
      </c>
      <c r="D59" s="99" t="s">
        <v>92</v>
      </c>
      <c r="E59" s="99" t="s">
        <v>95</v>
      </c>
      <c r="F59" s="99" t="s">
        <v>93</v>
      </c>
      <c r="G59" s="99" t="s">
        <v>92</v>
      </c>
      <c r="H59" s="99"/>
      <c r="I59" s="99" t="s">
        <v>92</v>
      </c>
      <c r="J59" s="99"/>
      <c r="K59" s="99"/>
      <c r="L59" s="99" t="s">
        <v>93</v>
      </c>
      <c r="M59" s="99" t="s">
        <v>94</v>
      </c>
      <c r="N59" s="99" t="s">
        <v>94</v>
      </c>
      <c r="O59" s="99"/>
      <c r="P59" s="99"/>
      <c r="Q59" s="99" t="s">
        <v>98</v>
      </c>
      <c r="R59" s="90"/>
      <c r="S59" s="90"/>
      <c r="T59" s="90"/>
      <c r="U59" s="99">
        <v>8.1300000000000008</v>
      </c>
      <c r="V59" s="14">
        <f t="shared" si="4"/>
        <v>0</v>
      </c>
      <c r="W59" s="11">
        <f t="shared" si="1"/>
        <v>0</v>
      </c>
      <c r="X59" s="14">
        <f t="shared" si="5"/>
        <v>0</v>
      </c>
      <c r="Y59" s="14">
        <f t="shared" si="6"/>
        <v>0</v>
      </c>
      <c r="Z59" s="99">
        <v>0</v>
      </c>
      <c r="AA59" s="99">
        <v>0</v>
      </c>
      <c r="AB59" s="15">
        <f t="shared" si="2"/>
        <v>0</v>
      </c>
      <c r="AE59" s="1">
        <f t="shared" si="0"/>
        <v>0</v>
      </c>
      <c r="AF59" s="1">
        <f t="shared" si="3"/>
        <v>0</v>
      </c>
      <c r="AG59" s="1">
        <f t="shared" si="3"/>
        <v>0</v>
      </c>
    </row>
    <row r="60" spans="1:33" ht="15.75" thickBot="1" x14ac:dyDescent="0.3">
      <c r="A60" s="13">
        <v>30</v>
      </c>
      <c r="B60" s="83" t="s">
        <v>193</v>
      </c>
      <c r="C60" s="84" t="s">
        <v>194</v>
      </c>
      <c r="D60" s="99" t="s">
        <v>94</v>
      </c>
      <c r="E60" s="99" t="s">
        <v>93</v>
      </c>
      <c r="F60" s="99" t="s">
        <v>93</v>
      </c>
      <c r="G60" s="99"/>
      <c r="H60" s="99" t="s">
        <v>94</v>
      </c>
      <c r="I60" s="99" t="s">
        <v>94</v>
      </c>
      <c r="J60" s="99"/>
      <c r="K60" s="99"/>
      <c r="L60" s="99" t="s">
        <v>94</v>
      </c>
      <c r="M60" s="99" t="s">
        <v>94</v>
      </c>
      <c r="N60" s="99" t="s">
        <v>93</v>
      </c>
      <c r="O60" s="99"/>
      <c r="P60" s="99"/>
      <c r="Q60" s="99" t="s">
        <v>95</v>
      </c>
      <c r="R60" s="90"/>
      <c r="S60" s="90"/>
      <c r="T60" s="90"/>
      <c r="U60" s="99">
        <v>9.35</v>
      </c>
      <c r="V60" s="14">
        <f t="shared" si="4"/>
        <v>0</v>
      </c>
      <c r="W60" s="11">
        <f t="shared" si="1"/>
        <v>0</v>
      </c>
      <c r="X60" s="14">
        <f t="shared" si="5"/>
        <v>0</v>
      </c>
      <c r="Y60" s="14">
        <f t="shared" si="6"/>
        <v>0</v>
      </c>
      <c r="Z60" s="99">
        <v>0</v>
      </c>
      <c r="AA60" s="99">
        <v>0</v>
      </c>
      <c r="AB60" s="15">
        <f t="shared" si="2"/>
        <v>0</v>
      </c>
      <c r="AE60" s="1">
        <f t="shared" si="0"/>
        <v>0</v>
      </c>
      <c r="AF60" s="1">
        <f t="shared" si="3"/>
        <v>0</v>
      </c>
      <c r="AG60" s="1">
        <f t="shared" si="3"/>
        <v>0</v>
      </c>
    </row>
    <row r="61" spans="1:33" ht="15.75" thickBot="1" x14ac:dyDescent="0.3">
      <c r="A61" s="10">
        <v>31</v>
      </c>
      <c r="B61" s="83" t="s">
        <v>195</v>
      </c>
      <c r="C61" s="84" t="s">
        <v>196</v>
      </c>
      <c r="D61" s="99" t="s">
        <v>92</v>
      </c>
      <c r="E61" s="99" t="s">
        <v>92</v>
      </c>
      <c r="F61" s="104" t="s">
        <v>92</v>
      </c>
      <c r="G61" s="99" t="s">
        <v>92</v>
      </c>
      <c r="H61" s="99"/>
      <c r="I61" s="99" t="s">
        <v>93</v>
      </c>
      <c r="J61" s="99"/>
      <c r="K61" s="99"/>
      <c r="L61" s="99"/>
      <c r="M61" s="99" t="s">
        <v>93</v>
      </c>
      <c r="N61" s="99" t="s">
        <v>94</v>
      </c>
      <c r="O61" s="99" t="s">
        <v>93</v>
      </c>
      <c r="P61" s="99" t="s">
        <v>94</v>
      </c>
      <c r="Q61" s="99" t="s">
        <v>95</v>
      </c>
      <c r="R61" s="90"/>
      <c r="S61" s="90"/>
      <c r="T61" s="90"/>
      <c r="U61" s="99">
        <v>8.57</v>
      </c>
      <c r="V61" s="14">
        <f t="shared" si="4"/>
        <v>0</v>
      </c>
      <c r="W61" s="11">
        <f t="shared" si="1"/>
        <v>0</v>
      </c>
      <c r="X61" s="14">
        <f t="shared" si="5"/>
        <v>0</v>
      </c>
      <c r="Y61" s="14">
        <f t="shared" si="6"/>
        <v>0</v>
      </c>
      <c r="Z61" s="99">
        <v>0</v>
      </c>
      <c r="AA61" s="99">
        <v>0</v>
      </c>
      <c r="AB61" s="15">
        <f t="shared" si="2"/>
        <v>0</v>
      </c>
      <c r="AE61" s="1">
        <f t="shared" si="0"/>
        <v>0</v>
      </c>
      <c r="AF61" s="1">
        <f t="shared" si="3"/>
        <v>0</v>
      </c>
      <c r="AG61" s="1">
        <f t="shared" si="3"/>
        <v>0</v>
      </c>
    </row>
    <row r="62" spans="1:33" ht="15.75" thickBot="1" x14ac:dyDescent="0.3">
      <c r="A62" s="13">
        <v>32</v>
      </c>
      <c r="B62" s="83" t="s">
        <v>197</v>
      </c>
      <c r="C62" s="84" t="s">
        <v>198</v>
      </c>
      <c r="D62" s="99" t="s">
        <v>92</v>
      </c>
      <c r="E62" s="99" t="s">
        <v>95</v>
      </c>
      <c r="F62" s="99" t="s">
        <v>96</v>
      </c>
      <c r="G62" s="99" t="s">
        <v>95</v>
      </c>
      <c r="H62" s="99"/>
      <c r="I62" s="99" t="s">
        <v>96</v>
      </c>
      <c r="J62" s="99"/>
      <c r="K62" s="99"/>
      <c r="L62" s="99" t="s">
        <v>93</v>
      </c>
      <c r="M62" s="99" t="s">
        <v>92</v>
      </c>
      <c r="N62" s="99" t="s">
        <v>93</v>
      </c>
      <c r="O62" s="99"/>
      <c r="P62" s="99"/>
      <c r="Q62" s="99" t="s">
        <v>97</v>
      </c>
      <c r="R62" s="90"/>
      <c r="S62" s="90"/>
      <c r="T62" s="90"/>
      <c r="U62" s="99"/>
      <c r="V62" s="14">
        <f t="shared" si="4"/>
        <v>0</v>
      </c>
      <c r="W62" s="11">
        <f t="shared" si="1"/>
        <v>2</v>
      </c>
      <c r="X62" s="14">
        <f t="shared" si="5"/>
        <v>0</v>
      </c>
      <c r="Y62" s="14">
        <f t="shared" si="6"/>
        <v>0</v>
      </c>
      <c r="Z62" s="99">
        <v>0</v>
      </c>
      <c r="AA62" s="99">
        <v>0</v>
      </c>
      <c r="AB62" s="15">
        <f t="shared" si="2"/>
        <v>2</v>
      </c>
      <c r="AE62" s="1">
        <f t="shared" si="0"/>
        <v>0</v>
      </c>
      <c r="AF62" s="1">
        <f t="shared" si="3"/>
        <v>0</v>
      </c>
      <c r="AG62" s="1">
        <f t="shared" si="3"/>
        <v>0</v>
      </c>
    </row>
    <row r="63" spans="1:33" ht="15.75" thickBot="1" x14ac:dyDescent="0.3">
      <c r="A63" s="10">
        <v>33</v>
      </c>
      <c r="B63" s="83" t="s">
        <v>199</v>
      </c>
      <c r="C63" s="84" t="s">
        <v>200</v>
      </c>
      <c r="D63" s="100" t="s">
        <v>95</v>
      </c>
      <c r="E63" s="100" t="s">
        <v>92</v>
      </c>
      <c r="F63" s="100" t="s">
        <v>95</v>
      </c>
      <c r="G63" s="100" t="s">
        <v>95</v>
      </c>
      <c r="H63" s="100"/>
      <c r="I63" s="100" t="s">
        <v>92</v>
      </c>
      <c r="J63" s="100"/>
      <c r="K63" s="100"/>
      <c r="L63" s="100" t="s">
        <v>92</v>
      </c>
      <c r="M63" s="100" t="s">
        <v>93</v>
      </c>
      <c r="N63" s="100" t="s">
        <v>93</v>
      </c>
      <c r="O63" s="100"/>
      <c r="P63" s="100"/>
      <c r="Q63" s="100" t="s">
        <v>95</v>
      </c>
      <c r="R63" s="90"/>
      <c r="S63" s="90"/>
      <c r="T63" s="90"/>
      <c r="U63" s="100">
        <v>7.7</v>
      </c>
      <c r="V63" s="14">
        <f t="shared" si="4"/>
        <v>0</v>
      </c>
      <c r="W63" s="11">
        <f t="shared" si="1"/>
        <v>0</v>
      </c>
      <c r="X63" s="14">
        <f t="shared" si="5"/>
        <v>0</v>
      </c>
      <c r="Y63" s="14">
        <f t="shared" si="6"/>
        <v>0</v>
      </c>
      <c r="Z63" s="100">
        <v>0</v>
      </c>
      <c r="AA63" s="100">
        <v>0</v>
      </c>
      <c r="AB63" s="15">
        <f t="shared" si="2"/>
        <v>0</v>
      </c>
      <c r="AE63" s="1">
        <f t="shared" si="0"/>
        <v>0</v>
      </c>
      <c r="AF63" s="1">
        <f t="shared" si="3"/>
        <v>0</v>
      </c>
      <c r="AG63" s="1">
        <f t="shared" si="3"/>
        <v>0</v>
      </c>
    </row>
    <row r="64" spans="1:33" ht="15.75" thickBot="1" x14ac:dyDescent="0.3">
      <c r="A64" s="13">
        <v>34</v>
      </c>
      <c r="B64" s="83" t="s">
        <v>201</v>
      </c>
      <c r="C64" s="84" t="s">
        <v>202</v>
      </c>
      <c r="D64" s="99" t="s">
        <v>92</v>
      </c>
      <c r="E64" s="99" t="s">
        <v>92</v>
      </c>
      <c r="F64" s="99" t="s">
        <v>97</v>
      </c>
      <c r="G64" s="99" t="s">
        <v>92</v>
      </c>
      <c r="H64" s="99"/>
      <c r="I64" s="99" t="s">
        <v>92</v>
      </c>
      <c r="J64" s="99"/>
      <c r="K64" s="99"/>
      <c r="L64" s="99" t="s">
        <v>93</v>
      </c>
      <c r="M64" s="99" t="s">
        <v>93</v>
      </c>
      <c r="N64" s="99" t="s">
        <v>94</v>
      </c>
      <c r="O64" s="99"/>
      <c r="P64" s="99"/>
      <c r="Q64" s="99" t="s">
        <v>95</v>
      </c>
      <c r="R64" s="90"/>
      <c r="S64" s="90"/>
      <c r="T64" s="90"/>
      <c r="U64" s="99">
        <v>7.86</v>
      </c>
      <c r="V64" s="14">
        <f t="shared" si="4"/>
        <v>0</v>
      </c>
      <c r="W64" s="11">
        <f t="shared" si="1"/>
        <v>0</v>
      </c>
      <c r="X64" s="14">
        <f t="shared" si="5"/>
        <v>0</v>
      </c>
      <c r="Y64" s="14">
        <f t="shared" si="6"/>
        <v>0</v>
      </c>
      <c r="Z64" s="99">
        <v>0</v>
      </c>
      <c r="AA64" s="99">
        <v>0</v>
      </c>
      <c r="AB64" s="15">
        <f t="shared" si="2"/>
        <v>0</v>
      </c>
      <c r="AE64" s="1">
        <f t="shared" si="0"/>
        <v>0</v>
      </c>
      <c r="AF64" s="1">
        <f t="shared" si="3"/>
        <v>0</v>
      </c>
      <c r="AG64" s="1">
        <f t="shared" si="3"/>
        <v>0</v>
      </c>
    </row>
    <row r="65" spans="1:33" ht="15.75" thickBot="1" x14ac:dyDescent="0.3">
      <c r="A65" s="10">
        <v>35</v>
      </c>
      <c r="B65" s="83" t="s">
        <v>203</v>
      </c>
      <c r="C65" s="84" t="s">
        <v>204</v>
      </c>
      <c r="D65" s="99" t="s">
        <v>92</v>
      </c>
      <c r="E65" s="99" t="s">
        <v>92</v>
      </c>
      <c r="F65" s="99" t="s">
        <v>92</v>
      </c>
      <c r="G65" s="99" t="s">
        <v>93</v>
      </c>
      <c r="H65" s="99"/>
      <c r="I65" s="99"/>
      <c r="J65" s="99"/>
      <c r="K65" s="99" t="s">
        <v>92</v>
      </c>
      <c r="L65" s="99" t="s">
        <v>93</v>
      </c>
      <c r="M65" s="99" t="s">
        <v>93</v>
      </c>
      <c r="N65" s="99" t="s">
        <v>94</v>
      </c>
      <c r="O65" s="99" t="s">
        <v>93</v>
      </c>
      <c r="P65" s="99" t="s">
        <v>93</v>
      </c>
      <c r="Q65" s="99" t="s">
        <v>95</v>
      </c>
      <c r="R65" s="90"/>
      <c r="S65" s="90"/>
      <c r="T65" s="90"/>
      <c r="U65" s="99">
        <v>8.43</v>
      </c>
      <c r="V65" s="14">
        <f t="shared" si="4"/>
        <v>0</v>
      </c>
      <c r="W65" s="11">
        <f t="shared" si="1"/>
        <v>0</v>
      </c>
      <c r="X65" s="14">
        <f t="shared" si="5"/>
        <v>0</v>
      </c>
      <c r="Y65" s="14">
        <f t="shared" si="6"/>
        <v>0</v>
      </c>
      <c r="Z65" s="99">
        <v>0</v>
      </c>
      <c r="AA65" s="99">
        <v>0</v>
      </c>
      <c r="AB65" s="15">
        <f t="shared" si="2"/>
        <v>0</v>
      </c>
      <c r="AE65" s="1">
        <f t="shared" si="0"/>
        <v>0</v>
      </c>
      <c r="AF65" s="1">
        <f t="shared" si="3"/>
        <v>0</v>
      </c>
      <c r="AG65" s="1">
        <f t="shared" si="3"/>
        <v>0</v>
      </c>
    </row>
    <row r="66" spans="1:33" ht="15.75" thickBot="1" x14ac:dyDescent="0.3">
      <c r="A66" s="13">
        <v>36</v>
      </c>
      <c r="B66" s="83" t="s">
        <v>205</v>
      </c>
      <c r="C66" s="84" t="s">
        <v>206</v>
      </c>
      <c r="D66" s="99" t="s">
        <v>92</v>
      </c>
      <c r="E66" s="99" t="s">
        <v>93</v>
      </c>
      <c r="F66" s="99" t="s">
        <v>92</v>
      </c>
      <c r="G66" s="99" t="s">
        <v>92</v>
      </c>
      <c r="H66" s="99"/>
      <c r="I66" s="99" t="s">
        <v>92</v>
      </c>
      <c r="J66" s="99"/>
      <c r="K66" s="99"/>
      <c r="L66" s="99" t="s">
        <v>94</v>
      </c>
      <c r="M66" s="99" t="s">
        <v>94</v>
      </c>
      <c r="N66" s="99" t="s">
        <v>94</v>
      </c>
      <c r="O66" s="99"/>
      <c r="P66" s="99"/>
      <c r="Q66" s="99" t="s">
        <v>95</v>
      </c>
      <c r="R66" s="90"/>
      <c r="S66" s="90"/>
      <c r="T66" s="90"/>
      <c r="U66" s="99">
        <v>8.48</v>
      </c>
      <c r="V66" s="14">
        <f t="shared" si="4"/>
        <v>0</v>
      </c>
      <c r="W66" s="11">
        <f t="shared" si="1"/>
        <v>0</v>
      </c>
      <c r="X66" s="14">
        <f t="shared" si="5"/>
        <v>0</v>
      </c>
      <c r="Y66" s="14">
        <f t="shared" si="6"/>
        <v>0</v>
      </c>
      <c r="Z66" s="99">
        <v>0</v>
      </c>
      <c r="AA66" s="99">
        <v>0</v>
      </c>
      <c r="AB66" s="15">
        <f t="shared" si="2"/>
        <v>0</v>
      </c>
      <c r="AE66" s="1">
        <f t="shared" si="0"/>
        <v>0</v>
      </c>
      <c r="AF66" s="1">
        <f t="shared" si="3"/>
        <v>0</v>
      </c>
      <c r="AG66" s="1">
        <f t="shared" si="3"/>
        <v>0</v>
      </c>
    </row>
    <row r="67" spans="1:33" ht="15.75" thickBot="1" x14ac:dyDescent="0.3">
      <c r="A67" s="10">
        <v>37</v>
      </c>
      <c r="B67" s="83" t="s">
        <v>207</v>
      </c>
      <c r="C67" s="84" t="s">
        <v>208</v>
      </c>
      <c r="D67" s="99" t="s">
        <v>95</v>
      </c>
      <c r="E67" s="99" t="s">
        <v>96</v>
      </c>
      <c r="F67" s="99" t="s">
        <v>95</v>
      </c>
      <c r="G67" s="99" t="s">
        <v>95</v>
      </c>
      <c r="H67" s="99"/>
      <c r="I67" s="99"/>
      <c r="J67" s="99"/>
      <c r="K67" s="99" t="s">
        <v>92</v>
      </c>
      <c r="L67" s="99" t="s">
        <v>94</v>
      </c>
      <c r="M67" s="99" t="s">
        <v>93</v>
      </c>
      <c r="N67" s="99" t="s">
        <v>94</v>
      </c>
      <c r="O67" s="99"/>
      <c r="P67" s="99"/>
      <c r="Q67" s="99" t="s">
        <v>95</v>
      </c>
      <c r="R67" s="90"/>
      <c r="S67" s="90"/>
      <c r="T67" s="90"/>
      <c r="U67" s="99"/>
      <c r="V67" s="14">
        <f t="shared" si="4"/>
        <v>0</v>
      </c>
      <c r="W67" s="11">
        <f t="shared" si="1"/>
        <v>1</v>
      </c>
      <c r="X67" s="14">
        <f t="shared" si="5"/>
        <v>0</v>
      </c>
      <c r="Y67" s="14">
        <f t="shared" si="6"/>
        <v>0</v>
      </c>
      <c r="Z67" s="99">
        <v>0</v>
      </c>
      <c r="AA67" s="99">
        <v>0</v>
      </c>
      <c r="AB67" s="15">
        <f t="shared" si="2"/>
        <v>1</v>
      </c>
      <c r="AE67" s="1">
        <f t="shared" si="0"/>
        <v>0</v>
      </c>
      <c r="AF67" s="1">
        <f t="shared" si="3"/>
        <v>0</v>
      </c>
      <c r="AG67" s="1">
        <f t="shared" si="3"/>
        <v>0</v>
      </c>
    </row>
    <row r="68" spans="1:33" ht="15.75" thickBot="1" x14ac:dyDescent="0.3">
      <c r="A68" s="13">
        <v>38</v>
      </c>
      <c r="B68" s="83" t="s">
        <v>209</v>
      </c>
      <c r="C68" s="84" t="s">
        <v>210</v>
      </c>
      <c r="D68" s="99" t="s">
        <v>92</v>
      </c>
      <c r="E68" s="99" t="s">
        <v>92</v>
      </c>
      <c r="F68" s="99" t="s">
        <v>97</v>
      </c>
      <c r="G68" s="99" t="s">
        <v>92</v>
      </c>
      <c r="H68" s="99"/>
      <c r="I68" s="99" t="s">
        <v>96</v>
      </c>
      <c r="J68" s="99"/>
      <c r="K68" s="99"/>
      <c r="L68" s="99" t="s">
        <v>94</v>
      </c>
      <c r="M68" s="99" t="s">
        <v>93</v>
      </c>
      <c r="N68" s="99" t="s">
        <v>94</v>
      </c>
      <c r="O68" s="99"/>
      <c r="P68" s="99"/>
      <c r="Q68" s="99" t="s">
        <v>97</v>
      </c>
      <c r="R68" s="90"/>
      <c r="S68" s="90"/>
      <c r="T68" s="90"/>
      <c r="U68" s="99"/>
      <c r="V68" s="14">
        <f t="shared" si="4"/>
        <v>0</v>
      </c>
      <c r="W68" s="11">
        <f t="shared" si="1"/>
        <v>1</v>
      </c>
      <c r="X68" s="14">
        <f t="shared" si="5"/>
        <v>0</v>
      </c>
      <c r="Y68" s="14">
        <f t="shared" si="6"/>
        <v>0</v>
      </c>
      <c r="Z68" s="99">
        <v>0</v>
      </c>
      <c r="AA68" s="99">
        <v>0</v>
      </c>
      <c r="AB68" s="15">
        <f t="shared" si="2"/>
        <v>1</v>
      </c>
      <c r="AE68" s="1">
        <f t="shared" si="0"/>
        <v>0</v>
      </c>
      <c r="AF68" s="1">
        <f t="shared" si="3"/>
        <v>0</v>
      </c>
      <c r="AG68" s="1">
        <f t="shared" si="3"/>
        <v>0</v>
      </c>
    </row>
    <row r="69" spans="1:33" ht="15.75" thickBot="1" x14ac:dyDescent="0.3">
      <c r="A69" s="10">
        <v>39</v>
      </c>
      <c r="B69" s="83" t="s">
        <v>211</v>
      </c>
      <c r="C69" s="84" t="s">
        <v>212</v>
      </c>
      <c r="D69" s="99" t="s">
        <v>95</v>
      </c>
      <c r="E69" s="99" t="s">
        <v>95</v>
      </c>
      <c r="F69" s="99" t="s">
        <v>96</v>
      </c>
      <c r="G69" s="99" t="s">
        <v>92</v>
      </c>
      <c r="H69" s="99"/>
      <c r="I69" s="99"/>
      <c r="J69" s="99" t="s">
        <v>95</v>
      </c>
      <c r="K69" s="99"/>
      <c r="L69" s="99" t="s">
        <v>93</v>
      </c>
      <c r="M69" s="99" t="s">
        <v>93</v>
      </c>
      <c r="N69" s="99" t="s">
        <v>93</v>
      </c>
      <c r="O69" s="99"/>
      <c r="P69" s="99"/>
      <c r="Q69" s="99" t="s">
        <v>95</v>
      </c>
      <c r="R69" s="90"/>
      <c r="S69" s="90"/>
      <c r="T69" s="90"/>
      <c r="U69" s="99"/>
      <c r="V69" s="14">
        <f t="shared" si="4"/>
        <v>0</v>
      </c>
      <c r="W69" s="11">
        <f t="shared" si="1"/>
        <v>1</v>
      </c>
      <c r="X69" s="14">
        <f t="shared" si="5"/>
        <v>0</v>
      </c>
      <c r="Y69" s="14">
        <f t="shared" si="6"/>
        <v>0</v>
      </c>
      <c r="Z69" s="99">
        <v>0</v>
      </c>
      <c r="AA69" s="99">
        <v>0</v>
      </c>
      <c r="AB69" s="15">
        <f t="shared" si="2"/>
        <v>1</v>
      </c>
      <c r="AE69" s="1">
        <f t="shared" si="0"/>
        <v>0</v>
      </c>
      <c r="AF69" s="1">
        <f t="shared" si="3"/>
        <v>0</v>
      </c>
      <c r="AG69" s="1">
        <f t="shared" si="3"/>
        <v>0</v>
      </c>
    </row>
    <row r="70" spans="1:33" ht="15.75" thickBot="1" x14ac:dyDescent="0.3">
      <c r="A70" s="13">
        <v>40</v>
      </c>
      <c r="B70" s="83" t="s">
        <v>213</v>
      </c>
      <c r="C70" s="84" t="s">
        <v>214</v>
      </c>
      <c r="D70" s="99" t="s">
        <v>92</v>
      </c>
      <c r="E70" s="99" t="s">
        <v>92</v>
      </c>
      <c r="F70" s="99" t="s">
        <v>92</v>
      </c>
      <c r="G70" s="99" t="s">
        <v>92</v>
      </c>
      <c r="H70" s="99"/>
      <c r="I70" s="99" t="s">
        <v>92</v>
      </c>
      <c r="J70" s="99"/>
      <c r="K70" s="99"/>
      <c r="L70" s="99" t="s">
        <v>93</v>
      </c>
      <c r="M70" s="99" t="s">
        <v>94</v>
      </c>
      <c r="N70" s="99" t="s">
        <v>94</v>
      </c>
      <c r="O70" s="99"/>
      <c r="P70" s="99"/>
      <c r="Q70" s="99" t="s">
        <v>95</v>
      </c>
      <c r="R70" s="90"/>
      <c r="S70" s="90"/>
      <c r="T70" s="90"/>
      <c r="U70" s="99">
        <v>8.0399999999999991</v>
      </c>
      <c r="V70" s="16">
        <f t="shared" si="4"/>
        <v>0</v>
      </c>
      <c r="W70" s="11">
        <f t="shared" si="1"/>
        <v>0</v>
      </c>
      <c r="X70" s="16">
        <f t="shared" si="5"/>
        <v>0</v>
      </c>
      <c r="Y70" s="16">
        <f t="shared" si="6"/>
        <v>0</v>
      </c>
      <c r="Z70" s="99">
        <v>0</v>
      </c>
      <c r="AA70" s="99">
        <v>0</v>
      </c>
      <c r="AB70" s="17">
        <f t="shared" si="2"/>
        <v>0</v>
      </c>
      <c r="AE70" s="1">
        <f t="shared" si="0"/>
        <v>0</v>
      </c>
      <c r="AF70" s="1">
        <f t="shared" si="3"/>
        <v>0</v>
      </c>
      <c r="AG70" s="1">
        <f t="shared" si="3"/>
        <v>0</v>
      </c>
    </row>
    <row r="71" spans="1:33" ht="15.75" thickBot="1" x14ac:dyDescent="0.3">
      <c r="A71" s="10">
        <v>41</v>
      </c>
      <c r="B71" s="83" t="s">
        <v>215</v>
      </c>
      <c r="C71" s="84" t="s">
        <v>216</v>
      </c>
      <c r="D71" s="99" t="s">
        <v>92</v>
      </c>
      <c r="E71" s="99" t="s">
        <v>92</v>
      </c>
      <c r="F71" s="99" t="s">
        <v>92</v>
      </c>
      <c r="G71" s="99" t="s">
        <v>92</v>
      </c>
      <c r="H71" s="99"/>
      <c r="I71" s="99" t="s">
        <v>92</v>
      </c>
      <c r="J71" s="99"/>
      <c r="K71" s="99"/>
      <c r="L71" s="99" t="s">
        <v>94</v>
      </c>
      <c r="M71" s="99" t="s">
        <v>94</v>
      </c>
      <c r="N71" s="99" t="s">
        <v>94</v>
      </c>
      <c r="O71" s="99"/>
      <c r="P71" s="99"/>
      <c r="Q71" s="99" t="s">
        <v>92</v>
      </c>
      <c r="R71" s="90"/>
      <c r="S71" s="90"/>
      <c r="T71" s="90"/>
      <c r="U71" s="99">
        <v>8.43</v>
      </c>
      <c r="V71" s="19">
        <f t="shared" si="4"/>
        <v>0</v>
      </c>
      <c r="W71" s="11">
        <f t="shared" si="1"/>
        <v>0</v>
      </c>
      <c r="X71" s="19">
        <f t="shared" si="5"/>
        <v>0</v>
      </c>
      <c r="Y71" s="19">
        <f t="shared" si="6"/>
        <v>0</v>
      </c>
      <c r="Z71" s="99">
        <v>0</v>
      </c>
      <c r="AA71" s="99">
        <v>0</v>
      </c>
      <c r="AB71" s="20">
        <f t="shared" si="2"/>
        <v>0</v>
      </c>
      <c r="AE71" s="1">
        <f t="shared" si="0"/>
        <v>0</v>
      </c>
      <c r="AF71" s="1">
        <f t="shared" si="3"/>
        <v>0</v>
      </c>
      <c r="AG71" s="1">
        <f t="shared" si="3"/>
        <v>0</v>
      </c>
    </row>
    <row r="72" spans="1:33" ht="15.75" thickBot="1" x14ac:dyDescent="0.3">
      <c r="A72" s="13">
        <v>42</v>
      </c>
      <c r="B72" s="83" t="s">
        <v>217</v>
      </c>
      <c r="C72" s="84" t="s">
        <v>218</v>
      </c>
      <c r="D72" s="99" t="s">
        <v>92</v>
      </c>
      <c r="E72" s="99" t="s">
        <v>93</v>
      </c>
      <c r="F72" s="99" t="s">
        <v>94</v>
      </c>
      <c r="G72" s="99" t="s">
        <v>92</v>
      </c>
      <c r="H72" s="99"/>
      <c r="I72" s="99" t="s">
        <v>94</v>
      </c>
      <c r="J72" s="99"/>
      <c r="K72" s="99"/>
      <c r="L72" s="99" t="s">
        <v>94</v>
      </c>
      <c r="M72" s="99" t="s">
        <v>94</v>
      </c>
      <c r="N72" s="99" t="s">
        <v>94</v>
      </c>
      <c r="O72" s="99"/>
      <c r="P72" s="99"/>
      <c r="Q72" s="99" t="s">
        <v>95</v>
      </c>
      <c r="R72" s="90"/>
      <c r="S72" s="90"/>
      <c r="T72" s="90"/>
      <c r="U72" s="99">
        <v>9.0500000000000007</v>
      </c>
      <c r="V72" s="19">
        <f t="shared" si="4"/>
        <v>0</v>
      </c>
      <c r="W72" s="11">
        <f t="shared" si="1"/>
        <v>0</v>
      </c>
      <c r="X72" s="19">
        <f t="shared" si="5"/>
        <v>0</v>
      </c>
      <c r="Y72" s="19">
        <f t="shared" si="6"/>
        <v>0</v>
      </c>
      <c r="Z72" s="99">
        <v>0</v>
      </c>
      <c r="AA72" s="99">
        <v>0</v>
      </c>
      <c r="AB72" s="20">
        <f t="shared" si="2"/>
        <v>0</v>
      </c>
      <c r="AE72" s="1">
        <f t="shared" si="0"/>
        <v>0</v>
      </c>
      <c r="AF72" s="1">
        <f t="shared" si="3"/>
        <v>0</v>
      </c>
      <c r="AG72" s="1">
        <f t="shared" si="3"/>
        <v>0</v>
      </c>
    </row>
    <row r="73" spans="1:33" ht="15.75" thickBot="1" x14ac:dyDescent="0.3">
      <c r="A73" s="10">
        <v>43</v>
      </c>
      <c r="B73" s="83" t="s">
        <v>219</v>
      </c>
      <c r="C73" s="84" t="s">
        <v>220</v>
      </c>
      <c r="D73" s="99" t="s">
        <v>92</v>
      </c>
      <c r="E73" s="99" t="s">
        <v>92</v>
      </c>
      <c r="F73" s="99" t="s">
        <v>92</v>
      </c>
      <c r="G73" s="99" t="s">
        <v>92</v>
      </c>
      <c r="H73" s="99"/>
      <c r="I73" s="99" t="s">
        <v>92</v>
      </c>
      <c r="J73" s="99"/>
      <c r="K73" s="99"/>
      <c r="L73" s="99" t="s">
        <v>94</v>
      </c>
      <c r="M73" s="99" t="s">
        <v>93</v>
      </c>
      <c r="N73" s="99" t="s">
        <v>94</v>
      </c>
      <c r="O73" s="99"/>
      <c r="P73" s="99"/>
      <c r="Q73" s="99" t="s">
        <v>95</v>
      </c>
      <c r="R73" s="90"/>
      <c r="S73" s="90"/>
      <c r="T73" s="90"/>
      <c r="U73" s="99">
        <v>8.23</v>
      </c>
      <c r="V73" s="19">
        <f t="shared" ref="V73:V78" si="7">IF(A73&lt;&gt;"",COUNTIF(D73:T73,"AB"),"")</f>
        <v>0</v>
      </c>
      <c r="W73" s="11">
        <f t="shared" ref="W73:W78" si="8">IF(A73&lt;&gt;"",(COUNTIF(D73:T73,"U")),"")</f>
        <v>0</v>
      </c>
      <c r="X73" s="19">
        <f t="shared" ref="X73:X78" si="9">IF(A73&lt;&gt;"",(COUNTIF(D73:T73,"W")),"")</f>
        <v>0</v>
      </c>
      <c r="Y73" s="19">
        <f t="shared" ref="Y73:Y78" si="10">IF(A73&lt;&gt;"",(COUNTIF(D73:T73,"WH")),"")</f>
        <v>0</v>
      </c>
      <c r="Z73" s="99">
        <v>0</v>
      </c>
      <c r="AA73" s="99">
        <v>0</v>
      </c>
      <c r="AB73" s="20">
        <f t="shared" si="2"/>
        <v>0</v>
      </c>
    </row>
    <row r="74" spans="1:33" ht="15.75" thickBot="1" x14ac:dyDescent="0.3">
      <c r="A74" s="13">
        <v>44</v>
      </c>
      <c r="B74" s="83" t="s">
        <v>221</v>
      </c>
      <c r="C74" s="84" t="s">
        <v>222</v>
      </c>
      <c r="D74" s="99" t="s">
        <v>95</v>
      </c>
      <c r="E74" s="99" t="s">
        <v>96</v>
      </c>
      <c r="F74" s="99" t="s">
        <v>98</v>
      </c>
      <c r="G74" s="99" t="s">
        <v>97</v>
      </c>
      <c r="H74" s="99"/>
      <c r="I74" s="99"/>
      <c r="J74" s="99" t="s">
        <v>96</v>
      </c>
      <c r="K74" s="99"/>
      <c r="L74" s="99" t="s">
        <v>92</v>
      </c>
      <c r="M74" s="99" t="s">
        <v>93</v>
      </c>
      <c r="N74" s="99" t="s">
        <v>93</v>
      </c>
      <c r="O74" s="99"/>
      <c r="P74" s="99"/>
      <c r="Q74" s="99" t="s">
        <v>98</v>
      </c>
      <c r="R74" s="90"/>
      <c r="S74" s="90"/>
      <c r="T74" s="90"/>
      <c r="U74" s="99"/>
      <c r="V74" s="19">
        <f t="shared" si="7"/>
        <v>0</v>
      </c>
      <c r="W74" s="11">
        <f t="shared" si="8"/>
        <v>2</v>
      </c>
      <c r="X74" s="19">
        <f t="shared" si="9"/>
        <v>0</v>
      </c>
      <c r="Y74" s="19">
        <f t="shared" si="10"/>
        <v>0</v>
      </c>
      <c r="Z74" s="99">
        <v>0</v>
      </c>
      <c r="AA74" s="99">
        <v>1</v>
      </c>
      <c r="AB74" s="20">
        <f t="shared" si="2"/>
        <v>1</v>
      </c>
    </row>
    <row r="75" spans="1:33" ht="15.75" thickBot="1" x14ac:dyDescent="0.3">
      <c r="A75" s="10">
        <v>45</v>
      </c>
      <c r="B75" s="83" t="s">
        <v>223</v>
      </c>
      <c r="C75" s="84" t="s">
        <v>224</v>
      </c>
      <c r="D75" s="99" t="s">
        <v>92</v>
      </c>
      <c r="E75" s="99" t="s">
        <v>95</v>
      </c>
      <c r="F75" s="99" t="s">
        <v>95</v>
      </c>
      <c r="G75" s="99" t="s">
        <v>92</v>
      </c>
      <c r="H75" s="99"/>
      <c r="I75" s="99" t="s">
        <v>95</v>
      </c>
      <c r="J75" s="99"/>
      <c r="K75" s="99"/>
      <c r="L75" s="99" t="s">
        <v>92</v>
      </c>
      <c r="M75" s="99" t="s">
        <v>93</v>
      </c>
      <c r="N75" s="99" t="s">
        <v>94</v>
      </c>
      <c r="O75" s="99"/>
      <c r="P75" s="99"/>
      <c r="Q75" s="99" t="s">
        <v>95</v>
      </c>
      <c r="R75" s="90"/>
      <c r="S75" s="90"/>
      <c r="T75" s="90"/>
      <c r="U75" s="99">
        <v>7.52</v>
      </c>
      <c r="V75" s="19">
        <f t="shared" si="7"/>
        <v>0</v>
      </c>
      <c r="W75" s="11">
        <f t="shared" si="8"/>
        <v>0</v>
      </c>
      <c r="X75" s="19">
        <f t="shared" si="9"/>
        <v>0</v>
      </c>
      <c r="Y75" s="19">
        <f t="shared" si="10"/>
        <v>0</v>
      </c>
      <c r="Z75" s="99">
        <v>0</v>
      </c>
      <c r="AA75" s="99">
        <v>0</v>
      </c>
      <c r="AB75" s="20">
        <f t="shared" si="2"/>
        <v>0</v>
      </c>
      <c r="AE75" s="1">
        <f t="shared" si="0"/>
        <v>0</v>
      </c>
      <c r="AF75" s="1">
        <f t="shared" si="3"/>
        <v>0</v>
      </c>
      <c r="AG75" s="1">
        <f t="shared" si="3"/>
        <v>0</v>
      </c>
    </row>
    <row r="76" spans="1:33" ht="15.75" thickBot="1" x14ac:dyDescent="0.3">
      <c r="A76" s="13">
        <v>46</v>
      </c>
      <c r="B76" s="83" t="s">
        <v>225</v>
      </c>
      <c r="C76" s="84" t="s">
        <v>226</v>
      </c>
      <c r="D76" s="99" t="s">
        <v>95</v>
      </c>
      <c r="E76" s="99" t="s">
        <v>92</v>
      </c>
      <c r="F76" s="99" t="s">
        <v>95</v>
      </c>
      <c r="G76" s="99" t="s">
        <v>95</v>
      </c>
      <c r="H76" s="99"/>
      <c r="I76" s="99" t="s">
        <v>95</v>
      </c>
      <c r="J76" s="99"/>
      <c r="K76" s="99"/>
      <c r="L76" s="99" t="s">
        <v>93</v>
      </c>
      <c r="M76" s="99" t="s">
        <v>93</v>
      </c>
      <c r="N76" s="99" t="s">
        <v>93</v>
      </c>
      <c r="O76" s="99"/>
      <c r="P76" s="99"/>
      <c r="Q76" s="99" t="s">
        <v>97</v>
      </c>
      <c r="R76" s="90"/>
      <c r="S76" s="90"/>
      <c r="T76" s="90"/>
      <c r="U76" s="99">
        <v>7.57</v>
      </c>
      <c r="V76" s="19">
        <f t="shared" si="7"/>
        <v>0</v>
      </c>
      <c r="W76" s="11">
        <f t="shared" si="8"/>
        <v>0</v>
      </c>
      <c r="X76" s="19">
        <f t="shared" si="9"/>
        <v>0</v>
      </c>
      <c r="Y76" s="19">
        <f t="shared" si="10"/>
        <v>0</v>
      </c>
      <c r="Z76" s="99">
        <v>0</v>
      </c>
      <c r="AA76" s="99">
        <v>0</v>
      </c>
      <c r="AB76" s="20">
        <f t="shared" si="2"/>
        <v>0</v>
      </c>
    </row>
    <row r="77" spans="1:33" ht="15.75" thickBot="1" x14ac:dyDescent="0.3">
      <c r="A77" s="10">
        <v>47</v>
      </c>
      <c r="B77" s="83" t="s">
        <v>227</v>
      </c>
      <c r="C77" s="84" t="s">
        <v>228</v>
      </c>
      <c r="D77" s="99" t="s">
        <v>95</v>
      </c>
      <c r="E77" s="99" t="s">
        <v>95</v>
      </c>
      <c r="F77" s="99" t="s">
        <v>97</v>
      </c>
      <c r="G77" s="99" t="s">
        <v>92</v>
      </c>
      <c r="H77" s="99"/>
      <c r="I77" s="99" t="s">
        <v>92</v>
      </c>
      <c r="J77" s="99"/>
      <c r="K77" s="99"/>
      <c r="L77" s="99" t="s">
        <v>92</v>
      </c>
      <c r="M77" s="99" t="s">
        <v>93</v>
      </c>
      <c r="N77" s="99" t="s">
        <v>93</v>
      </c>
      <c r="O77" s="99"/>
      <c r="P77" s="99"/>
      <c r="Q77" s="99" t="s">
        <v>95</v>
      </c>
      <c r="R77" s="90"/>
      <c r="S77" s="90"/>
      <c r="T77" s="90"/>
      <c r="U77" s="99">
        <v>7.48</v>
      </c>
      <c r="V77" s="19">
        <f t="shared" si="7"/>
        <v>0</v>
      </c>
      <c r="W77" s="11">
        <f t="shared" si="8"/>
        <v>0</v>
      </c>
      <c r="X77" s="19">
        <f t="shared" si="9"/>
        <v>0</v>
      </c>
      <c r="Y77" s="19">
        <f t="shared" si="10"/>
        <v>0</v>
      </c>
      <c r="Z77" s="99"/>
      <c r="AA77" s="99"/>
      <c r="AB77" s="20">
        <f t="shared" si="2"/>
        <v>0</v>
      </c>
    </row>
    <row r="78" spans="1:33" ht="15.75" thickBot="1" x14ac:dyDescent="0.3">
      <c r="A78" s="13">
        <v>48</v>
      </c>
      <c r="B78" s="83" t="s">
        <v>229</v>
      </c>
      <c r="C78" s="84" t="s">
        <v>230</v>
      </c>
      <c r="D78" s="99" t="s">
        <v>92</v>
      </c>
      <c r="E78" s="99" t="s">
        <v>92</v>
      </c>
      <c r="F78" s="99" t="s">
        <v>95</v>
      </c>
      <c r="G78" s="99" t="s">
        <v>92</v>
      </c>
      <c r="H78" s="99"/>
      <c r="I78" s="99" t="s">
        <v>92</v>
      </c>
      <c r="J78" s="99"/>
      <c r="K78" s="99"/>
      <c r="L78" s="99" t="s">
        <v>93</v>
      </c>
      <c r="M78" s="99" t="s">
        <v>94</v>
      </c>
      <c r="N78" s="99" t="s">
        <v>94</v>
      </c>
      <c r="O78" s="99"/>
      <c r="P78" s="99"/>
      <c r="Q78" s="99" t="s">
        <v>95</v>
      </c>
      <c r="R78" s="90"/>
      <c r="S78" s="90"/>
      <c r="T78" s="90"/>
      <c r="U78" s="99">
        <v>8</v>
      </c>
      <c r="V78" s="19">
        <f t="shared" si="7"/>
        <v>0</v>
      </c>
      <c r="W78" s="11">
        <f t="shared" si="8"/>
        <v>0</v>
      </c>
      <c r="X78" s="19">
        <f t="shared" si="9"/>
        <v>0</v>
      </c>
      <c r="Y78" s="19">
        <f t="shared" si="10"/>
        <v>0</v>
      </c>
      <c r="Z78" s="99">
        <v>0</v>
      </c>
      <c r="AA78" s="99">
        <v>0</v>
      </c>
      <c r="AB78" s="20">
        <f t="shared" si="2"/>
        <v>0</v>
      </c>
    </row>
    <row r="79" spans="1:33" ht="15.75" thickBot="1" x14ac:dyDescent="0.3">
      <c r="A79" s="10">
        <v>49</v>
      </c>
      <c r="B79" s="83" t="s">
        <v>231</v>
      </c>
      <c r="C79" s="84" t="s">
        <v>232</v>
      </c>
      <c r="D79" s="99" t="s">
        <v>92</v>
      </c>
      <c r="E79" s="99" t="s">
        <v>92</v>
      </c>
      <c r="F79" s="99" t="s">
        <v>92</v>
      </c>
      <c r="G79" s="99" t="s">
        <v>92</v>
      </c>
      <c r="H79" s="99"/>
      <c r="I79" s="99" t="s">
        <v>92</v>
      </c>
      <c r="J79" s="99"/>
      <c r="K79" s="99"/>
      <c r="L79" s="99" t="s">
        <v>93</v>
      </c>
      <c r="M79" s="99" t="s">
        <v>94</v>
      </c>
      <c r="N79" s="99" t="s">
        <v>94</v>
      </c>
      <c r="O79" s="99"/>
      <c r="P79" s="99"/>
      <c r="Q79" s="99" t="s">
        <v>95</v>
      </c>
      <c r="R79" s="90"/>
      <c r="S79" s="90"/>
      <c r="T79" s="90"/>
      <c r="U79" s="99">
        <v>8.2200000000000006</v>
      </c>
      <c r="V79" s="19">
        <f t="shared" ref="V79:V87" si="11">IF(A79&lt;&gt;"",COUNTIF(D79:T79,"AB"),"")</f>
        <v>0</v>
      </c>
      <c r="W79" s="11">
        <f t="shared" ref="W79:W87" si="12">IF(A79&lt;&gt;"",(COUNTIF(D79:T79,"U")),"")</f>
        <v>0</v>
      </c>
      <c r="X79" s="19">
        <f t="shared" ref="X79:X87" si="13">IF(A79&lt;&gt;"",(COUNTIF(D79:T79,"W")),"")</f>
        <v>0</v>
      </c>
      <c r="Y79" s="19">
        <f t="shared" ref="Y79:Y87" si="14">IF(A79&lt;&gt;"",(COUNTIF(D79:T79,"WH")),"")</f>
        <v>0</v>
      </c>
      <c r="Z79" s="99">
        <v>0</v>
      </c>
      <c r="AA79" s="99">
        <v>0</v>
      </c>
      <c r="AB79" s="20">
        <f t="shared" si="2"/>
        <v>0</v>
      </c>
    </row>
    <row r="80" spans="1:33" ht="15.75" thickBot="1" x14ac:dyDescent="0.3">
      <c r="A80" s="13">
        <v>50</v>
      </c>
      <c r="B80" s="83" t="s">
        <v>233</v>
      </c>
      <c r="C80" s="84" t="s">
        <v>234</v>
      </c>
      <c r="D80" s="99" t="s">
        <v>93</v>
      </c>
      <c r="E80" s="99" t="s">
        <v>92</v>
      </c>
      <c r="F80" s="99" t="s">
        <v>92</v>
      </c>
      <c r="G80" s="99" t="s">
        <v>92</v>
      </c>
      <c r="H80" s="99"/>
      <c r="I80" s="99" t="s">
        <v>92</v>
      </c>
      <c r="J80" s="99"/>
      <c r="K80" s="99"/>
      <c r="L80" s="99" t="s">
        <v>93</v>
      </c>
      <c r="M80" s="99" t="s">
        <v>94</v>
      </c>
      <c r="N80" s="99" t="s">
        <v>94</v>
      </c>
      <c r="O80" s="99"/>
      <c r="P80" s="99"/>
      <c r="Q80" s="99" t="s">
        <v>95</v>
      </c>
      <c r="R80" s="90"/>
      <c r="S80" s="90"/>
      <c r="T80" s="90"/>
      <c r="U80" s="99">
        <v>8.35</v>
      </c>
      <c r="V80" s="19">
        <f t="shared" si="11"/>
        <v>0</v>
      </c>
      <c r="W80" s="11">
        <f t="shared" si="12"/>
        <v>0</v>
      </c>
      <c r="X80" s="19">
        <f t="shared" si="13"/>
        <v>0</v>
      </c>
      <c r="Y80" s="19">
        <f t="shared" si="14"/>
        <v>0</v>
      </c>
      <c r="Z80" s="99">
        <v>0</v>
      </c>
      <c r="AA80" s="99">
        <v>0</v>
      </c>
      <c r="AB80" s="20">
        <f t="shared" si="2"/>
        <v>0</v>
      </c>
    </row>
    <row r="81" spans="1:33" ht="15.75" thickBot="1" x14ac:dyDescent="0.3">
      <c r="A81" s="10">
        <v>51</v>
      </c>
      <c r="B81" s="83" t="s">
        <v>235</v>
      </c>
      <c r="C81" s="84" t="s">
        <v>236</v>
      </c>
      <c r="D81" s="99" t="s">
        <v>92</v>
      </c>
      <c r="E81" s="99" t="s">
        <v>92</v>
      </c>
      <c r="F81" s="99" t="s">
        <v>93</v>
      </c>
      <c r="G81" s="99" t="s">
        <v>92</v>
      </c>
      <c r="H81" s="99"/>
      <c r="I81" s="99" t="s">
        <v>92</v>
      </c>
      <c r="J81" s="99"/>
      <c r="K81" s="99"/>
      <c r="L81" s="99" t="s">
        <v>94</v>
      </c>
      <c r="M81" s="99" t="s">
        <v>94</v>
      </c>
      <c r="N81" s="99" t="s">
        <v>94</v>
      </c>
      <c r="O81" s="99"/>
      <c r="P81" s="99"/>
      <c r="Q81" s="99" t="s">
        <v>95</v>
      </c>
      <c r="R81" s="90"/>
      <c r="S81" s="90"/>
      <c r="T81" s="90"/>
      <c r="U81" s="99">
        <v>8.48</v>
      </c>
      <c r="V81" s="19">
        <f t="shared" si="11"/>
        <v>0</v>
      </c>
      <c r="W81" s="11">
        <f t="shared" si="12"/>
        <v>0</v>
      </c>
      <c r="X81" s="19">
        <f t="shared" si="13"/>
        <v>0</v>
      </c>
      <c r="Y81" s="19">
        <f t="shared" si="14"/>
        <v>0</v>
      </c>
      <c r="Z81" s="99">
        <v>0</v>
      </c>
      <c r="AA81" s="99">
        <v>0</v>
      </c>
      <c r="AB81" s="20">
        <f t="shared" si="2"/>
        <v>0</v>
      </c>
      <c r="AE81" s="1">
        <f t="shared" si="0"/>
        <v>0</v>
      </c>
      <c r="AF81" s="1">
        <f t="shared" si="3"/>
        <v>0</v>
      </c>
      <c r="AG81" s="1">
        <f t="shared" si="3"/>
        <v>0</v>
      </c>
    </row>
    <row r="82" spans="1:33" ht="15.75" thickBot="1" x14ac:dyDescent="0.3">
      <c r="A82" s="13">
        <v>52</v>
      </c>
      <c r="B82" s="83" t="s">
        <v>237</v>
      </c>
      <c r="C82" s="84" t="s">
        <v>238</v>
      </c>
      <c r="D82" s="99" t="s">
        <v>96</v>
      </c>
      <c r="E82" s="99" t="s">
        <v>96</v>
      </c>
      <c r="F82" s="99" t="s">
        <v>96</v>
      </c>
      <c r="G82" s="99" t="s">
        <v>96</v>
      </c>
      <c r="H82" s="99"/>
      <c r="I82" s="99" t="s">
        <v>96</v>
      </c>
      <c r="J82" s="99"/>
      <c r="K82" s="99"/>
      <c r="L82" s="99" t="s">
        <v>93</v>
      </c>
      <c r="M82" s="99" t="s">
        <v>92</v>
      </c>
      <c r="N82" s="99" t="s">
        <v>93</v>
      </c>
      <c r="O82" s="99"/>
      <c r="P82" s="99"/>
      <c r="Q82" s="99" t="s">
        <v>96</v>
      </c>
      <c r="R82" s="90"/>
      <c r="S82" s="90"/>
      <c r="T82" s="90"/>
      <c r="U82" s="99"/>
      <c r="V82" s="19">
        <f t="shared" si="11"/>
        <v>0</v>
      </c>
      <c r="W82" s="11">
        <f t="shared" si="12"/>
        <v>6</v>
      </c>
      <c r="X82" s="19">
        <f t="shared" si="13"/>
        <v>0</v>
      </c>
      <c r="Y82" s="19">
        <f t="shared" si="14"/>
        <v>0</v>
      </c>
      <c r="Z82" s="99">
        <v>10</v>
      </c>
      <c r="AA82" s="99">
        <v>0</v>
      </c>
      <c r="AB82" s="20">
        <f t="shared" si="2"/>
        <v>16</v>
      </c>
      <c r="AE82" s="1">
        <f t="shared" si="0"/>
        <v>0</v>
      </c>
      <c r="AF82" s="1">
        <f t="shared" si="3"/>
        <v>0</v>
      </c>
      <c r="AG82" s="1">
        <f t="shared" si="3"/>
        <v>0</v>
      </c>
    </row>
    <row r="83" spans="1:33" ht="15.75" thickBot="1" x14ac:dyDescent="0.3">
      <c r="A83" s="10">
        <v>53</v>
      </c>
      <c r="B83" s="83" t="s">
        <v>239</v>
      </c>
      <c r="C83" s="84" t="s">
        <v>240</v>
      </c>
      <c r="D83" s="99" t="s">
        <v>96</v>
      </c>
      <c r="E83" s="99" t="s">
        <v>96</v>
      </c>
      <c r="F83" s="99" t="s">
        <v>96</v>
      </c>
      <c r="G83" s="99" t="s">
        <v>96</v>
      </c>
      <c r="H83" s="99"/>
      <c r="I83" s="99"/>
      <c r="J83" s="99" t="s">
        <v>96</v>
      </c>
      <c r="K83" s="99"/>
      <c r="L83" s="99" t="s">
        <v>93</v>
      </c>
      <c r="M83" s="99" t="s">
        <v>95</v>
      </c>
      <c r="N83" s="99" t="s">
        <v>93</v>
      </c>
      <c r="O83" s="99"/>
      <c r="P83" s="99"/>
      <c r="Q83" s="99" t="s">
        <v>98</v>
      </c>
      <c r="R83" s="90"/>
      <c r="S83" s="90"/>
      <c r="T83" s="90"/>
      <c r="U83" s="99"/>
      <c r="V83" s="19">
        <f t="shared" si="11"/>
        <v>0</v>
      </c>
      <c r="W83" s="11">
        <f t="shared" si="12"/>
        <v>5</v>
      </c>
      <c r="X83" s="19">
        <f t="shared" si="13"/>
        <v>0</v>
      </c>
      <c r="Y83" s="19">
        <f t="shared" si="14"/>
        <v>0</v>
      </c>
      <c r="Z83" s="99">
        <v>10</v>
      </c>
      <c r="AA83" s="99">
        <v>0</v>
      </c>
      <c r="AB83" s="20">
        <f t="shared" si="2"/>
        <v>15</v>
      </c>
    </row>
    <row r="84" spans="1:33" ht="15.75" thickBot="1" x14ac:dyDescent="0.3">
      <c r="A84" s="13">
        <v>54</v>
      </c>
      <c r="B84" s="83" t="s">
        <v>241</v>
      </c>
      <c r="C84" s="84" t="s">
        <v>242</v>
      </c>
      <c r="D84" s="99" t="s">
        <v>96</v>
      </c>
      <c r="E84" s="99" t="s">
        <v>96</v>
      </c>
      <c r="F84" s="99" t="s">
        <v>96</v>
      </c>
      <c r="G84" s="99" t="s">
        <v>96</v>
      </c>
      <c r="H84" s="99"/>
      <c r="I84" s="99"/>
      <c r="J84" s="99" t="s">
        <v>96</v>
      </c>
      <c r="K84" s="99"/>
      <c r="L84" s="99" t="s">
        <v>96</v>
      </c>
      <c r="M84" s="99" t="s">
        <v>96</v>
      </c>
      <c r="N84" s="99" t="s">
        <v>93</v>
      </c>
      <c r="O84" s="99"/>
      <c r="P84" s="99"/>
      <c r="Q84" s="99" t="s">
        <v>98</v>
      </c>
      <c r="R84" s="90"/>
      <c r="S84" s="90"/>
      <c r="T84" s="90"/>
      <c r="U84" s="99"/>
      <c r="V84" s="19">
        <f t="shared" si="11"/>
        <v>0</v>
      </c>
      <c r="W84" s="11">
        <f t="shared" si="12"/>
        <v>7</v>
      </c>
      <c r="X84" s="19">
        <f t="shared" si="13"/>
        <v>0</v>
      </c>
      <c r="Y84" s="19">
        <f t="shared" si="14"/>
        <v>0</v>
      </c>
      <c r="Z84" s="99">
        <v>10</v>
      </c>
      <c r="AA84" s="99">
        <v>0</v>
      </c>
      <c r="AB84" s="20">
        <f t="shared" si="2"/>
        <v>17</v>
      </c>
    </row>
    <row r="85" spans="1:33" ht="15.75" thickBot="1" x14ac:dyDescent="0.3">
      <c r="A85" s="10">
        <v>55</v>
      </c>
      <c r="B85" s="83" t="s">
        <v>243</v>
      </c>
      <c r="C85" s="84" t="s">
        <v>244</v>
      </c>
      <c r="D85" s="99" t="s">
        <v>97</v>
      </c>
      <c r="E85" s="99" t="s">
        <v>96</v>
      </c>
      <c r="F85" s="99" t="s">
        <v>96</v>
      </c>
      <c r="G85" s="99" t="s">
        <v>96</v>
      </c>
      <c r="H85" s="99"/>
      <c r="I85" s="99" t="s">
        <v>96</v>
      </c>
      <c r="J85" s="99"/>
      <c r="K85" s="99"/>
      <c r="L85" s="99" t="s">
        <v>93</v>
      </c>
      <c r="M85" s="99" t="s">
        <v>92</v>
      </c>
      <c r="N85" s="99" t="s">
        <v>94</v>
      </c>
      <c r="O85" s="99"/>
      <c r="P85" s="99"/>
      <c r="Q85" s="99" t="s">
        <v>98</v>
      </c>
      <c r="R85" s="90"/>
      <c r="S85" s="90"/>
      <c r="T85" s="90"/>
      <c r="U85" s="99"/>
      <c r="V85" s="19">
        <f t="shared" si="11"/>
        <v>0</v>
      </c>
      <c r="W85" s="11">
        <f t="shared" si="12"/>
        <v>4</v>
      </c>
      <c r="X85" s="19">
        <f t="shared" si="13"/>
        <v>0</v>
      </c>
      <c r="Y85" s="19">
        <f t="shared" si="14"/>
        <v>0</v>
      </c>
      <c r="Z85" s="99">
        <v>9</v>
      </c>
      <c r="AA85" s="99">
        <v>0</v>
      </c>
      <c r="AB85" s="20">
        <f t="shared" si="2"/>
        <v>13</v>
      </c>
    </row>
    <row r="86" spans="1:33" ht="15.75" thickBot="1" x14ac:dyDescent="0.3">
      <c r="A86" s="13">
        <v>56</v>
      </c>
      <c r="B86" s="83" t="s">
        <v>245</v>
      </c>
      <c r="C86" s="84" t="s">
        <v>246</v>
      </c>
      <c r="D86" s="99" t="s">
        <v>97</v>
      </c>
      <c r="E86" s="99" t="s">
        <v>97</v>
      </c>
      <c r="F86" s="99" t="s">
        <v>96</v>
      </c>
      <c r="G86" s="99" t="s">
        <v>95</v>
      </c>
      <c r="H86" s="99"/>
      <c r="I86" s="99" t="s">
        <v>96</v>
      </c>
      <c r="J86" s="99"/>
      <c r="K86" s="99"/>
      <c r="L86" s="99" t="s">
        <v>96</v>
      </c>
      <c r="M86" s="99" t="s">
        <v>92</v>
      </c>
      <c r="N86" s="99" t="s">
        <v>93</v>
      </c>
      <c r="O86" s="99"/>
      <c r="P86" s="99"/>
      <c r="Q86" s="99" t="s">
        <v>97</v>
      </c>
      <c r="R86" s="90"/>
      <c r="S86" s="90"/>
      <c r="T86" s="90"/>
      <c r="U86" s="99"/>
      <c r="V86" s="19">
        <f t="shared" si="11"/>
        <v>0</v>
      </c>
      <c r="W86" s="11">
        <f t="shared" si="12"/>
        <v>3</v>
      </c>
      <c r="X86" s="19">
        <f t="shared" si="13"/>
        <v>0</v>
      </c>
      <c r="Y86" s="19">
        <f t="shared" si="14"/>
        <v>0</v>
      </c>
      <c r="Z86" s="99"/>
      <c r="AA86" s="99">
        <v>0</v>
      </c>
      <c r="AB86" s="20">
        <f t="shared" si="2"/>
        <v>3</v>
      </c>
    </row>
    <row r="87" spans="1:33" ht="15.75" thickBot="1" x14ac:dyDescent="0.3">
      <c r="A87" s="10">
        <v>57</v>
      </c>
      <c r="B87" s="83" t="s">
        <v>247</v>
      </c>
      <c r="C87" s="84" t="s">
        <v>248</v>
      </c>
      <c r="D87" s="99" t="s">
        <v>97</v>
      </c>
      <c r="E87" s="99" t="s">
        <v>96</v>
      </c>
      <c r="F87" s="101" t="s">
        <v>265</v>
      </c>
      <c r="G87" s="99" t="s">
        <v>96</v>
      </c>
      <c r="H87" s="99"/>
      <c r="I87" s="99"/>
      <c r="J87" s="99" t="s">
        <v>96</v>
      </c>
      <c r="K87" s="99"/>
      <c r="L87" s="99" t="s">
        <v>92</v>
      </c>
      <c r="M87" s="99" t="s">
        <v>92</v>
      </c>
      <c r="N87" s="99" t="s">
        <v>94</v>
      </c>
      <c r="O87" s="99"/>
      <c r="P87" s="99"/>
      <c r="Q87" s="99" t="s">
        <v>98</v>
      </c>
      <c r="R87" s="90"/>
      <c r="S87" s="90"/>
      <c r="T87" s="90"/>
      <c r="U87" s="99"/>
      <c r="V87" s="19">
        <f t="shared" si="11"/>
        <v>1</v>
      </c>
      <c r="W87" s="11">
        <f t="shared" si="12"/>
        <v>3</v>
      </c>
      <c r="X87" s="19">
        <f t="shared" si="13"/>
        <v>0</v>
      </c>
      <c r="Y87" s="19">
        <f t="shared" si="14"/>
        <v>0</v>
      </c>
      <c r="Z87" s="99"/>
      <c r="AA87" s="99"/>
      <c r="AB87" s="20">
        <f t="shared" si="2"/>
        <v>4</v>
      </c>
    </row>
    <row r="88" spans="1:33" ht="15.75" thickBot="1" x14ac:dyDescent="0.3">
      <c r="A88" s="13">
        <v>58</v>
      </c>
      <c r="B88" s="83" t="s">
        <v>249</v>
      </c>
      <c r="C88" s="84" t="s">
        <v>250</v>
      </c>
      <c r="D88" s="99" t="s">
        <v>96</v>
      </c>
      <c r="E88" s="99" t="s">
        <v>96</v>
      </c>
      <c r="F88" s="99" t="s">
        <v>96</v>
      </c>
      <c r="G88" s="99" t="s">
        <v>98</v>
      </c>
      <c r="H88" s="99"/>
      <c r="I88" s="99" t="s">
        <v>96</v>
      </c>
      <c r="J88" s="99"/>
      <c r="K88" s="99"/>
      <c r="L88" s="99" t="s">
        <v>92</v>
      </c>
      <c r="M88" s="99" t="s">
        <v>96</v>
      </c>
      <c r="N88" s="99" t="s">
        <v>93</v>
      </c>
      <c r="O88" s="99"/>
      <c r="P88" s="99"/>
      <c r="Q88" s="99" t="s">
        <v>98</v>
      </c>
      <c r="R88" s="90"/>
      <c r="S88" s="90"/>
      <c r="T88" s="90"/>
      <c r="U88" s="99"/>
      <c r="V88" s="19">
        <f t="shared" ref="V88:V90" si="15">IF(A88&lt;&gt;"",COUNTIF(D88:T88,"AB"),"")</f>
        <v>0</v>
      </c>
      <c r="W88" s="11">
        <f t="shared" ref="W88:W90" si="16">IF(A88&lt;&gt;"",(COUNTIF(D88:T88,"U")),"")</f>
        <v>5</v>
      </c>
      <c r="X88" s="19">
        <f t="shared" ref="X88:X90" si="17">IF(A88&lt;&gt;"",(COUNTIF(D88:T88,"W")),"")</f>
        <v>0</v>
      </c>
      <c r="Y88" s="19">
        <f t="shared" ref="Y88:Y90" si="18">IF(A88&lt;&gt;"",(COUNTIF(D88:T88,"WH")),"")</f>
        <v>0</v>
      </c>
      <c r="Z88" s="99">
        <v>7</v>
      </c>
      <c r="AA88" s="99">
        <v>1</v>
      </c>
      <c r="AB88" s="20">
        <f t="shared" si="2"/>
        <v>11</v>
      </c>
    </row>
    <row r="89" spans="1:33" ht="15.75" thickBot="1" x14ac:dyDescent="0.3">
      <c r="A89" s="10">
        <v>59</v>
      </c>
      <c r="B89" s="83" t="s">
        <v>251</v>
      </c>
      <c r="C89" s="84" t="s">
        <v>252</v>
      </c>
      <c r="D89" s="99" t="s">
        <v>97</v>
      </c>
      <c r="E89" s="99" t="s">
        <v>96</v>
      </c>
      <c r="F89" s="99" t="s">
        <v>96</v>
      </c>
      <c r="G89" s="99" t="s">
        <v>97</v>
      </c>
      <c r="H89" s="99"/>
      <c r="I89" s="99"/>
      <c r="J89" s="99" t="s">
        <v>97</v>
      </c>
      <c r="K89" s="99"/>
      <c r="L89" s="99" t="s">
        <v>92</v>
      </c>
      <c r="M89" s="99" t="s">
        <v>93</v>
      </c>
      <c r="N89" s="99" t="s">
        <v>94</v>
      </c>
      <c r="O89" s="99"/>
      <c r="P89" s="99"/>
      <c r="Q89" s="99" t="s">
        <v>97</v>
      </c>
      <c r="R89" s="90"/>
      <c r="S89" s="90"/>
      <c r="T89" s="90"/>
      <c r="U89" s="99"/>
      <c r="V89" s="19">
        <f t="shared" si="15"/>
        <v>0</v>
      </c>
      <c r="W89" s="11">
        <f t="shared" si="16"/>
        <v>2</v>
      </c>
      <c r="X89" s="19">
        <f t="shared" si="17"/>
        <v>0</v>
      </c>
      <c r="Y89" s="19">
        <f t="shared" si="18"/>
        <v>0</v>
      </c>
      <c r="Z89" s="99">
        <v>7</v>
      </c>
      <c r="AA89" s="99">
        <v>1</v>
      </c>
      <c r="AB89" s="20">
        <f t="shared" si="2"/>
        <v>8</v>
      </c>
    </row>
    <row r="90" spans="1:33" ht="15.75" thickBot="1" x14ac:dyDescent="0.3">
      <c r="A90" s="13">
        <v>60</v>
      </c>
      <c r="B90" s="83" t="s">
        <v>253</v>
      </c>
      <c r="C90" s="84" t="s">
        <v>254</v>
      </c>
      <c r="D90" s="99" t="s">
        <v>95</v>
      </c>
      <c r="E90" s="99" t="s">
        <v>95</v>
      </c>
      <c r="F90" s="99" t="s">
        <v>97</v>
      </c>
      <c r="G90" s="99" t="s">
        <v>97</v>
      </c>
      <c r="H90" s="99"/>
      <c r="I90" s="99" t="s">
        <v>96</v>
      </c>
      <c r="J90" s="99"/>
      <c r="K90" s="99"/>
      <c r="L90" s="99" t="s">
        <v>92</v>
      </c>
      <c r="M90" s="99" t="s">
        <v>93</v>
      </c>
      <c r="N90" s="99" t="s">
        <v>92</v>
      </c>
      <c r="O90" s="99"/>
      <c r="P90" s="99"/>
      <c r="Q90" s="99" t="s">
        <v>98</v>
      </c>
      <c r="R90" s="90"/>
      <c r="S90" s="90"/>
      <c r="T90" s="90"/>
      <c r="U90" s="99"/>
      <c r="V90" s="19">
        <f t="shared" si="15"/>
        <v>0</v>
      </c>
      <c r="W90" s="11">
        <f t="shared" si="16"/>
        <v>1</v>
      </c>
      <c r="X90" s="19">
        <f t="shared" si="17"/>
        <v>0</v>
      </c>
      <c r="Y90" s="19">
        <f t="shared" si="18"/>
        <v>0</v>
      </c>
      <c r="Z90" s="99">
        <v>2</v>
      </c>
      <c r="AA90" s="99">
        <v>1</v>
      </c>
      <c r="AB90" s="20">
        <f t="shared" si="2"/>
        <v>2</v>
      </c>
    </row>
    <row r="91" spans="1:33" ht="15.75" thickBot="1" x14ac:dyDescent="0.3">
      <c r="A91" s="10">
        <v>61</v>
      </c>
      <c r="B91" s="83" t="s">
        <v>255</v>
      </c>
      <c r="C91" s="84" t="s">
        <v>256</v>
      </c>
      <c r="D91" s="99" t="s">
        <v>97</v>
      </c>
      <c r="E91" s="99" t="s">
        <v>97</v>
      </c>
      <c r="F91" s="99" t="s">
        <v>96</v>
      </c>
      <c r="G91" s="99" t="s">
        <v>97</v>
      </c>
      <c r="H91" s="99"/>
      <c r="I91" s="99"/>
      <c r="J91" s="99" t="s">
        <v>96</v>
      </c>
      <c r="K91" s="99"/>
      <c r="L91" s="99" t="s">
        <v>93</v>
      </c>
      <c r="M91" s="99" t="s">
        <v>93</v>
      </c>
      <c r="N91" s="99" t="s">
        <v>93</v>
      </c>
      <c r="O91" s="99"/>
      <c r="P91" s="99"/>
      <c r="Q91" s="99" t="s">
        <v>98</v>
      </c>
      <c r="R91" s="90"/>
      <c r="S91" s="90"/>
      <c r="T91" s="90"/>
      <c r="U91" s="99"/>
      <c r="V91" s="19">
        <f t="shared" si="4"/>
        <v>0</v>
      </c>
      <c r="W91" s="11">
        <f t="shared" si="1"/>
        <v>2</v>
      </c>
      <c r="X91" s="19">
        <f t="shared" si="5"/>
        <v>0</v>
      </c>
      <c r="Y91" s="19">
        <f t="shared" si="6"/>
        <v>0</v>
      </c>
      <c r="Z91" s="99">
        <v>6</v>
      </c>
      <c r="AA91" s="99">
        <v>2</v>
      </c>
      <c r="AB91" s="20">
        <f t="shared" si="2"/>
        <v>6</v>
      </c>
      <c r="AE91" s="1">
        <f t="shared" si="0"/>
        <v>0</v>
      </c>
      <c r="AF91" s="1">
        <f t="shared" si="3"/>
        <v>0</v>
      </c>
      <c r="AG91" s="1">
        <f t="shared" si="3"/>
        <v>0</v>
      </c>
    </row>
    <row r="92" spans="1:33" ht="15.75" thickBot="1" x14ac:dyDescent="0.3">
      <c r="A92" s="13"/>
      <c r="B92" s="83"/>
      <c r="C92" s="84"/>
      <c r="D92" s="73"/>
      <c r="E92" s="73"/>
      <c r="F92" s="73"/>
      <c r="G92" s="73"/>
      <c r="H92" s="73"/>
      <c r="I92" s="73"/>
      <c r="J92" s="73"/>
      <c r="K92" s="73"/>
      <c r="L92" s="73"/>
      <c r="M92" s="73"/>
      <c r="N92" s="97"/>
      <c r="O92" s="90"/>
      <c r="P92" s="90"/>
      <c r="Q92" s="90"/>
      <c r="R92" s="90"/>
      <c r="S92" s="90"/>
      <c r="T92" s="90"/>
      <c r="U92" s="73"/>
      <c r="V92" s="19" t="str">
        <f t="shared" si="4"/>
        <v/>
      </c>
      <c r="W92" s="11" t="str">
        <f t="shared" si="1"/>
        <v/>
      </c>
      <c r="X92" s="19" t="str">
        <f t="shared" si="5"/>
        <v/>
      </c>
      <c r="Y92" s="19" t="str">
        <f t="shared" si="6"/>
        <v/>
      </c>
      <c r="Z92" s="18"/>
      <c r="AA92" s="18"/>
      <c r="AB92" s="20" t="str">
        <f t="shared" si="2"/>
        <v/>
      </c>
      <c r="AE92" s="1" t="str">
        <f t="shared" si="0"/>
        <v/>
      </c>
      <c r="AF92" s="1" t="str">
        <f t="shared" si="3"/>
        <v/>
      </c>
      <c r="AG92" s="1" t="str">
        <f t="shared" si="3"/>
        <v/>
      </c>
    </row>
    <row r="93" spans="1:33" ht="15.75" thickBot="1" x14ac:dyDescent="0.3">
      <c r="A93" s="10"/>
      <c r="B93" s="77"/>
      <c r="C93" s="82"/>
      <c r="D93" s="87"/>
      <c r="E93" s="87"/>
      <c r="F93" s="87"/>
      <c r="G93" s="87"/>
      <c r="H93" s="87"/>
      <c r="I93" s="87"/>
      <c r="J93" s="87"/>
      <c r="K93" s="87"/>
      <c r="L93" s="87"/>
      <c r="M93" s="87"/>
      <c r="N93" s="111"/>
      <c r="O93" s="88"/>
      <c r="P93" s="89"/>
      <c r="Q93" s="89"/>
      <c r="R93" s="89"/>
      <c r="S93" s="89"/>
      <c r="T93" s="89"/>
      <c r="U93" s="73"/>
      <c r="V93" s="19" t="str">
        <f t="shared" si="4"/>
        <v/>
      </c>
      <c r="W93" s="11" t="str">
        <f>IF(A93&lt;&gt;"",(COUNTIF(D93:T93,"U")),"")</f>
        <v/>
      </c>
      <c r="X93" s="19" t="str">
        <f t="shared" si="5"/>
        <v/>
      </c>
      <c r="Y93" s="19" t="str">
        <f t="shared" si="6"/>
        <v/>
      </c>
      <c r="Z93" s="18"/>
      <c r="AA93" s="18"/>
      <c r="AB93" s="20" t="str">
        <f t="shared" si="2"/>
        <v/>
      </c>
      <c r="AE93" s="1" t="str">
        <f t="shared" si="0"/>
        <v/>
      </c>
      <c r="AF93" s="1" t="str">
        <f t="shared" si="3"/>
        <v/>
      </c>
      <c r="AG93" s="1" t="str">
        <f t="shared" si="3"/>
        <v/>
      </c>
    </row>
    <row r="94" spans="1:33" ht="15.75" thickBot="1" x14ac:dyDescent="0.3">
      <c r="A94" s="159" t="s">
        <v>67</v>
      </c>
      <c r="B94" s="160"/>
      <c r="C94" s="160"/>
      <c r="D94" s="160"/>
      <c r="E94" s="160"/>
      <c r="F94" s="160"/>
      <c r="G94" s="160"/>
      <c r="H94" s="160"/>
      <c r="I94" s="160"/>
      <c r="J94" s="160"/>
      <c r="K94" s="160"/>
      <c r="L94" s="160"/>
      <c r="M94" s="160"/>
      <c r="N94" s="161"/>
      <c r="O94" s="160"/>
      <c r="P94" s="160"/>
      <c r="Q94" s="160"/>
      <c r="R94" s="160"/>
      <c r="S94" s="160"/>
      <c r="T94" s="160"/>
      <c r="U94" s="160"/>
      <c r="V94" s="21"/>
      <c r="W94" s="21"/>
      <c r="X94" s="21"/>
      <c r="Y94" s="21"/>
      <c r="Z94" s="22"/>
      <c r="AA94" s="22"/>
      <c r="AB94" s="23"/>
      <c r="AE94" s="1">
        <f>COUNTIF(AE31:AE93,1)</f>
        <v>0</v>
      </c>
      <c r="AF94" s="1">
        <f>COUNTIF(AF31:AF93,1)</f>
        <v>0</v>
      </c>
      <c r="AG94" s="1">
        <f>COUNTIF(AG31:AG93,1)</f>
        <v>0</v>
      </c>
    </row>
    <row r="95" spans="1:33" ht="15.75" thickBot="1" x14ac:dyDescent="0.3">
      <c r="A95" s="162"/>
      <c r="B95" s="161"/>
      <c r="C95" s="161"/>
      <c r="D95" s="24">
        <f>IF($A13&lt;&gt;"",$A13,"")</f>
        <v>1</v>
      </c>
      <c r="E95" s="24">
        <f>IF($A14&lt;&gt;"",$A14,"")</f>
        <v>2</v>
      </c>
      <c r="F95" s="24">
        <f>IF($A15&lt;&gt;"",$A15,"")</f>
        <v>3</v>
      </c>
      <c r="G95" s="24">
        <f>IF($A16&lt;&gt;"",$A16,"")</f>
        <v>4</v>
      </c>
      <c r="H95" s="24">
        <f>IF($A17&lt;&gt;"",$A17,"")</f>
        <v>5</v>
      </c>
      <c r="I95" s="24">
        <f>IF($A18&lt;&gt;"",$A18,"")</f>
        <v>6</v>
      </c>
      <c r="J95" s="24">
        <f>IF($A19&lt;&gt;"",$A19,"")</f>
        <v>7</v>
      </c>
      <c r="K95" s="24">
        <f>IF($A20&lt;&gt;"",$A20,"")</f>
        <v>8</v>
      </c>
      <c r="L95" s="24">
        <f>IF($A21&lt;&gt;"",$A21,"")</f>
        <v>9</v>
      </c>
      <c r="M95" s="24">
        <f>IF($A22&lt;&gt;"",$A22,"")</f>
        <v>10</v>
      </c>
      <c r="N95" s="24">
        <f>IF($A23&lt;&gt;"",$A23,"")</f>
        <v>11</v>
      </c>
      <c r="O95" s="24">
        <f>IF($A24&lt;&gt;"",$A24,"")</f>
        <v>12</v>
      </c>
      <c r="P95" s="24">
        <f>IF($A25&lt;&gt;"",$A25,"")</f>
        <v>13</v>
      </c>
      <c r="Q95" s="24">
        <f>IF($A26&lt;&gt;"",$A26,"")</f>
        <v>14</v>
      </c>
      <c r="R95" s="24" t="e">
        <f>IF(#REF!&lt;&gt;"",#REF!,"")</f>
        <v>#REF!</v>
      </c>
      <c r="S95" s="24" t="e">
        <f>IF(#REF!&lt;&gt;"",#REF!,"")</f>
        <v>#REF!</v>
      </c>
      <c r="T95" s="24"/>
      <c r="U95" s="163" t="s">
        <v>68</v>
      </c>
      <c r="V95" s="25"/>
      <c r="W95" s="25"/>
      <c r="X95" s="25"/>
      <c r="Y95" s="25"/>
      <c r="Z95" s="26"/>
      <c r="AA95" s="26"/>
      <c r="AB95" s="27"/>
    </row>
    <row r="96" spans="1:33" ht="15.75" thickBot="1" x14ac:dyDescent="0.3">
      <c r="A96" s="165" t="s">
        <v>69</v>
      </c>
      <c r="B96" s="166"/>
      <c r="C96" s="167"/>
      <c r="D96" s="28">
        <f t="shared" ref="D96:T96" si="19">IF(COUNTA(D31:D93)&gt;=1,COUNTA(D31:D93)-COUNTIF(D31:D93,"w")-COUNTIF(D31:D93,"AB"),"")</f>
        <v>61</v>
      </c>
      <c r="E96" s="28">
        <f t="shared" si="19"/>
        <v>61</v>
      </c>
      <c r="F96" s="28">
        <f t="shared" si="19"/>
        <v>60</v>
      </c>
      <c r="G96" s="28">
        <f>IF(COUNTA(G31:G93)&gt;=1,COUNTA(G31:G93)-COUNTIF(G31:G93,"w")-COUNTIF(G31:G93,"AB"),"")</f>
        <v>59</v>
      </c>
      <c r="H96" s="28">
        <f t="shared" si="19"/>
        <v>3</v>
      </c>
      <c r="I96" s="28">
        <f t="shared" si="19"/>
        <v>45</v>
      </c>
      <c r="J96" s="28">
        <f t="shared" si="19"/>
        <v>14</v>
      </c>
      <c r="K96" s="28">
        <f t="shared" si="19"/>
        <v>2</v>
      </c>
      <c r="L96" s="28">
        <f t="shared" si="19"/>
        <v>60</v>
      </c>
      <c r="M96" s="28">
        <f t="shared" si="19"/>
        <v>61</v>
      </c>
      <c r="N96" s="28">
        <f t="shared" si="19"/>
        <v>61</v>
      </c>
      <c r="O96" s="28">
        <f t="shared" si="19"/>
        <v>6</v>
      </c>
      <c r="P96" s="28">
        <f t="shared" si="19"/>
        <v>6</v>
      </c>
      <c r="Q96" s="28">
        <f t="shared" si="19"/>
        <v>61</v>
      </c>
      <c r="R96" s="28" t="str">
        <f t="shared" si="19"/>
        <v/>
      </c>
      <c r="S96" s="28" t="str">
        <f t="shared" si="19"/>
        <v/>
      </c>
      <c r="T96" s="28" t="str">
        <f t="shared" si="19"/>
        <v/>
      </c>
      <c r="U96" s="164"/>
      <c r="V96" s="25"/>
      <c r="W96" s="25"/>
      <c r="X96" s="25"/>
      <c r="Y96" s="25"/>
      <c r="Z96" s="26"/>
      <c r="AA96" s="26"/>
      <c r="AB96" s="27"/>
    </row>
    <row r="97" spans="1:28" x14ac:dyDescent="0.25">
      <c r="A97" s="128" t="s">
        <v>81</v>
      </c>
      <c r="B97" s="130"/>
      <c r="C97" s="29" t="s">
        <v>70</v>
      </c>
      <c r="D97" s="30">
        <f t="shared" ref="D97:S97" si="20">IF(D$96&lt;&gt;"",COUNTIF(D$31:D$93,"O"),"")</f>
        <v>4</v>
      </c>
      <c r="E97" s="30">
        <f t="shared" si="20"/>
        <v>1</v>
      </c>
      <c r="F97" s="30">
        <f t="shared" si="20"/>
        <v>5</v>
      </c>
      <c r="G97" s="30">
        <f>IF(G$96&lt;&gt;"",COUNTIF(G$31:G$93,"O"),"")</f>
        <v>0</v>
      </c>
      <c r="H97" s="30">
        <f t="shared" si="20"/>
        <v>2</v>
      </c>
      <c r="I97" s="30">
        <f t="shared" si="20"/>
        <v>2</v>
      </c>
      <c r="J97" s="30">
        <f t="shared" si="20"/>
        <v>0</v>
      </c>
      <c r="K97" s="30">
        <f t="shared" si="20"/>
        <v>0</v>
      </c>
      <c r="L97" s="30">
        <f t="shared" si="20"/>
        <v>15</v>
      </c>
      <c r="M97" s="30">
        <f t="shared" si="20"/>
        <v>20</v>
      </c>
      <c r="N97" s="30">
        <f t="shared" si="20"/>
        <v>39</v>
      </c>
      <c r="O97" s="30">
        <f t="shared" si="20"/>
        <v>0</v>
      </c>
      <c r="P97" s="30">
        <f t="shared" si="20"/>
        <v>3</v>
      </c>
      <c r="Q97" s="30">
        <f t="shared" si="20"/>
        <v>0</v>
      </c>
      <c r="R97" s="30" t="str">
        <f t="shared" si="20"/>
        <v/>
      </c>
      <c r="S97" s="30" t="str">
        <f t="shared" si="20"/>
        <v/>
      </c>
      <c r="T97" s="30" t="str">
        <f>IF(T$96&lt;&gt;"",COUNTIF(T$31:T$93,"S"),"")</f>
        <v/>
      </c>
      <c r="U97" s="31"/>
      <c r="V97" s="32"/>
      <c r="W97" s="32"/>
      <c r="X97" s="32"/>
      <c r="Y97" s="32"/>
      <c r="Z97" s="32"/>
      <c r="AA97" s="32"/>
      <c r="AB97" s="33"/>
    </row>
    <row r="98" spans="1:28" x14ac:dyDescent="0.25">
      <c r="A98" s="126"/>
      <c r="B98" s="127"/>
      <c r="C98" s="34" t="s">
        <v>71</v>
      </c>
      <c r="D98" s="35">
        <f>IF(D97&lt;&gt;"",D97/D$96*100,"")</f>
        <v>6.557377049180328</v>
      </c>
      <c r="E98" s="35">
        <f t="shared" ref="E98:S98" si="21">IF(E97&lt;&gt;"",E97/E$96*100,"")</f>
        <v>1.639344262295082</v>
      </c>
      <c r="F98" s="35">
        <f t="shared" si="21"/>
        <v>8.3333333333333321</v>
      </c>
      <c r="G98" s="35">
        <f t="shared" si="21"/>
        <v>0</v>
      </c>
      <c r="H98" s="35">
        <f t="shared" si="21"/>
        <v>66.666666666666657</v>
      </c>
      <c r="I98" s="35">
        <f t="shared" si="21"/>
        <v>4.4444444444444446</v>
      </c>
      <c r="J98" s="35">
        <f t="shared" si="21"/>
        <v>0</v>
      </c>
      <c r="K98" s="35">
        <f t="shared" si="21"/>
        <v>0</v>
      </c>
      <c r="L98" s="35">
        <f t="shared" si="21"/>
        <v>25</v>
      </c>
      <c r="M98" s="35">
        <f t="shared" si="21"/>
        <v>32.786885245901637</v>
      </c>
      <c r="N98" s="35">
        <f t="shared" si="21"/>
        <v>63.934426229508205</v>
      </c>
      <c r="O98" s="35">
        <f t="shared" si="21"/>
        <v>0</v>
      </c>
      <c r="P98" s="35">
        <f t="shared" si="21"/>
        <v>50</v>
      </c>
      <c r="Q98" s="35">
        <f t="shared" si="21"/>
        <v>0</v>
      </c>
      <c r="R98" s="35" t="str">
        <f t="shared" si="21"/>
        <v/>
      </c>
      <c r="S98" s="35" t="str">
        <f t="shared" si="21"/>
        <v/>
      </c>
      <c r="T98" s="35" t="str">
        <f>IF(T97&lt;&gt;"",T97/T$96*100,"")</f>
        <v/>
      </c>
      <c r="U98" s="36">
        <f>SUM(D97:T97)/SUM(D$96:T$96)*100</f>
        <v>16.25</v>
      </c>
      <c r="V98" s="32"/>
      <c r="W98" s="32"/>
      <c r="X98" s="32"/>
      <c r="Y98" s="32"/>
      <c r="Z98" s="32"/>
      <c r="AA98" s="32"/>
      <c r="AB98" s="33"/>
    </row>
    <row r="99" spans="1:28" ht="15.75" thickBot="1" x14ac:dyDescent="0.3">
      <c r="A99" s="148" t="s">
        <v>82</v>
      </c>
      <c r="B99" s="149"/>
      <c r="C99" s="37" t="s">
        <v>70</v>
      </c>
      <c r="D99" s="30">
        <f t="shared" ref="D99:S99" si="22">IF(D$96&lt;&gt;"",COUNTIF(D$31:D$93,"A+"),"")</f>
        <v>4</v>
      </c>
      <c r="E99" s="30">
        <f t="shared" si="22"/>
        <v>4</v>
      </c>
      <c r="F99" s="30">
        <f t="shared" si="22"/>
        <v>6</v>
      </c>
      <c r="G99" s="30">
        <f>IF(G$96&lt;&gt;"",COUNTIF(G$31:G$93,"A+"),"")</f>
        <v>3</v>
      </c>
      <c r="H99" s="30">
        <f t="shared" si="22"/>
        <v>0</v>
      </c>
      <c r="I99" s="30">
        <f t="shared" si="22"/>
        <v>6</v>
      </c>
      <c r="J99" s="30">
        <f t="shared" si="22"/>
        <v>1</v>
      </c>
      <c r="K99" s="30">
        <f t="shared" si="22"/>
        <v>0</v>
      </c>
      <c r="L99" s="30">
        <f t="shared" si="22"/>
        <v>32</v>
      </c>
      <c r="M99" s="30">
        <f t="shared" si="22"/>
        <v>29</v>
      </c>
      <c r="N99" s="30">
        <f t="shared" si="22"/>
        <v>20</v>
      </c>
      <c r="O99" s="30">
        <f t="shared" si="22"/>
        <v>6</v>
      </c>
      <c r="P99" s="30">
        <f t="shared" si="22"/>
        <v>3</v>
      </c>
      <c r="Q99" s="30">
        <f t="shared" si="22"/>
        <v>0</v>
      </c>
      <c r="R99" s="30" t="str">
        <f t="shared" si="22"/>
        <v/>
      </c>
      <c r="S99" s="30" t="str">
        <f t="shared" si="22"/>
        <v/>
      </c>
      <c r="T99" s="30" t="str">
        <f>IF(T$96&lt;&gt;"",COUNTIF(T$31:T$93,"A"),"")</f>
        <v/>
      </c>
      <c r="U99" s="38"/>
      <c r="V99" s="32"/>
      <c r="W99" s="32"/>
      <c r="X99" s="32"/>
      <c r="Y99" s="32"/>
      <c r="Z99" s="32"/>
      <c r="AA99" s="32"/>
      <c r="AB99" s="33"/>
    </row>
    <row r="100" spans="1:28" x14ac:dyDescent="0.25">
      <c r="A100" s="126"/>
      <c r="B100" s="127"/>
      <c r="C100" s="34" t="s">
        <v>71</v>
      </c>
      <c r="D100" s="35">
        <f t="shared" ref="D100:S100" si="23">IF(D99&lt;&gt;"",D99/D$96*100,"")</f>
        <v>6.557377049180328</v>
      </c>
      <c r="E100" s="35">
        <f t="shared" si="23"/>
        <v>6.557377049180328</v>
      </c>
      <c r="F100" s="35">
        <f t="shared" si="23"/>
        <v>10</v>
      </c>
      <c r="G100" s="35">
        <f t="shared" si="23"/>
        <v>5.0847457627118651</v>
      </c>
      <c r="H100" s="35">
        <f t="shared" si="23"/>
        <v>0</v>
      </c>
      <c r="I100" s="35">
        <f t="shared" si="23"/>
        <v>13.333333333333334</v>
      </c>
      <c r="J100" s="35">
        <f t="shared" si="23"/>
        <v>7.1428571428571423</v>
      </c>
      <c r="K100" s="35">
        <f t="shared" si="23"/>
        <v>0</v>
      </c>
      <c r="L100" s="35">
        <f t="shared" si="23"/>
        <v>53.333333333333336</v>
      </c>
      <c r="M100" s="35">
        <f t="shared" si="23"/>
        <v>47.540983606557376</v>
      </c>
      <c r="N100" s="35">
        <f t="shared" si="23"/>
        <v>32.786885245901637</v>
      </c>
      <c r="O100" s="35">
        <f t="shared" si="23"/>
        <v>100</v>
      </c>
      <c r="P100" s="35">
        <f t="shared" si="23"/>
        <v>50</v>
      </c>
      <c r="Q100" s="35">
        <f t="shared" si="23"/>
        <v>0</v>
      </c>
      <c r="R100" s="35" t="str">
        <f t="shared" si="23"/>
        <v/>
      </c>
      <c r="S100" s="35" t="str">
        <f t="shared" si="23"/>
        <v/>
      </c>
      <c r="T100" s="35" t="str">
        <f>IF(T99&lt;&gt;"",T99/T$96*100,"")</f>
        <v/>
      </c>
      <c r="U100" s="39">
        <f>SUM(D99:T99)/SUM(D$96:T$96)*100</f>
        <v>20.357142857142858</v>
      </c>
      <c r="V100" s="168" t="s">
        <v>72</v>
      </c>
      <c r="W100" s="169"/>
      <c r="X100" s="169"/>
      <c r="Y100" s="169"/>
      <c r="Z100" s="169"/>
      <c r="AA100" s="170"/>
      <c r="AB100" s="174">
        <f>COUNTA(U31:U93)</f>
        <v>43</v>
      </c>
    </row>
    <row r="101" spans="1:28" ht="15.75" thickBot="1" x14ac:dyDescent="0.3">
      <c r="A101" s="148" t="s">
        <v>83</v>
      </c>
      <c r="B101" s="149"/>
      <c r="C101" s="37" t="s">
        <v>70</v>
      </c>
      <c r="D101" s="30">
        <f t="shared" ref="D101:S101" si="24">IF(D$96&lt;&gt;"",COUNTIF(D$31:D$93,"A"),"")</f>
        <v>30</v>
      </c>
      <c r="E101" s="30">
        <f t="shared" si="24"/>
        <v>31</v>
      </c>
      <c r="F101" s="30">
        <f t="shared" si="24"/>
        <v>20</v>
      </c>
      <c r="G101" s="30">
        <f>IF(G$96&lt;&gt;"",COUNTIF(G$31:G$93,"A"),"")</f>
        <v>33</v>
      </c>
      <c r="H101" s="30">
        <f t="shared" si="24"/>
        <v>0</v>
      </c>
      <c r="I101" s="30">
        <f t="shared" si="24"/>
        <v>21</v>
      </c>
      <c r="J101" s="30">
        <f t="shared" si="24"/>
        <v>3</v>
      </c>
      <c r="K101" s="30">
        <f t="shared" si="24"/>
        <v>2</v>
      </c>
      <c r="L101" s="30">
        <f t="shared" si="24"/>
        <v>11</v>
      </c>
      <c r="M101" s="30">
        <f t="shared" si="24"/>
        <v>8</v>
      </c>
      <c r="N101" s="30">
        <f t="shared" si="24"/>
        <v>2</v>
      </c>
      <c r="O101" s="30">
        <f t="shared" si="24"/>
        <v>0</v>
      </c>
      <c r="P101" s="30">
        <f t="shared" si="24"/>
        <v>0</v>
      </c>
      <c r="Q101" s="30">
        <f t="shared" si="24"/>
        <v>1</v>
      </c>
      <c r="R101" s="30" t="str">
        <f t="shared" si="24"/>
        <v/>
      </c>
      <c r="S101" s="30" t="str">
        <f t="shared" si="24"/>
        <v/>
      </c>
      <c r="T101" s="30" t="str">
        <f>IF(T$96&lt;&gt;"",COUNTIF(T$31:T$93,"B"),"")</f>
        <v/>
      </c>
      <c r="U101" s="40"/>
      <c r="V101" s="171"/>
      <c r="W101" s="172"/>
      <c r="X101" s="172"/>
      <c r="Y101" s="172"/>
      <c r="Z101" s="172"/>
      <c r="AA101" s="173"/>
      <c r="AB101" s="175"/>
    </row>
    <row r="102" spans="1:28" ht="18.75" x14ac:dyDescent="0.25">
      <c r="A102" s="126"/>
      <c r="B102" s="127"/>
      <c r="C102" s="34" t="s">
        <v>71</v>
      </c>
      <c r="D102" s="35">
        <f t="shared" ref="D102:S102" si="25">IF(D101&lt;&gt;"",D101/D$96*100,"")</f>
        <v>49.180327868852459</v>
      </c>
      <c r="E102" s="35">
        <f t="shared" si="25"/>
        <v>50.819672131147541</v>
      </c>
      <c r="F102" s="35">
        <f t="shared" si="25"/>
        <v>33.333333333333329</v>
      </c>
      <c r="G102" s="35">
        <f t="shared" si="25"/>
        <v>55.932203389830505</v>
      </c>
      <c r="H102" s="35">
        <f t="shared" si="25"/>
        <v>0</v>
      </c>
      <c r="I102" s="35">
        <f t="shared" si="25"/>
        <v>46.666666666666664</v>
      </c>
      <c r="J102" s="35">
        <f t="shared" si="25"/>
        <v>21.428571428571427</v>
      </c>
      <c r="K102" s="35">
        <f t="shared" si="25"/>
        <v>100</v>
      </c>
      <c r="L102" s="35">
        <f t="shared" si="25"/>
        <v>18.333333333333332</v>
      </c>
      <c r="M102" s="35">
        <f t="shared" si="25"/>
        <v>13.114754098360656</v>
      </c>
      <c r="N102" s="35">
        <f t="shared" si="25"/>
        <v>3.278688524590164</v>
      </c>
      <c r="O102" s="35">
        <f t="shared" si="25"/>
        <v>0</v>
      </c>
      <c r="P102" s="35">
        <f t="shared" si="25"/>
        <v>0</v>
      </c>
      <c r="Q102" s="35">
        <f t="shared" si="25"/>
        <v>1.639344262295082</v>
      </c>
      <c r="R102" s="35" t="str">
        <f t="shared" si="25"/>
        <v/>
      </c>
      <c r="S102" s="35" t="str">
        <f t="shared" si="25"/>
        <v/>
      </c>
      <c r="T102" s="35" t="str">
        <f>IF(T101&lt;&gt;"",T101/T$96*100,"")</f>
        <v/>
      </c>
      <c r="U102" s="36">
        <f>SUM(D101:T101)/SUM(D$96:T$96)*100</f>
        <v>28.928571428571431</v>
      </c>
      <c r="V102" s="41"/>
      <c r="W102" s="41"/>
      <c r="X102" s="41"/>
      <c r="Y102" s="41"/>
      <c r="Z102" s="41"/>
      <c r="AA102" s="42"/>
      <c r="AB102" s="43"/>
    </row>
    <row r="103" spans="1:28" ht="18.75" x14ac:dyDescent="0.25">
      <c r="A103" s="148" t="s">
        <v>84</v>
      </c>
      <c r="B103" s="149"/>
      <c r="C103" s="37" t="s">
        <v>70</v>
      </c>
      <c r="D103" s="30">
        <f t="shared" ref="D103:S103" si="26">IF(D$96&lt;&gt;"",COUNTIF(D$31:D$93,"B+"),"")</f>
        <v>11</v>
      </c>
      <c r="E103" s="30">
        <f t="shared" si="26"/>
        <v>12</v>
      </c>
      <c r="F103" s="30">
        <f t="shared" si="26"/>
        <v>11</v>
      </c>
      <c r="G103" s="30">
        <f>IF(G$96&lt;&gt;"",COUNTIF(G$31:G$93,"B+"),"")</f>
        <v>11</v>
      </c>
      <c r="H103" s="30">
        <f t="shared" si="26"/>
        <v>0</v>
      </c>
      <c r="I103" s="30">
        <f t="shared" si="26"/>
        <v>5</v>
      </c>
      <c r="J103" s="30">
        <f t="shared" si="26"/>
        <v>3</v>
      </c>
      <c r="K103" s="30">
        <f t="shared" si="26"/>
        <v>0</v>
      </c>
      <c r="L103" s="30">
        <f t="shared" si="26"/>
        <v>0</v>
      </c>
      <c r="M103" s="30">
        <f t="shared" si="26"/>
        <v>1</v>
      </c>
      <c r="N103" s="30">
        <f t="shared" si="26"/>
        <v>0</v>
      </c>
      <c r="O103" s="30">
        <f t="shared" si="26"/>
        <v>0</v>
      </c>
      <c r="P103" s="30">
        <f t="shared" si="26"/>
        <v>0</v>
      </c>
      <c r="Q103" s="30">
        <f t="shared" si="26"/>
        <v>38</v>
      </c>
      <c r="R103" s="30" t="str">
        <f t="shared" si="26"/>
        <v/>
      </c>
      <c r="S103" s="30" t="str">
        <f t="shared" si="26"/>
        <v/>
      </c>
      <c r="T103" s="30" t="str">
        <f>IF(T$96&lt;&gt;"",COUNTIF(T$31:T$93,"C"),"")</f>
        <v/>
      </c>
      <c r="U103" s="38"/>
      <c r="V103" s="41"/>
      <c r="W103" s="41"/>
      <c r="X103" s="41"/>
      <c r="Y103" s="41"/>
      <c r="Z103" s="41"/>
      <c r="AA103" s="42"/>
      <c r="AB103" s="43"/>
    </row>
    <row r="104" spans="1:28" ht="19.5" thickBot="1" x14ac:dyDescent="0.3">
      <c r="A104" s="126"/>
      <c r="B104" s="127"/>
      <c r="C104" s="34" t="s">
        <v>71</v>
      </c>
      <c r="D104" s="35">
        <f t="shared" ref="D104:S104" si="27">IF(D103&lt;&gt;"",D103/D$96*100,"")</f>
        <v>18.032786885245901</v>
      </c>
      <c r="E104" s="35">
        <f t="shared" si="27"/>
        <v>19.672131147540984</v>
      </c>
      <c r="F104" s="35">
        <f t="shared" si="27"/>
        <v>18.333333333333332</v>
      </c>
      <c r="G104" s="35">
        <f t="shared" si="27"/>
        <v>18.64406779661017</v>
      </c>
      <c r="H104" s="35">
        <f t="shared" si="27"/>
        <v>0</v>
      </c>
      <c r="I104" s="35">
        <f t="shared" si="27"/>
        <v>11.111111111111111</v>
      </c>
      <c r="J104" s="35">
        <f t="shared" si="27"/>
        <v>21.428571428571427</v>
      </c>
      <c r="K104" s="35">
        <f t="shared" si="27"/>
        <v>0</v>
      </c>
      <c r="L104" s="35">
        <f t="shared" si="27"/>
        <v>0</v>
      </c>
      <c r="M104" s="35">
        <f t="shared" si="27"/>
        <v>1.639344262295082</v>
      </c>
      <c r="N104" s="35">
        <f t="shared" si="27"/>
        <v>0</v>
      </c>
      <c r="O104" s="35">
        <f t="shared" si="27"/>
        <v>0</v>
      </c>
      <c r="P104" s="35">
        <f t="shared" si="27"/>
        <v>0</v>
      </c>
      <c r="Q104" s="35">
        <f t="shared" si="27"/>
        <v>62.295081967213115</v>
      </c>
      <c r="R104" s="35" t="str">
        <f t="shared" si="27"/>
        <v/>
      </c>
      <c r="S104" s="35" t="str">
        <f t="shared" si="27"/>
        <v/>
      </c>
      <c r="T104" s="35" t="str">
        <f>IF(T103&lt;&gt;"",T103/T$96*100,"")</f>
        <v/>
      </c>
      <c r="U104" s="36">
        <f>SUM(D103:T103)/SUM(D$96:T$96)*100</f>
        <v>16.428571428571427</v>
      </c>
      <c r="V104" s="44"/>
      <c r="W104" s="44"/>
      <c r="X104" s="44"/>
      <c r="Y104" s="44"/>
      <c r="Z104" s="44"/>
      <c r="AA104" s="45"/>
      <c r="AB104" s="46"/>
    </row>
    <row r="105" spans="1:28" x14ac:dyDescent="0.25">
      <c r="A105" s="113" t="s">
        <v>85</v>
      </c>
      <c r="B105" s="114"/>
      <c r="C105" s="37" t="s">
        <v>70</v>
      </c>
      <c r="D105" s="30">
        <f t="shared" ref="D105:S105" si="28">IF(D$96&lt;&gt;"",COUNTIF(D$31:D$93,"B"),"")</f>
        <v>5</v>
      </c>
      <c r="E105" s="30">
        <f t="shared" si="28"/>
        <v>2</v>
      </c>
      <c r="F105" s="30">
        <f t="shared" si="28"/>
        <v>4</v>
      </c>
      <c r="G105" s="30">
        <f>IF(G$96&lt;&gt;"",COUNTIF(G$31:G$93,"B"),"")</f>
        <v>4</v>
      </c>
      <c r="H105" s="30">
        <f t="shared" si="28"/>
        <v>0</v>
      </c>
      <c r="I105" s="30">
        <f t="shared" si="28"/>
        <v>1</v>
      </c>
      <c r="J105" s="30">
        <f t="shared" si="28"/>
        <v>2</v>
      </c>
      <c r="K105" s="30">
        <f t="shared" si="28"/>
        <v>0</v>
      </c>
      <c r="L105" s="30">
        <f t="shared" si="28"/>
        <v>0</v>
      </c>
      <c r="M105" s="30">
        <f t="shared" si="28"/>
        <v>0</v>
      </c>
      <c r="N105" s="30">
        <f t="shared" si="28"/>
        <v>0</v>
      </c>
      <c r="O105" s="30">
        <f t="shared" si="28"/>
        <v>0</v>
      </c>
      <c r="P105" s="30">
        <f t="shared" si="28"/>
        <v>0</v>
      </c>
      <c r="Q105" s="30">
        <f t="shared" si="28"/>
        <v>10</v>
      </c>
      <c r="R105" s="30" t="str">
        <f t="shared" si="28"/>
        <v/>
      </c>
      <c r="S105" s="30" t="str">
        <f t="shared" si="28"/>
        <v/>
      </c>
      <c r="T105" s="30" t="str">
        <f>IF(T$96&lt;&gt;"",COUNTIF(T$31:T$93,"D"),"")</f>
        <v/>
      </c>
      <c r="U105" s="38"/>
      <c r="V105" s="128" t="s">
        <v>73</v>
      </c>
      <c r="W105" s="129"/>
      <c r="X105" s="129"/>
      <c r="Y105" s="129"/>
      <c r="Z105" s="129"/>
      <c r="AA105" s="130"/>
      <c r="AB105" s="134">
        <f>COUNTA(A31:A93)-AE94-AF94-AG94</f>
        <v>61</v>
      </c>
    </row>
    <row r="106" spans="1:28" ht="15.75" thickBot="1" x14ac:dyDescent="0.3">
      <c r="A106" s="126"/>
      <c r="B106" s="127"/>
      <c r="C106" s="34" t="s">
        <v>71</v>
      </c>
      <c r="D106" s="35">
        <f t="shared" ref="D106:S106" si="29">IF(D105&lt;&gt;"",D105/D$96*100,"")</f>
        <v>8.1967213114754092</v>
      </c>
      <c r="E106" s="35">
        <f t="shared" si="29"/>
        <v>3.278688524590164</v>
      </c>
      <c r="F106" s="35">
        <f t="shared" si="29"/>
        <v>6.666666666666667</v>
      </c>
      <c r="G106" s="35">
        <f t="shared" si="29"/>
        <v>6.7796610169491522</v>
      </c>
      <c r="H106" s="35">
        <f t="shared" si="29"/>
        <v>0</v>
      </c>
      <c r="I106" s="35">
        <f t="shared" si="29"/>
        <v>2.2222222222222223</v>
      </c>
      <c r="J106" s="35">
        <f t="shared" si="29"/>
        <v>14.285714285714285</v>
      </c>
      <c r="K106" s="35">
        <f t="shared" si="29"/>
        <v>0</v>
      </c>
      <c r="L106" s="35">
        <f t="shared" si="29"/>
        <v>0</v>
      </c>
      <c r="M106" s="35">
        <f t="shared" si="29"/>
        <v>0</v>
      </c>
      <c r="N106" s="35">
        <f t="shared" si="29"/>
        <v>0</v>
      </c>
      <c r="O106" s="35">
        <f t="shared" si="29"/>
        <v>0</v>
      </c>
      <c r="P106" s="35">
        <f t="shared" si="29"/>
        <v>0</v>
      </c>
      <c r="Q106" s="35">
        <f t="shared" si="29"/>
        <v>16.393442622950818</v>
      </c>
      <c r="R106" s="35" t="str">
        <f t="shared" si="29"/>
        <v/>
      </c>
      <c r="S106" s="35" t="str">
        <f t="shared" si="29"/>
        <v/>
      </c>
      <c r="T106" s="35" t="str">
        <f>IF(T105&lt;&gt;"",T105/T$96*100,"")</f>
        <v/>
      </c>
      <c r="U106" s="36">
        <f>SUM(D105:T105)/SUM(D$96:T$96)*100</f>
        <v>5</v>
      </c>
      <c r="V106" s="131"/>
      <c r="W106" s="132"/>
      <c r="X106" s="132"/>
      <c r="Y106" s="132"/>
      <c r="Z106" s="132"/>
      <c r="AA106" s="133"/>
      <c r="AB106" s="135"/>
    </row>
    <row r="107" spans="1:28" ht="18.75" x14ac:dyDescent="0.25">
      <c r="A107" s="113" t="s">
        <v>86</v>
      </c>
      <c r="B107" s="114"/>
      <c r="C107" s="37" t="s">
        <v>70</v>
      </c>
      <c r="D107" s="62">
        <f t="shared" ref="D107:Q107" si="30">IF(D$96&lt;&gt;"",COUNTIF(D$31:D$93,"C"),"")</f>
        <v>1</v>
      </c>
      <c r="E107" s="62">
        <f t="shared" si="30"/>
        <v>0</v>
      </c>
      <c r="F107" s="62">
        <f t="shared" si="30"/>
        <v>2</v>
      </c>
      <c r="G107" s="62">
        <f>IF(G$96&lt;&gt;"",COUNTIF(G$31:G$93,"C"),"")</f>
        <v>1</v>
      </c>
      <c r="H107" s="62">
        <f t="shared" si="30"/>
        <v>0</v>
      </c>
      <c r="I107" s="62">
        <f t="shared" si="30"/>
        <v>0</v>
      </c>
      <c r="J107" s="62">
        <f t="shared" si="30"/>
        <v>0</v>
      </c>
      <c r="K107" s="62">
        <f t="shared" si="30"/>
        <v>0</v>
      </c>
      <c r="L107" s="62">
        <f t="shared" si="30"/>
        <v>0</v>
      </c>
      <c r="M107" s="62">
        <f t="shared" si="30"/>
        <v>0</v>
      </c>
      <c r="N107" s="62">
        <f t="shared" si="30"/>
        <v>0</v>
      </c>
      <c r="O107" s="62">
        <f t="shared" si="30"/>
        <v>0</v>
      </c>
      <c r="P107" s="62">
        <f t="shared" si="30"/>
        <v>0</v>
      </c>
      <c r="Q107" s="62">
        <f t="shared" si="30"/>
        <v>11</v>
      </c>
      <c r="R107" s="61"/>
      <c r="S107" s="61"/>
      <c r="T107" s="61"/>
      <c r="U107" s="61"/>
      <c r="V107" s="32"/>
      <c r="W107" s="32"/>
      <c r="X107" s="32"/>
      <c r="Y107" s="32"/>
      <c r="Z107" s="32"/>
      <c r="AA107" s="32"/>
      <c r="AB107" s="43"/>
    </row>
    <row r="108" spans="1:28" ht="18.75" x14ac:dyDescent="0.25">
      <c r="A108" s="126"/>
      <c r="B108" s="127"/>
      <c r="C108" s="34" t="s">
        <v>71</v>
      </c>
      <c r="D108" s="62">
        <f>IF(D107&lt;&gt;"",D107/D$96*100,"")</f>
        <v>1.639344262295082</v>
      </c>
      <c r="E108" s="62">
        <f t="shared" ref="E108:Q108" si="31">IF(E107&lt;&gt;"",E107/E$96*100,"")</f>
        <v>0</v>
      </c>
      <c r="F108" s="62">
        <f t="shared" si="31"/>
        <v>3.3333333333333335</v>
      </c>
      <c r="G108" s="62">
        <f t="shared" si="31"/>
        <v>1.6949152542372881</v>
      </c>
      <c r="H108" s="62">
        <f t="shared" si="31"/>
        <v>0</v>
      </c>
      <c r="I108" s="62">
        <f t="shared" si="31"/>
        <v>0</v>
      </c>
      <c r="J108" s="62">
        <f t="shared" si="31"/>
        <v>0</v>
      </c>
      <c r="K108" s="62">
        <f t="shared" si="31"/>
        <v>0</v>
      </c>
      <c r="L108" s="62">
        <f t="shared" si="31"/>
        <v>0</v>
      </c>
      <c r="M108" s="62">
        <f t="shared" si="31"/>
        <v>0</v>
      </c>
      <c r="N108" s="62">
        <f t="shared" si="31"/>
        <v>0</v>
      </c>
      <c r="O108" s="62">
        <f t="shared" si="31"/>
        <v>0</v>
      </c>
      <c r="P108" s="62">
        <f t="shared" si="31"/>
        <v>0</v>
      </c>
      <c r="Q108" s="62">
        <f t="shared" si="31"/>
        <v>18.032786885245901</v>
      </c>
      <c r="R108" s="61"/>
      <c r="S108" s="61"/>
      <c r="T108" s="61"/>
      <c r="U108" s="63">
        <f>SUM(D107:T107)/SUM(D$96:T$96)*100</f>
        <v>2.6785714285714284</v>
      </c>
      <c r="V108" s="32"/>
      <c r="W108" s="32"/>
      <c r="X108" s="32"/>
      <c r="Y108" s="32"/>
      <c r="Z108" s="32"/>
      <c r="AA108" s="32"/>
      <c r="AB108" s="43"/>
    </row>
    <row r="109" spans="1:28" ht="19.5" thickBot="1" x14ac:dyDescent="0.3">
      <c r="A109" s="113" t="s">
        <v>87</v>
      </c>
      <c r="B109" s="114"/>
      <c r="C109" s="61" t="s">
        <v>70</v>
      </c>
      <c r="D109" s="62">
        <f t="shared" ref="D109:S109" si="32">IF(D$96&lt;&gt;"",SUM(D97,D99,D101,D103,D105),"")</f>
        <v>54</v>
      </c>
      <c r="E109" s="62">
        <f t="shared" si="32"/>
        <v>50</v>
      </c>
      <c r="F109" s="62">
        <f t="shared" si="32"/>
        <v>46</v>
      </c>
      <c r="G109" s="62">
        <f t="shared" si="32"/>
        <v>51</v>
      </c>
      <c r="H109" s="62">
        <f t="shared" si="32"/>
        <v>2</v>
      </c>
      <c r="I109" s="62">
        <f t="shared" si="32"/>
        <v>35</v>
      </c>
      <c r="J109" s="62">
        <f t="shared" si="32"/>
        <v>9</v>
      </c>
      <c r="K109" s="62">
        <f t="shared" si="32"/>
        <v>2</v>
      </c>
      <c r="L109" s="62">
        <f t="shared" si="32"/>
        <v>58</v>
      </c>
      <c r="M109" s="62">
        <f t="shared" si="32"/>
        <v>58</v>
      </c>
      <c r="N109" s="62">
        <f t="shared" si="32"/>
        <v>61</v>
      </c>
      <c r="O109" s="62">
        <f t="shared" si="32"/>
        <v>6</v>
      </c>
      <c r="P109" s="62">
        <f t="shared" si="32"/>
        <v>6</v>
      </c>
      <c r="Q109" s="62">
        <f t="shared" si="32"/>
        <v>49</v>
      </c>
      <c r="R109" s="61" t="str">
        <f t="shared" si="32"/>
        <v/>
      </c>
      <c r="S109" s="61" t="str">
        <f t="shared" si="32"/>
        <v/>
      </c>
      <c r="T109" s="61" t="str">
        <f>IF(T$96&lt;&gt;"",SUM(T97,T99,T101,T103,T105,#REF!),"")</f>
        <v/>
      </c>
      <c r="U109" s="61" t="str">
        <f>IF(U$96&lt;&gt;"",SUM(U97,U99,U101,U103,U105,#REF!),"")</f>
        <v/>
      </c>
      <c r="V109" s="32"/>
      <c r="W109" s="32"/>
      <c r="X109" s="32"/>
      <c r="Y109" s="32"/>
      <c r="Z109" s="32"/>
      <c r="AA109" s="32"/>
      <c r="AB109" s="43"/>
    </row>
    <row r="110" spans="1:28" x14ac:dyDescent="0.25">
      <c r="A110" s="126"/>
      <c r="B110" s="127"/>
      <c r="C110" s="34" t="s">
        <v>71</v>
      </c>
      <c r="D110" s="47">
        <f t="shared" ref="D110:T110" si="33">IF(D$96&lt;&gt;"",D109/(D96)*100,"")</f>
        <v>88.52459016393442</v>
      </c>
      <c r="E110" s="47">
        <f t="shared" si="33"/>
        <v>81.967213114754102</v>
      </c>
      <c r="F110" s="47">
        <f t="shared" si="33"/>
        <v>76.666666666666671</v>
      </c>
      <c r="G110" s="47">
        <f t="shared" si="33"/>
        <v>86.440677966101703</v>
      </c>
      <c r="H110" s="47">
        <f t="shared" si="33"/>
        <v>66.666666666666657</v>
      </c>
      <c r="I110" s="47">
        <f t="shared" si="33"/>
        <v>77.777777777777786</v>
      </c>
      <c r="J110" s="47">
        <f t="shared" si="33"/>
        <v>64.285714285714292</v>
      </c>
      <c r="K110" s="47">
        <f t="shared" si="33"/>
        <v>100</v>
      </c>
      <c r="L110" s="47">
        <f t="shared" si="33"/>
        <v>96.666666666666671</v>
      </c>
      <c r="M110" s="47">
        <f t="shared" si="33"/>
        <v>95.081967213114751</v>
      </c>
      <c r="N110" s="47">
        <f t="shared" si="33"/>
        <v>100</v>
      </c>
      <c r="O110" s="47">
        <f t="shared" si="33"/>
        <v>100</v>
      </c>
      <c r="P110" s="47">
        <f t="shared" si="33"/>
        <v>100</v>
      </c>
      <c r="Q110" s="47">
        <f t="shared" si="33"/>
        <v>80.327868852459019</v>
      </c>
      <c r="R110" s="47" t="str">
        <f t="shared" si="33"/>
        <v/>
      </c>
      <c r="S110" s="47" t="str">
        <f t="shared" si="33"/>
        <v/>
      </c>
      <c r="T110" s="47" t="str">
        <f t="shared" si="33"/>
        <v/>
      </c>
      <c r="U110" s="36"/>
      <c r="V110" s="136" t="s">
        <v>74</v>
      </c>
      <c r="W110" s="137"/>
      <c r="X110" s="137"/>
      <c r="Y110" s="137"/>
      <c r="Z110" s="137"/>
      <c r="AA110" s="142">
        <f>AB100/AB105</f>
        <v>0.70491803278688525</v>
      </c>
      <c r="AB110" s="143"/>
    </row>
    <row r="111" spans="1:28" ht="17.25" customHeight="1" x14ac:dyDescent="0.25">
      <c r="A111" s="113" t="s">
        <v>88</v>
      </c>
      <c r="B111" s="114"/>
      <c r="C111" s="37" t="s">
        <v>70</v>
      </c>
      <c r="D111" s="30">
        <f t="shared" ref="D111:Q111" si="34">IF(D$96&lt;&gt;"",COUNTIF(D$31:D$93,"U"),"")</f>
        <v>6</v>
      </c>
      <c r="E111" s="30">
        <f t="shared" si="34"/>
        <v>11</v>
      </c>
      <c r="F111" s="30">
        <f t="shared" si="34"/>
        <v>12</v>
      </c>
      <c r="G111" s="30">
        <f>IF(G$96&lt;&gt;"",COUNTIF(G$31:G$93,"U"),"")</f>
        <v>7</v>
      </c>
      <c r="H111" s="30">
        <f t="shared" si="34"/>
        <v>1</v>
      </c>
      <c r="I111" s="30">
        <f t="shared" si="34"/>
        <v>10</v>
      </c>
      <c r="J111" s="30">
        <f t="shared" si="34"/>
        <v>5</v>
      </c>
      <c r="K111" s="30">
        <f t="shared" si="34"/>
        <v>0</v>
      </c>
      <c r="L111" s="30">
        <f t="shared" si="34"/>
        <v>2</v>
      </c>
      <c r="M111" s="30">
        <f t="shared" si="34"/>
        <v>3</v>
      </c>
      <c r="N111" s="30">
        <f t="shared" si="34"/>
        <v>0</v>
      </c>
      <c r="O111" s="30">
        <f t="shared" si="34"/>
        <v>0</v>
      </c>
      <c r="P111" s="30">
        <f t="shared" si="34"/>
        <v>0</v>
      </c>
      <c r="Q111" s="30">
        <f t="shared" si="34"/>
        <v>1</v>
      </c>
      <c r="R111" s="30" t="str">
        <f t="shared" ref="R111:T111" si="35">IF(R$96&lt;&gt;"",COUNTIF(R$31:R$93,"RA"),"")</f>
        <v/>
      </c>
      <c r="S111" s="30" t="str">
        <f t="shared" si="35"/>
        <v/>
      </c>
      <c r="T111" s="30" t="str">
        <f t="shared" si="35"/>
        <v/>
      </c>
      <c r="U111" s="38"/>
      <c r="V111" s="138"/>
      <c r="W111" s="139"/>
      <c r="X111" s="139"/>
      <c r="Y111" s="139"/>
      <c r="Z111" s="139"/>
      <c r="AA111" s="144"/>
      <c r="AB111" s="145"/>
    </row>
    <row r="112" spans="1:28" ht="17.25" customHeight="1" x14ac:dyDescent="0.25">
      <c r="A112" s="126"/>
      <c r="B112" s="127"/>
      <c r="C112" s="34" t="s">
        <v>71</v>
      </c>
      <c r="D112" s="35">
        <f t="shared" ref="D112:P112" si="36">IF(D111&lt;&gt;"",D111/D$96*100,"")</f>
        <v>9.8360655737704921</v>
      </c>
      <c r="E112" s="35">
        <f t="shared" si="36"/>
        <v>18.032786885245901</v>
      </c>
      <c r="F112" s="35">
        <f t="shared" si="36"/>
        <v>20</v>
      </c>
      <c r="G112" s="35">
        <f t="shared" si="36"/>
        <v>11.864406779661017</v>
      </c>
      <c r="H112" s="35">
        <f t="shared" si="36"/>
        <v>33.333333333333329</v>
      </c>
      <c r="I112" s="35">
        <f t="shared" si="36"/>
        <v>22.222222222222221</v>
      </c>
      <c r="J112" s="35">
        <f t="shared" si="36"/>
        <v>35.714285714285715</v>
      </c>
      <c r="K112" s="35">
        <f t="shared" si="36"/>
        <v>0</v>
      </c>
      <c r="L112" s="35">
        <f>IF(L111&lt;&gt;"",L111/L$96*100,"")</f>
        <v>3.3333333333333335</v>
      </c>
      <c r="M112" s="35">
        <f t="shared" si="36"/>
        <v>4.918032786885246</v>
      </c>
      <c r="N112" s="35">
        <f t="shared" si="36"/>
        <v>0</v>
      </c>
      <c r="O112" s="35">
        <f t="shared" si="36"/>
        <v>0</v>
      </c>
      <c r="P112" s="35">
        <f t="shared" si="36"/>
        <v>0</v>
      </c>
      <c r="Q112" s="35">
        <f>IF(Q111&lt;&gt;"",Q111/Q$96*100,"")</f>
        <v>1.639344262295082</v>
      </c>
      <c r="R112" s="35" t="str">
        <f>IF(R111&lt;&gt;"",R111/R$96*100,"")</f>
        <v/>
      </c>
      <c r="S112" s="35" t="str">
        <f>IF(S111&lt;&gt;"",S111/S$96*100,"")</f>
        <v/>
      </c>
      <c r="T112" s="35" t="str">
        <f>IF(T111&lt;&gt;"",T111/T$96*100,"")</f>
        <v/>
      </c>
      <c r="U112" s="36">
        <f>SUM(D111:T111)/SUM(D$96:T$96)*100</f>
        <v>10.357142857142858</v>
      </c>
      <c r="V112" s="138"/>
      <c r="W112" s="139"/>
      <c r="X112" s="139"/>
      <c r="Y112" s="139"/>
      <c r="Z112" s="139"/>
      <c r="AA112" s="144"/>
      <c r="AB112" s="145"/>
    </row>
    <row r="113" spans="1:28" ht="18" customHeight="1" thickBot="1" x14ac:dyDescent="0.3">
      <c r="A113" s="113" t="s">
        <v>75</v>
      </c>
      <c r="B113" s="114"/>
      <c r="C113" s="37" t="s">
        <v>70</v>
      </c>
      <c r="D113" s="30">
        <f t="shared" ref="D113:T113" si="37">IF(D$96&lt;&gt;"",COUNTIF(D$31:D$93,"AB"),"")</f>
        <v>0</v>
      </c>
      <c r="E113" s="30">
        <f t="shared" si="37"/>
        <v>0</v>
      </c>
      <c r="F113" s="30">
        <f t="shared" si="37"/>
        <v>1</v>
      </c>
      <c r="G113" s="30">
        <f>IF(G$96&lt;&gt;"",COUNTIF(G$31:G$93,"AB"),"")</f>
        <v>0</v>
      </c>
      <c r="H113" s="30">
        <f t="shared" si="37"/>
        <v>0</v>
      </c>
      <c r="I113" s="30">
        <f t="shared" si="37"/>
        <v>0</v>
      </c>
      <c r="J113" s="30">
        <f t="shared" si="37"/>
        <v>0</v>
      </c>
      <c r="K113" s="30">
        <f t="shared" si="37"/>
        <v>0</v>
      </c>
      <c r="L113" s="30">
        <f t="shared" si="37"/>
        <v>0</v>
      </c>
      <c r="M113" s="30">
        <f t="shared" si="37"/>
        <v>0</v>
      </c>
      <c r="N113" s="30">
        <f t="shared" si="37"/>
        <v>0</v>
      </c>
      <c r="O113" s="30">
        <f t="shared" si="37"/>
        <v>0</v>
      </c>
      <c r="P113" s="30">
        <f t="shared" si="37"/>
        <v>0</v>
      </c>
      <c r="Q113" s="30">
        <f t="shared" si="37"/>
        <v>0</v>
      </c>
      <c r="R113" s="30" t="str">
        <f t="shared" si="37"/>
        <v/>
      </c>
      <c r="S113" s="30" t="str">
        <f t="shared" si="37"/>
        <v/>
      </c>
      <c r="T113" s="30" t="str">
        <f t="shared" si="37"/>
        <v/>
      </c>
      <c r="U113" s="38"/>
      <c r="V113" s="140"/>
      <c r="W113" s="141"/>
      <c r="X113" s="141"/>
      <c r="Y113" s="141"/>
      <c r="Z113" s="141"/>
      <c r="AA113" s="146"/>
      <c r="AB113" s="147"/>
    </row>
    <row r="114" spans="1:28" x14ac:dyDescent="0.25">
      <c r="A114" s="113" t="s">
        <v>76</v>
      </c>
      <c r="B114" s="114"/>
      <c r="C114" s="37" t="s">
        <v>70</v>
      </c>
      <c r="D114" s="30">
        <f t="shared" ref="D114:T114" si="38">IF(D$96&lt;&gt;"",COUNTIF(D$31:D$93,"WH"),"")</f>
        <v>0</v>
      </c>
      <c r="E114" s="30">
        <f t="shared" si="38"/>
        <v>0</v>
      </c>
      <c r="F114" s="30">
        <f t="shared" si="38"/>
        <v>0</v>
      </c>
      <c r="G114" s="30">
        <f>IF(G$96&lt;&gt;"",COUNTIF(G$31:G$93,"WH"),"")</f>
        <v>0</v>
      </c>
      <c r="H114" s="30">
        <f t="shared" si="38"/>
        <v>0</v>
      </c>
      <c r="I114" s="30">
        <f t="shared" si="38"/>
        <v>0</v>
      </c>
      <c r="J114" s="30">
        <f t="shared" si="38"/>
        <v>0</v>
      </c>
      <c r="K114" s="30">
        <f t="shared" si="38"/>
        <v>0</v>
      </c>
      <c r="L114" s="30">
        <f t="shared" si="38"/>
        <v>0</v>
      </c>
      <c r="M114" s="30">
        <f t="shared" si="38"/>
        <v>0</v>
      </c>
      <c r="N114" s="30">
        <f t="shared" si="38"/>
        <v>0</v>
      </c>
      <c r="O114" s="30">
        <f t="shared" si="38"/>
        <v>0</v>
      </c>
      <c r="P114" s="30">
        <f t="shared" si="38"/>
        <v>0</v>
      </c>
      <c r="Q114" s="30">
        <f t="shared" si="38"/>
        <v>0</v>
      </c>
      <c r="R114" s="30" t="str">
        <f t="shared" si="38"/>
        <v/>
      </c>
      <c r="S114" s="30" t="str">
        <f t="shared" si="38"/>
        <v/>
      </c>
      <c r="T114" s="30" t="str">
        <f t="shared" si="38"/>
        <v/>
      </c>
      <c r="U114" s="38"/>
      <c r="V114" s="32"/>
      <c r="W114" s="32"/>
      <c r="X114" s="32"/>
      <c r="Y114" s="32"/>
      <c r="Z114" s="32"/>
      <c r="AA114" s="32"/>
      <c r="AB114" s="33"/>
    </row>
    <row r="115" spans="1:28" ht="18.75" x14ac:dyDescent="0.25">
      <c r="A115" s="115" t="s">
        <v>77</v>
      </c>
      <c r="B115" s="116"/>
      <c r="C115" s="37" t="s">
        <v>70</v>
      </c>
      <c r="D115" s="30">
        <f t="shared" ref="D115:T115" si="39">IF(D$96&lt;&gt;"",COUNTIF(D$31:D$93,"W"),"")</f>
        <v>0</v>
      </c>
      <c r="E115" s="30">
        <f t="shared" si="39"/>
        <v>0</v>
      </c>
      <c r="F115" s="30">
        <f t="shared" si="39"/>
        <v>0</v>
      </c>
      <c r="G115" s="30">
        <f>IF(G$96&lt;&gt;"",COUNTIF(G$31:G$93,"W"),"")</f>
        <v>0</v>
      </c>
      <c r="H115" s="30">
        <f t="shared" si="39"/>
        <v>0</v>
      </c>
      <c r="I115" s="30">
        <f t="shared" si="39"/>
        <v>0</v>
      </c>
      <c r="J115" s="30">
        <f t="shared" si="39"/>
        <v>0</v>
      </c>
      <c r="K115" s="30">
        <f t="shared" si="39"/>
        <v>0</v>
      </c>
      <c r="L115" s="30">
        <f t="shared" si="39"/>
        <v>0</v>
      </c>
      <c r="M115" s="30">
        <f t="shared" si="39"/>
        <v>0</v>
      </c>
      <c r="N115" s="30">
        <f t="shared" si="39"/>
        <v>0</v>
      </c>
      <c r="O115" s="30">
        <f t="shared" si="39"/>
        <v>0</v>
      </c>
      <c r="P115" s="30">
        <f t="shared" si="39"/>
        <v>0</v>
      </c>
      <c r="Q115" s="30">
        <f t="shared" si="39"/>
        <v>0</v>
      </c>
      <c r="R115" s="30" t="str">
        <f t="shared" si="39"/>
        <v/>
      </c>
      <c r="S115" s="30" t="str">
        <f t="shared" si="39"/>
        <v/>
      </c>
      <c r="T115" s="30" t="str">
        <f t="shared" si="39"/>
        <v/>
      </c>
      <c r="U115" s="48"/>
      <c r="V115" s="49"/>
      <c r="W115" s="49"/>
      <c r="X115" s="49"/>
      <c r="Y115" s="49"/>
      <c r="Z115" s="49"/>
      <c r="AA115" s="49"/>
      <c r="AB115" s="50"/>
    </row>
    <row r="116" spans="1:28" x14ac:dyDescent="0.25">
      <c r="A116" s="51"/>
      <c r="B116" s="32"/>
      <c r="C116" s="117" t="s">
        <v>89</v>
      </c>
      <c r="D116" s="118"/>
      <c r="E116" s="118"/>
      <c r="F116" s="118"/>
      <c r="G116" s="118"/>
      <c r="H116" s="118"/>
      <c r="I116" s="118"/>
      <c r="J116" s="118"/>
      <c r="K116" s="118"/>
      <c r="L116" s="118"/>
      <c r="M116" s="118"/>
      <c r="N116" s="118"/>
      <c r="O116" s="118"/>
      <c r="P116" s="118"/>
      <c r="Q116" s="118"/>
      <c r="R116" s="118"/>
      <c r="S116" s="118"/>
      <c r="T116" s="118"/>
      <c r="U116" s="119"/>
      <c r="V116" s="117" t="s">
        <v>78</v>
      </c>
      <c r="W116" s="118"/>
      <c r="X116" s="118"/>
      <c r="Y116" s="118"/>
      <c r="Z116" s="118"/>
      <c r="AA116" s="118"/>
      <c r="AB116" s="119"/>
    </row>
    <row r="117" spans="1:28" x14ac:dyDescent="0.25">
      <c r="A117" s="51"/>
      <c r="B117" s="32"/>
      <c r="C117" s="52" t="s">
        <v>79</v>
      </c>
      <c r="D117" s="105"/>
      <c r="E117" s="54">
        <f>IF(MAX($A$13:$A$26)&gt;=1,1,"")</f>
        <v>1</v>
      </c>
      <c r="F117" s="54">
        <f>IF(MAX($A$13:$A$26)&gt;=2,2,"")</f>
        <v>2</v>
      </c>
      <c r="G117" s="54">
        <f>IF(MAX($A$13:$A$26)&gt;=3,3,"")</f>
        <v>3</v>
      </c>
      <c r="H117" s="54">
        <f>IF(MAX($A$13:$A$26)&gt;=4,4,"")</f>
        <v>4</v>
      </c>
      <c r="I117" s="54">
        <f>IF(MAX($A$13:$A$26)&gt;=5,5,"")</f>
        <v>5</v>
      </c>
      <c r="J117" s="54">
        <f>IF(MAX($A$13:$A$26)&gt;=6,6,"")</f>
        <v>6</v>
      </c>
      <c r="K117" s="54">
        <f>IF(MAX($A$13:$A$26)&gt;=7,7,"")</f>
        <v>7</v>
      </c>
      <c r="L117" s="54">
        <f>IF(MAX($A$13:$A$26)&gt;=8,8,"")</f>
        <v>8</v>
      </c>
      <c r="M117" s="54">
        <f>IF(MAX($A$13:$A$26)&gt;=9,9,"")</f>
        <v>9</v>
      </c>
      <c r="N117" s="54">
        <f>IF(MAX($A$13:$A$26)&gt;=10,10,"")</f>
        <v>10</v>
      </c>
      <c r="O117" s="54">
        <f>IF(MAX($A$13:$A$26)&gt;=11,11,"")</f>
        <v>11</v>
      </c>
      <c r="P117" s="54">
        <f>IF(MAX($A$13:$A$26)&gt;=12,12,"")</f>
        <v>12</v>
      </c>
      <c r="Q117" s="54">
        <f>IF(MAX($A$13:$A$26)&gt;=13,13,"")</f>
        <v>13</v>
      </c>
      <c r="R117" s="54">
        <f>IF(MAX($A$13:$A$26)&gt;=14,14,"")</f>
        <v>14</v>
      </c>
      <c r="S117" s="54" t="str">
        <f>IF(MAX($A$13:$A$26)&gt;=15,15,"")</f>
        <v/>
      </c>
      <c r="T117" s="54" t="str">
        <f>IF(MAX($A$13:$A$26)&gt;=16,16,"")</f>
        <v/>
      </c>
      <c r="U117" s="54" t="str">
        <f>IF(MAX($A$13:$A$26)&gt;=17,17,"")</f>
        <v/>
      </c>
      <c r="V117" s="120" t="s">
        <v>80</v>
      </c>
      <c r="W117" s="121"/>
      <c r="X117" s="121"/>
      <c r="Y117" s="121"/>
      <c r="Z117" s="121"/>
      <c r="AA117" s="121"/>
      <c r="AB117" s="246">
        <f>COUNTIF($V$31:$V$93,"&gt;=1")</f>
        <v>1</v>
      </c>
    </row>
    <row r="118" spans="1:28" ht="15.75" thickBot="1" x14ac:dyDescent="0.3">
      <c r="A118" s="55"/>
      <c r="B118" s="56"/>
      <c r="C118" s="57" t="s">
        <v>70</v>
      </c>
      <c r="D118" s="106"/>
      <c r="E118" s="59">
        <f t="shared" ref="E118:U118" si="40">IF(E117&lt;&gt;"",COUNTIF($W$31:$W$93,E117),"")</f>
        <v>5</v>
      </c>
      <c r="F118" s="59">
        <f t="shared" si="40"/>
        <v>4</v>
      </c>
      <c r="G118" s="59">
        <f t="shared" si="40"/>
        <v>2</v>
      </c>
      <c r="H118" s="59">
        <f t="shared" si="40"/>
        <v>1</v>
      </c>
      <c r="I118" s="59">
        <f t="shared" si="40"/>
        <v>2</v>
      </c>
      <c r="J118" s="59">
        <f t="shared" si="40"/>
        <v>3</v>
      </c>
      <c r="K118" s="59">
        <f t="shared" si="40"/>
        <v>1</v>
      </c>
      <c r="L118" s="59">
        <f t="shared" si="40"/>
        <v>0</v>
      </c>
      <c r="M118" s="59">
        <f t="shared" si="40"/>
        <v>0</v>
      </c>
      <c r="N118" s="59">
        <f t="shared" si="40"/>
        <v>0</v>
      </c>
      <c r="O118" s="59">
        <f t="shared" si="40"/>
        <v>0</v>
      </c>
      <c r="P118" s="59">
        <f t="shared" si="40"/>
        <v>0</v>
      </c>
      <c r="Q118" s="59">
        <f t="shared" si="40"/>
        <v>0</v>
      </c>
      <c r="R118" s="59">
        <f t="shared" si="40"/>
        <v>0</v>
      </c>
      <c r="S118" s="59" t="str">
        <f t="shared" si="40"/>
        <v/>
      </c>
      <c r="T118" s="59" t="str">
        <f t="shared" si="40"/>
        <v/>
      </c>
      <c r="U118" s="59" t="str">
        <f t="shared" si="40"/>
        <v/>
      </c>
      <c r="V118" s="122"/>
      <c r="W118" s="123"/>
      <c r="X118" s="123"/>
      <c r="Y118" s="123"/>
      <c r="Z118" s="123"/>
      <c r="AA118" s="123"/>
      <c r="AB118" s="247"/>
    </row>
    <row r="119" spans="1:28" x14ac:dyDescent="0.25">
      <c r="A119" s="60"/>
      <c r="B119" s="60"/>
      <c r="C119" s="60"/>
      <c r="D119" s="107"/>
      <c r="E119" s="107"/>
      <c r="F119" s="107"/>
      <c r="G119" s="107"/>
      <c r="H119" s="107"/>
      <c r="I119" s="107"/>
      <c r="J119" s="107"/>
      <c r="K119" s="107"/>
      <c r="L119" s="107"/>
      <c r="M119" s="107"/>
      <c r="N119" s="107"/>
      <c r="O119" s="107"/>
      <c r="P119" s="107"/>
      <c r="Q119" s="107"/>
      <c r="R119" s="60"/>
      <c r="S119" s="60"/>
      <c r="T119" s="60"/>
      <c r="U119" s="60"/>
    </row>
  </sheetData>
  <mergeCells count="100">
    <mergeCell ref="B3:B7"/>
    <mergeCell ref="Z2:AB7"/>
    <mergeCell ref="C2:Y7"/>
    <mergeCell ref="A114:B114"/>
    <mergeCell ref="A105:B106"/>
    <mergeCell ref="V105:AA106"/>
    <mergeCell ref="AB105:AB106"/>
    <mergeCell ref="A109:B110"/>
    <mergeCell ref="V110:Z113"/>
    <mergeCell ref="AA110:AB113"/>
    <mergeCell ref="A111:B112"/>
    <mergeCell ref="A113:B113"/>
    <mergeCell ref="A107:B108"/>
    <mergeCell ref="A103:B104"/>
    <mergeCell ref="Z28:AA29"/>
    <mergeCell ref="A28:A30"/>
    <mergeCell ref="C116:U116"/>
    <mergeCell ref="V116:AB116"/>
    <mergeCell ref="V117:AA118"/>
    <mergeCell ref="AB117:AB118"/>
    <mergeCell ref="V1:AB1"/>
    <mergeCell ref="A94:U94"/>
    <mergeCell ref="A95:C95"/>
    <mergeCell ref="U95:U96"/>
    <mergeCell ref="A96:C96"/>
    <mergeCell ref="A115:B115"/>
    <mergeCell ref="A97:B98"/>
    <mergeCell ref="A99:B100"/>
    <mergeCell ref="V100:AA101"/>
    <mergeCell ref="AB100:AB101"/>
    <mergeCell ref="A101:B102"/>
    <mergeCell ref="A27:AB27"/>
    <mergeCell ref="B28:B30"/>
    <mergeCell ref="C28:C30"/>
    <mergeCell ref="D28:T28"/>
    <mergeCell ref="U28:U30"/>
    <mergeCell ref="V28:V30"/>
    <mergeCell ref="W28:W30"/>
    <mergeCell ref="X28:X30"/>
    <mergeCell ref="Y28:Y30"/>
    <mergeCell ref="AB28:AB30"/>
    <mergeCell ref="D29:T29"/>
    <mergeCell ref="C24:G24"/>
    <mergeCell ref="H24:J24"/>
    <mergeCell ref="C26:G26"/>
    <mergeCell ref="H26:J26"/>
    <mergeCell ref="K24:AB24"/>
    <mergeCell ref="K26:AB26"/>
    <mergeCell ref="C25:G25"/>
    <mergeCell ref="H25:J25"/>
    <mergeCell ref="K25:AB25"/>
    <mergeCell ref="C22:G22"/>
    <mergeCell ref="H22:J22"/>
    <mergeCell ref="C23:G23"/>
    <mergeCell ref="H23:J23"/>
    <mergeCell ref="K22:AB22"/>
    <mergeCell ref="K23:AB23"/>
    <mergeCell ref="C20:G20"/>
    <mergeCell ref="H20:J20"/>
    <mergeCell ref="C21:G21"/>
    <mergeCell ref="H21:J21"/>
    <mergeCell ref="K20:AB20"/>
    <mergeCell ref="K21:AB21"/>
    <mergeCell ref="C18:G18"/>
    <mergeCell ref="H18:J18"/>
    <mergeCell ref="C19:G19"/>
    <mergeCell ref="H19:J19"/>
    <mergeCell ref="K18:AB18"/>
    <mergeCell ref="K19:AB19"/>
    <mergeCell ref="C16:G16"/>
    <mergeCell ref="H16:J16"/>
    <mergeCell ref="C17:G17"/>
    <mergeCell ref="H17:J17"/>
    <mergeCell ref="K16:AB16"/>
    <mergeCell ref="K17:AB17"/>
    <mergeCell ref="C14:G14"/>
    <mergeCell ref="H14:J14"/>
    <mergeCell ref="C15:G15"/>
    <mergeCell ref="H15:J15"/>
    <mergeCell ref="K14:AB14"/>
    <mergeCell ref="K15:AB15"/>
    <mergeCell ref="W11:AB11"/>
    <mergeCell ref="C12:G12"/>
    <mergeCell ref="H12:J12"/>
    <mergeCell ref="C13:G13"/>
    <mergeCell ref="H13:J13"/>
    <mergeCell ref="U11:V11"/>
    <mergeCell ref="K13:AB13"/>
    <mergeCell ref="K12:AB12"/>
    <mergeCell ref="A11:B11"/>
    <mergeCell ref="D11:F11"/>
    <mergeCell ref="G11:J11"/>
    <mergeCell ref="K11:O11"/>
    <mergeCell ref="P11:T11"/>
    <mergeCell ref="A9:AB9"/>
    <mergeCell ref="A10:B10"/>
    <mergeCell ref="C10:J10"/>
    <mergeCell ref="K10:O10"/>
    <mergeCell ref="P10:U10"/>
    <mergeCell ref="V10:AA10"/>
  </mergeCells>
  <conditionalFormatting sqref="D96:T96 D87:H93 E36:G41 E43:J43 F32:F93 D31:E93 D42:G86 G31:T93">
    <cfRule type="cellIs" dxfId="7" priority="9" operator="equal">
      <formula>"AB"</formula>
    </cfRule>
    <cfRule type="cellIs" dxfId="6" priority="10" operator="equal">
      <formula>"WH"</formula>
    </cfRule>
    <cfRule type="cellIs" dxfId="5" priority="11" operator="equal">
      <formula>"RA"</formula>
    </cfRule>
  </conditionalFormatting>
  <conditionalFormatting sqref="E43:J43 I51 I53:I54 I61:I62 I64 I68:I69 I73 I77 I82:I93 F32:F93 D31:E93 G31:H93 E44:F44 I32:I49 D57:G57 J31:M93">
    <cfRule type="cellIs" dxfId="4" priority="5" operator="equal">
      <formula>"U"</formula>
    </cfRule>
  </conditionalFormatting>
  <conditionalFormatting sqref="F31">
    <cfRule type="cellIs" dxfId="3" priority="2" operator="equal">
      <formula>"AB"</formula>
    </cfRule>
    <cfRule type="cellIs" dxfId="2" priority="3" operator="equal">
      <formula>"WH"</formula>
    </cfRule>
    <cfRule type="cellIs" dxfId="1" priority="4" operator="equal">
      <formula>"RA"</formula>
    </cfRule>
  </conditionalFormatting>
  <conditionalFormatting sqref="F31">
    <cfRule type="cellIs" dxfId="0" priority="1" operator="equal">
      <formula>"U"</formula>
    </cfRule>
  </conditionalFormatting>
  <dataValidations count="7">
    <dataValidation type="decimal" allowBlank="1" showInputMessage="1" showErrorMessage="1" error="ENTER the GPA _x000a__x000a_IF THERE IS NO GPA LEAVE THE CELL AS BLANK_x000a_" prompt="ENTER the GPA_x000a__x000a_IF THERE IS NO GPA, LEAVE THE CELL AS BLANK" sqref="U65554:U65606 JQ31:JQ93 TM31:TM93 ADI31:ADI93 ANE31:ANE93 AXA31:AXA93 BGW31:BGW93 BQS31:BQS93 CAO31:CAO93 CKK31:CKK93 CUG31:CUG93 DEC31:DEC93 DNY31:DNY93 DXU31:DXU93 EHQ31:EHQ93 ERM31:ERM93 FBI31:FBI93 FLE31:FLE93 FVA31:FVA93 GEW31:GEW93 GOS31:GOS93 GYO31:GYO93 HIK31:HIK93 HSG31:HSG93 ICC31:ICC93 ILY31:ILY93 IVU31:IVU93 JFQ31:JFQ93 JPM31:JPM93 JZI31:JZI93 KJE31:KJE93 KTA31:KTA93 LCW31:LCW93 LMS31:LMS93 LWO31:LWO93 MGK31:MGK93 MQG31:MQG93 NAC31:NAC93 NJY31:NJY93 NTU31:NTU93 ODQ31:ODQ93 ONM31:ONM93 OXI31:OXI93 PHE31:PHE93 PRA31:PRA93 QAW31:QAW93 QKS31:QKS93 QUO31:QUO93 REK31:REK93 ROG31:ROG93 RYC31:RYC93 SHY31:SHY93 SRU31:SRU93 TBQ31:TBQ93 TLM31:TLM93 TVI31:TVI93 UFE31:UFE93 UPA31:UPA93 UYW31:UYW93 VIS31:VIS93 VSO31:VSO93 WCK31:WCK93 WMG31:WMG93 WWC31:WWC93 WWC983112:WWC983135 WMG983112:WMG983135 WCK983112:WCK983135 VSO983112:VSO983135 VIS983112:VIS983135 UYW983112:UYW983135 UPA983112:UPA983135 UFE983112:UFE983135 TVI983112:TVI983135 TLM983112:TLM983135 TBQ983112:TBQ983135 SRU983112:SRU983135 SHY983112:SHY983135 RYC983112:RYC983135 ROG983112:ROG983135 REK983112:REK983135 QUO983112:QUO983135 QKS983112:QKS983135 QAW983112:QAW983135 PRA983112:PRA983135 PHE983112:PHE983135 OXI983112:OXI983135 ONM983112:ONM983135 ODQ983112:ODQ983135 NTU983112:NTU983135 NJY983112:NJY983135 NAC983112:NAC983135 MQG983112:MQG983135 MGK983112:MGK983135 LWO983112:LWO983135 LMS983112:LMS983135 LCW983112:LCW983135 KTA983112:KTA983135 KJE983112:KJE983135 JZI983112:JZI983135 JPM983112:JPM983135 JFQ983112:JFQ983135 IVU983112:IVU983135 ILY983112:ILY983135 ICC983112:ICC983135 HSG983112:HSG983135 HIK983112:HIK983135 GYO983112:GYO983135 GOS983112:GOS983135 GEW983112:GEW983135 FVA983112:FVA983135 FLE983112:FLE983135 FBI983112:FBI983135 ERM983112:ERM983135 EHQ983112:EHQ983135 DXU983112:DXU983135 DNY983112:DNY983135 DEC983112:DEC983135 CUG983112:CUG983135 CKK983112:CKK983135 CAO983112:CAO983135 BQS983112:BQS983135 BGW983112:BGW983135 AXA983112:AXA983135 ANE983112:ANE983135 ADI983112:ADI983135 TM983112:TM983135 JQ983112:JQ983135 U983112:U983135 WWC917576:WWC917599 WMG917576:WMG917599 WCK917576:WCK917599 VSO917576:VSO917599 VIS917576:VIS917599 UYW917576:UYW917599 UPA917576:UPA917599 UFE917576:UFE917599 TVI917576:TVI917599 TLM917576:TLM917599 TBQ917576:TBQ917599 SRU917576:SRU917599 SHY917576:SHY917599 RYC917576:RYC917599 ROG917576:ROG917599 REK917576:REK917599 QUO917576:QUO917599 QKS917576:QKS917599 QAW917576:QAW917599 PRA917576:PRA917599 PHE917576:PHE917599 OXI917576:OXI917599 ONM917576:ONM917599 ODQ917576:ODQ917599 NTU917576:NTU917599 NJY917576:NJY917599 NAC917576:NAC917599 MQG917576:MQG917599 MGK917576:MGK917599 LWO917576:LWO917599 LMS917576:LMS917599 LCW917576:LCW917599 KTA917576:KTA917599 KJE917576:KJE917599 JZI917576:JZI917599 JPM917576:JPM917599 JFQ917576:JFQ917599 IVU917576:IVU917599 ILY917576:ILY917599 ICC917576:ICC917599 HSG917576:HSG917599 HIK917576:HIK917599 GYO917576:GYO917599 GOS917576:GOS917599 GEW917576:GEW917599 FVA917576:FVA917599 FLE917576:FLE917599 FBI917576:FBI917599 ERM917576:ERM917599 EHQ917576:EHQ917599 DXU917576:DXU917599 DNY917576:DNY917599 DEC917576:DEC917599 CUG917576:CUG917599 CKK917576:CKK917599 CAO917576:CAO917599 BQS917576:BQS917599 BGW917576:BGW917599 AXA917576:AXA917599 ANE917576:ANE917599 ADI917576:ADI917599 TM917576:TM917599 JQ917576:JQ917599 U917576:U917599 WWC852040:WWC852063 WMG852040:WMG852063 WCK852040:WCK852063 VSO852040:VSO852063 VIS852040:VIS852063 UYW852040:UYW852063 UPA852040:UPA852063 UFE852040:UFE852063 TVI852040:TVI852063 TLM852040:TLM852063 TBQ852040:TBQ852063 SRU852040:SRU852063 SHY852040:SHY852063 RYC852040:RYC852063 ROG852040:ROG852063 REK852040:REK852063 QUO852040:QUO852063 QKS852040:QKS852063 QAW852040:QAW852063 PRA852040:PRA852063 PHE852040:PHE852063 OXI852040:OXI852063 ONM852040:ONM852063 ODQ852040:ODQ852063 NTU852040:NTU852063 NJY852040:NJY852063 NAC852040:NAC852063 MQG852040:MQG852063 MGK852040:MGK852063 LWO852040:LWO852063 LMS852040:LMS852063 LCW852040:LCW852063 KTA852040:KTA852063 KJE852040:KJE852063 JZI852040:JZI852063 JPM852040:JPM852063 JFQ852040:JFQ852063 IVU852040:IVU852063 ILY852040:ILY852063 ICC852040:ICC852063 HSG852040:HSG852063 HIK852040:HIK852063 GYO852040:GYO852063 GOS852040:GOS852063 GEW852040:GEW852063 FVA852040:FVA852063 FLE852040:FLE852063 FBI852040:FBI852063 ERM852040:ERM852063 EHQ852040:EHQ852063 DXU852040:DXU852063 DNY852040:DNY852063 DEC852040:DEC852063 CUG852040:CUG852063 CKK852040:CKK852063 CAO852040:CAO852063 BQS852040:BQS852063 BGW852040:BGW852063 AXA852040:AXA852063 ANE852040:ANE852063 ADI852040:ADI852063 TM852040:TM852063 JQ852040:JQ852063 U852040:U852063 WWC786504:WWC786527 WMG786504:WMG786527 WCK786504:WCK786527 VSO786504:VSO786527 VIS786504:VIS786527 UYW786504:UYW786527 UPA786504:UPA786527 UFE786504:UFE786527 TVI786504:TVI786527 TLM786504:TLM786527 TBQ786504:TBQ786527 SRU786504:SRU786527 SHY786504:SHY786527 RYC786504:RYC786527 ROG786504:ROG786527 REK786504:REK786527 QUO786504:QUO786527 QKS786504:QKS786527 QAW786504:QAW786527 PRA786504:PRA786527 PHE786504:PHE786527 OXI786504:OXI786527 ONM786504:ONM786527 ODQ786504:ODQ786527 NTU786504:NTU786527 NJY786504:NJY786527 NAC786504:NAC786527 MQG786504:MQG786527 MGK786504:MGK786527 LWO786504:LWO786527 LMS786504:LMS786527 LCW786504:LCW786527 KTA786504:KTA786527 KJE786504:KJE786527 JZI786504:JZI786527 JPM786504:JPM786527 JFQ786504:JFQ786527 IVU786504:IVU786527 ILY786504:ILY786527 ICC786504:ICC786527 HSG786504:HSG786527 HIK786504:HIK786527 GYO786504:GYO786527 GOS786504:GOS786527 GEW786504:GEW786527 FVA786504:FVA786527 FLE786504:FLE786527 FBI786504:FBI786527 ERM786504:ERM786527 EHQ786504:EHQ786527 DXU786504:DXU786527 DNY786504:DNY786527 DEC786504:DEC786527 CUG786504:CUG786527 CKK786504:CKK786527 CAO786504:CAO786527 BQS786504:BQS786527 BGW786504:BGW786527 AXA786504:AXA786527 ANE786504:ANE786527 ADI786504:ADI786527 TM786504:TM786527 JQ786504:JQ786527 U786504:U786527 WWC720968:WWC720991 WMG720968:WMG720991 WCK720968:WCK720991 VSO720968:VSO720991 VIS720968:VIS720991 UYW720968:UYW720991 UPA720968:UPA720991 UFE720968:UFE720991 TVI720968:TVI720991 TLM720968:TLM720991 TBQ720968:TBQ720991 SRU720968:SRU720991 SHY720968:SHY720991 RYC720968:RYC720991 ROG720968:ROG720991 REK720968:REK720991 QUO720968:QUO720991 QKS720968:QKS720991 QAW720968:QAW720991 PRA720968:PRA720991 PHE720968:PHE720991 OXI720968:OXI720991 ONM720968:ONM720991 ODQ720968:ODQ720991 NTU720968:NTU720991 NJY720968:NJY720991 NAC720968:NAC720991 MQG720968:MQG720991 MGK720968:MGK720991 LWO720968:LWO720991 LMS720968:LMS720991 LCW720968:LCW720991 KTA720968:KTA720991 KJE720968:KJE720991 JZI720968:JZI720991 JPM720968:JPM720991 JFQ720968:JFQ720991 IVU720968:IVU720991 ILY720968:ILY720991 ICC720968:ICC720991 HSG720968:HSG720991 HIK720968:HIK720991 GYO720968:GYO720991 GOS720968:GOS720991 GEW720968:GEW720991 FVA720968:FVA720991 FLE720968:FLE720991 FBI720968:FBI720991 ERM720968:ERM720991 EHQ720968:EHQ720991 DXU720968:DXU720991 DNY720968:DNY720991 DEC720968:DEC720991 CUG720968:CUG720991 CKK720968:CKK720991 CAO720968:CAO720991 BQS720968:BQS720991 BGW720968:BGW720991 AXA720968:AXA720991 ANE720968:ANE720991 ADI720968:ADI720991 TM720968:TM720991 JQ720968:JQ720991 U720968:U720991 WWC655432:WWC655455 WMG655432:WMG655455 WCK655432:WCK655455 VSO655432:VSO655455 VIS655432:VIS655455 UYW655432:UYW655455 UPA655432:UPA655455 UFE655432:UFE655455 TVI655432:TVI655455 TLM655432:TLM655455 TBQ655432:TBQ655455 SRU655432:SRU655455 SHY655432:SHY655455 RYC655432:RYC655455 ROG655432:ROG655455 REK655432:REK655455 QUO655432:QUO655455 QKS655432:QKS655455 QAW655432:QAW655455 PRA655432:PRA655455 PHE655432:PHE655455 OXI655432:OXI655455 ONM655432:ONM655455 ODQ655432:ODQ655455 NTU655432:NTU655455 NJY655432:NJY655455 NAC655432:NAC655455 MQG655432:MQG655455 MGK655432:MGK655455 LWO655432:LWO655455 LMS655432:LMS655455 LCW655432:LCW655455 KTA655432:KTA655455 KJE655432:KJE655455 JZI655432:JZI655455 JPM655432:JPM655455 JFQ655432:JFQ655455 IVU655432:IVU655455 ILY655432:ILY655455 ICC655432:ICC655455 HSG655432:HSG655455 HIK655432:HIK655455 GYO655432:GYO655455 GOS655432:GOS655455 GEW655432:GEW655455 FVA655432:FVA655455 FLE655432:FLE655455 FBI655432:FBI655455 ERM655432:ERM655455 EHQ655432:EHQ655455 DXU655432:DXU655455 DNY655432:DNY655455 DEC655432:DEC655455 CUG655432:CUG655455 CKK655432:CKK655455 CAO655432:CAO655455 BQS655432:BQS655455 BGW655432:BGW655455 AXA655432:AXA655455 ANE655432:ANE655455 ADI655432:ADI655455 TM655432:TM655455 JQ655432:JQ655455 U655432:U655455 WWC589896:WWC589919 WMG589896:WMG589919 WCK589896:WCK589919 VSO589896:VSO589919 VIS589896:VIS589919 UYW589896:UYW589919 UPA589896:UPA589919 UFE589896:UFE589919 TVI589896:TVI589919 TLM589896:TLM589919 TBQ589896:TBQ589919 SRU589896:SRU589919 SHY589896:SHY589919 RYC589896:RYC589919 ROG589896:ROG589919 REK589896:REK589919 QUO589896:QUO589919 QKS589896:QKS589919 QAW589896:QAW589919 PRA589896:PRA589919 PHE589896:PHE589919 OXI589896:OXI589919 ONM589896:ONM589919 ODQ589896:ODQ589919 NTU589896:NTU589919 NJY589896:NJY589919 NAC589896:NAC589919 MQG589896:MQG589919 MGK589896:MGK589919 LWO589896:LWO589919 LMS589896:LMS589919 LCW589896:LCW589919 KTA589896:KTA589919 KJE589896:KJE589919 JZI589896:JZI589919 JPM589896:JPM589919 JFQ589896:JFQ589919 IVU589896:IVU589919 ILY589896:ILY589919 ICC589896:ICC589919 HSG589896:HSG589919 HIK589896:HIK589919 GYO589896:GYO589919 GOS589896:GOS589919 GEW589896:GEW589919 FVA589896:FVA589919 FLE589896:FLE589919 FBI589896:FBI589919 ERM589896:ERM589919 EHQ589896:EHQ589919 DXU589896:DXU589919 DNY589896:DNY589919 DEC589896:DEC589919 CUG589896:CUG589919 CKK589896:CKK589919 CAO589896:CAO589919 BQS589896:BQS589919 BGW589896:BGW589919 AXA589896:AXA589919 ANE589896:ANE589919 ADI589896:ADI589919 TM589896:TM589919 JQ589896:JQ589919 U589896:U589919 WWC524360:WWC524383 WMG524360:WMG524383 WCK524360:WCK524383 VSO524360:VSO524383 VIS524360:VIS524383 UYW524360:UYW524383 UPA524360:UPA524383 UFE524360:UFE524383 TVI524360:TVI524383 TLM524360:TLM524383 TBQ524360:TBQ524383 SRU524360:SRU524383 SHY524360:SHY524383 RYC524360:RYC524383 ROG524360:ROG524383 REK524360:REK524383 QUO524360:QUO524383 QKS524360:QKS524383 QAW524360:QAW524383 PRA524360:PRA524383 PHE524360:PHE524383 OXI524360:OXI524383 ONM524360:ONM524383 ODQ524360:ODQ524383 NTU524360:NTU524383 NJY524360:NJY524383 NAC524360:NAC524383 MQG524360:MQG524383 MGK524360:MGK524383 LWO524360:LWO524383 LMS524360:LMS524383 LCW524360:LCW524383 KTA524360:KTA524383 KJE524360:KJE524383 JZI524360:JZI524383 JPM524360:JPM524383 JFQ524360:JFQ524383 IVU524360:IVU524383 ILY524360:ILY524383 ICC524360:ICC524383 HSG524360:HSG524383 HIK524360:HIK524383 GYO524360:GYO524383 GOS524360:GOS524383 GEW524360:GEW524383 FVA524360:FVA524383 FLE524360:FLE524383 FBI524360:FBI524383 ERM524360:ERM524383 EHQ524360:EHQ524383 DXU524360:DXU524383 DNY524360:DNY524383 DEC524360:DEC524383 CUG524360:CUG524383 CKK524360:CKK524383 CAO524360:CAO524383 BQS524360:BQS524383 BGW524360:BGW524383 AXA524360:AXA524383 ANE524360:ANE524383 ADI524360:ADI524383 TM524360:TM524383 JQ524360:JQ524383 U524360:U524383 WWC458824:WWC458847 WMG458824:WMG458847 WCK458824:WCK458847 VSO458824:VSO458847 VIS458824:VIS458847 UYW458824:UYW458847 UPA458824:UPA458847 UFE458824:UFE458847 TVI458824:TVI458847 TLM458824:TLM458847 TBQ458824:TBQ458847 SRU458824:SRU458847 SHY458824:SHY458847 RYC458824:RYC458847 ROG458824:ROG458847 REK458824:REK458847 QUO458824:QUO458847 QKS458824:QKS458847 QAW458824:QAW458847 PRA458824:PRA458847 PHE458824:PHE458847 OXI458824:OXI458847 ONM458824:ONM458847 ODQ458824:ODQ458847 NTU458824:NTU458847 NJY458824:NJY458847 NAC458824:NAC458847 MQG458824:MQG458847 MGK458824:MGK458847 LWO458824:LWO458847 LMS458824:LMS458847 LCW458824:LCW458847 KTA458824:KTA458847 KJE458824:KJE458847 JZI458824:JZI458847 JPM458824:JPM458847 JFQ458824:JFQ458847 IVU458824:IVU458847 ILY458824:ILY458847 ICC458824:ICC458847 HSG458824:HSG458847 HIK458824:HIK458847 GYO458824:GYO458847 GOS458824:GOS458847 GEW458824:GEW458847 FVA458824:FVA458847 FLE458824:FLE458847 FBI458824:FBI458847 ERM458824:ERM458847 EHQ458824:EHQ458847 DXU458824:DXU458847 DNY458824:DNY458847 DEC458824:DEC458847 CUG458824:CUG458847 CKK458824:CKK458847 CAO458824:CAO458847 BQS458824:BQS458847 BGW458824:BGW458847 AXA458824:AXA458847 ANE458824:ANE458847 ADI458824:ADI458847 TM458824:TM458847 JQ458824:JQ458847 U458824:U458847 WWC393288:WWC393311 WMG393288:WMG393311 WCK393288:WCK393311 VSO393288:VSO393311 VIS393288:VIS393311 UYW393288:UYW393311 UPA393288:UPA393311 UFE393288:UFE393311 TVI393288:TVI393311 TLM393288:TLM393311 TBQ393288:TBQ393311 SRU393288:SRU393311 SHY393288:SHY393311 RYC393288:RYC393311 ROG393288:ROG393311 REK393288:REK393311 QUO393288:QUO393311 QKS393288:QKS393311 QAW393288:QAW393311 PRA393288:PRA393311 PHE393288:PHE393311 OXI393288:OXI393311 ONM393288:ONM393311 ODQ393288:ODQ393311 NTU393288:NTU393311 NJY393288:NJY393311 NAC393288:NAC393311 MQG393288:MQG393311 MGK393288:MGK393311 LWO393288:LWO393311 LMS393288:LMS393311 LCW393288:LCW393311 KTA393288:KTA393311 KJE393288:KJE393311 JZI393288:JZI393311 JPM393288:JPM393311 JFQ393288:JFQ393311 IVU393288:IVU393311 ILY393288:ILY393311 ICC393288:ICC393311 HSG393288:HSG393311 HIK393288:HIK393311 GYO393288:GYO393311 GOS393288:GOS393311 GEW393288:GEW393311 FVA393288:FVA393311 FLE393288:FLE393311 FBI393288:FBI393311 ERM393288:ERM393311 EHQ393288:EHQ393311 DXU393288:DXU393311 DNY393288:DNY393311 DEC393288:DEC393311 CUG393288:CUG393311 CKK393288:CKK393311 CAO393288:CAO393311 BQS393288:BQS393311 BGW393288:BGW393311 AXA393288:AXA393311 ANE393288:ANE393311 ADI393288:ADI393311 TM393288:TM393311 JQ393288:JQ393311 U393288:U393311 WWC327752:WWC327775 WMG327752:WMG327775 WCK327752:WCK327775 VSO327752:VSO327775 VIS327752:VIS327775 UYW327752:UYW327775 UPA327752:UPA327775 UFE327752:UFE327775 TVI327752:TVI327775 TLM327752:TLM327775 TBQ327752:TBQ327775 SRU327752:SRU327775 SHY327752:SHY327775 RYC327752:RYC327775 ROG327752:ROG327775 REK327752:REK327775 QUO327752:QUO327775 QKS327752:QKS327775 QAW327752:QAW327775 PRA327752:PRA327775 PHE327752:PHE327775 OXI327752:OXI327775 ONM327752:ONM327775 ODQ327752:ODQ327775 NTU327752:NTU327775 NJY327752:NJY327775 NAC327752:NAC327775 MQG327752:MQG327775 MGK327752:MGK327775 LWO327752:LWO327775 LMS327752:LMS327775 LCW327752:LCW327775 KTA327752:KTA327775 KJE327752:KJE327775 JZI327752:JZI327775 JPM327752:JPM327775 JFQ327752:JFQ327775 IVU327752:IVU327775 ILY327752:ILY327775 ICC327752:ICC327775 HSG327752:HSG327775 HIK327752:HIK327775 GYO327752:GYO327775 GOS327752:GOS327775 GEW327752:GEW327775 FVA327752:FVA327775 FLE327752:FLE327775 FBI327752:FBI327775 ERM327752:ERM327775 EHQ327752:EHQ327775 DXU327752:DXU327775 DNY327752:DNY327775 DEC327752:DEC327775 CUG327752:CUG327775 CKK327752:CKK327775 CAO327752:CAO327775 BQS327752:BQS327775 BGW327752:BGW327775 AXA327752:AXA327775 ANE327752:ANE327775 ADI327752:ADI327775 TM327752:TM327775 JQ327752:JQ327775 U327752:U327775 WWC262216:WWC262239 WMG262216:WMG262239 WCK262216:WCK262239 VSO262216:VSO262239 VIS262216:VIS262239 UYW262216:UYW262239 UPA262216:UPA262239 UFE262216:UFE262239 TVI262216:TVI262239 TLM262216:TLM262239 TBQ262216:TBQ262239 SRU262216:SRU262239 SHY262216:SHY262239 RYC262216:RYC262239 ROG262216:ROG262239 REK262216:REK262239 QUO262216:QUO262239 QKS262216:QKS262239 QAW262216:QAW262239 PRA262216:PRA262239 PHE262216:PHE262239 OXI262216:OXI262239 ONM262216:ONM262239 ODQ262216:ODQ262239 NTU262216:NTU262239 NJY262216:NJY262239 NAC262216:NAC262239 MQG262216:MQG262239 MGK262216:MGK262239 LWO262216:LWO262239 LMS262216:LMS262239 LCW262216:LCW262239 KTA262216:KTA262239 KJE262216:KJE262239 JZI262216:JZI262239 JPM262216:JPM262239 JFQ262216:JFQ262239 IVU262216:IVU262239 ILY262216:ILY262239 ICC262216:ICC262239 HSG262216:HSG262239 HIK262216:HIK262239 GYO262216:GYO262239 GOS262216:GOS262239 GEW262216:GEW262239 FVA262216:FVA262239 FLE262216:FLE262239 FBI262216:FBI262239 ERM262216:ERM262239 EHQ262216:EHQ262239 DXU262216:DXU262239 DNY262216:DNY262239 DEC262216:DEC262239 CUG262216:CUG262239 CKK262216:CKK262239 CAO262216:CAO262239 BQS262216:BQS262239 BGW262216:BGW262239 AXA262216:AXA262239 ANE262216:ANE262239 ADI262216:ADI262239 TM262216:TM262239 JQ262216:JQ262239 U262216:U262239 WWC196680:WWC196703 WMG196680:WMG196703 WCK196680:WCK196703 VSO196680:VSO196703 VIS196680:VIS196703 UYW196680:UYW196703 UPA196680:UPA196703 UFE196680:UFE196703 TVI196680:TVI196703 TLM196680:TLM196703 TBQ196680:TBQ196703 SRU196680:SRU196703 SHY196680:SHY196703 RYC196680:RYC196703 ROG196680:ROG196703 REK196680:REK196703 QUO196680:QUO196703 QKS196680:QKS196703 QAW196680:QAW196703 PRA196680:PRA196703 PHE196680:PHE196703 OXI196680:OXI196703 ONM196680:ONM196703 ODQ196680:ODQ196703 NTU196680:NTU196703 NJY196680:NJY196703 NAC196680:NAC196703 MQG196680:MQG196703 MGK196680:MGK196703 LWO196680:LWO196703 LMS196680:LMS196703 LCW196680:LCW196703 KTA196680:KTA196703 KJE196680:KJE196703 JZI196680:JZI196703 JPM196680:JPM196703 JFQ196680:JFQ196703 IVU196680:IVU196703 ILY196680:ILY196703 ICC196680:ICC196703 HSG196680:HSG196703 HIK196680:HIK196703 GYO196680:GYO196703 GOS196680:GOS196703 GEW196680:GEW196703 FVA196680:FVA196703 FLE196680:FLE196703 FBI196680:FBI196703 ERM196680:ERM196703 EHQ196680:EHQ196703 DXU196680:DXU196703 DNY196680:DNY196703 DEC196680:DEC196703 CUG196680:CUG196703 CKK196680:CKK196703 CAO196680:CAO196703 BQS196680:BQS196703 BGW196680:BGW196703 AXA196680:AXA196703 ANE196680:ANE196703 ADI196680:ADI196703 TM196680:TM196703 JQ196680:JQ196703 U196680:U196703 WWC131144:WWC131167 WMG131144:WMG131167 WCK131144:WCK131167 VSO131144:VSO131167 VIS131144:VIS131167 UYW131144:UYW131167 UPA131144:UPA131167 UFE131144:UFE131167 TVI131144:TVI131167 TLM131144:TLM131167 TBQ131144:TBQ131167 SRU131144:SRU131167 SHY131144:SHY131167 RYC131144:RYC131167 ROG131144:ROG131167 REK131144:REK131167 QUO131144:QUO131167 QKS131144:QKS131167 QAW131144:QAW131167 PRA131144:PRA131167 PHE131144:PHE131167 OXI131144:OXI131167 ONM131144:ONM131167 ODQ131144:ODQ131167 NTU131144:NTU131167 NJY131144:NJY131167 NAC131144:NAC131167 MQG131144:MQG131167 MGK131144:MGK131167 LWO131144:LWO131167 LMS131144:LMS131167 LCW131144:LCW131167 KTA131144:KTA131167 KJE131144:KJE131167 JZI131144:JZI131167 JPM131144:JPM131167 JFQ131144:JFQ131167 IVU131144:IVU131167 ILY131144:ILY131167 ICC131144:ICC131167 HSG131144:HSG131167 HIK131144:HIK131167 GYO131144:GYO131167 GOS131144:GOS131167 GEW131144:GEW131167 FVA131144:FVA131167 FLE131144:FLE131167 FBI131144:FBI131167 ERM131144:ERM131167 EHQ131144:EHQ131167 DXU131144:DXU131167 DNY131144:DNY131167 DEC131144:DEC131167 CUG131144:CUG131167 CKK131144:CKK131167 CAO131144:CAO131167 BQS131144:BQS131167 BGW131144:BGW131167 AXA131144:AXA131167 ANE131144:ANE131167 ADI131144:ADI131167 TM131144:TM131167 JQ131144:JQ131167 U131144:U131167 WWC65608:WWC65631 WMG65608:WMG65631 WCK65608:WCK65631 VSO65608:VSO65631 VIS65608:VIS65631 UYW65608:UYW65631 UPA65608:UPA65631 UFE65608:UFE65631 TVI65608:TVI65631 TLM65608:TLM65631 TBQ65608:TBQ65631 SRU65608:SRU65631 SHY65608:SHY65631 RYC65608:RYC65631 ROG65608:ROG65631 REK65608:REK65631 QUO65608:QUO65631 QKS65608:QKS65631 QAW65608:QAW65631 PRA65608:PRA65631 PHE65608:PHE65631 OXI65608:OXI65631 ONM65608:ONM65631 ODQ65608:ODQ65631 NTU65608:NTU65631 NJY65608:NJY65631 NAC65608:NAC65631 MQG65608:MQG65631 MGK65608:MGK65631 LWO65608:LWO65631 LMS65608:LMS65631 LCW65608:LCW65631 KTA65608:KTA65631 KJE65608:KJE65631 JZI65608:JZI65631 JPM65608:JPM65631 JFQ65608:JFQ65631 IVU65608:IVU65631 ILY65608:ILY65631 ICC65608:ICC65631 HSG65608:HSG65631 HIK65608:HIK65631 GYO65608:GYO65631 GOS65608:GOS65631 GEW65608:GEW65631 FVA65608:FVA65631 FLE65608:FLE65631 FBI65608:FBI65631 ERM65608:ERM65631 EHQ65608:EHQ65631 DXU65608:DXU65631 DNY65608:DNY65631 DEC65608:DEC65631 CUG65608:CUG65631 CKK65608:CKK65631 CAO65608:CAO65631 BQS65608:BQS65631 BGW65608:BGW65631 AXA65608:AXA65631 ANE65608:ANE65631 ADI65608:ADI65631 TM65608:TM65631 JQ65608:JQ65631 U65608:U65631 WWC983058:WWC983110 WMG983058:WMG983110 WCK983058:WCK983110 VSO983058:VSO983110 VIS983058:VIS983110 UYW983058:UYW983110 UPA983058:UPA983110 UFE983058:UFE983110 TVI983058:TVI983110 TLM983058:TLM983110 TBQ983058:TBQ983110 SRU983058:SRU983110 SHY983058:SHY983110 RYC983058:RYC983110 ROG983058:ROG983110 REK983058:REK983110 QUO983058:QUO983110 QKS983058:QKS983110 QAW983058:QAW983110 PRA983058:PRA983110 PHE983058:PHE983110 OXI983058:OXI983110 ONM983058:ONM983110 ODQ983058:ODQ983110 NTU983058:NTU983110 NJY983058:NJY983110 NAC983058:NAC983110 MQG983058:MQG983110 MGK983058:MGK983110 LWO983058:LWO983110 LMS983058:LMS983110 LCW983058:LCW983110 KTA983058:KTA983110 KJE983058:KJE983110 JZI983058:JZI983110 JPM983058:JPM983110 JFQ983058:JFQ983110 IVU983058:IVU983110 ILY983058:ILY983110 ICC983058:ICC983110 HSG983058:HSG983110 HIK983058:HIK983110 GYO983058:GYO983110 GOS983058:GOS983110 GEW983058:GEW983110 FVA983058:FVA983110 FLE983058:FLE983110 FBI983058:FBI983110 ERM983058:ERM983110 EHQ983058:EHQ983110 DXU983058:DXU983110 DNY983058:DNY983110 DEC983058:DEC983110 CUG983058:CUG983110 CKK983058:CKK983110 CAO983058:CAO983110 BQS983058:BQS983110 BGW983058:BGW983110 AXA983058:AXA983110 ANE983058:ANE983110 ADI983058:ADI983110 TM983058:TM983110 JQ983058:JQ983110 U983058:U983110 WWC917522:WWC917574 WMG917522:WMG917574 WCK917522:WCK917574 VSO917522:VSO917574 VIS917522:VIS917574 UYW917522:UYW917574 UPA917522:UPA917574 UFE917522:UFE917574 TVI917522:TVI917574 TLM917522:TLM917574 TBQ917522:TBQ917574 SRU917522:SRU917574 SHY917522:SHY917574 RYC917522:RYC917574 ROG917522:ROG917574 REK917522:REK917574 QUO917522:QUO917574 QKS917522:QKS917574 QAW917522:QAW917574 PRA917522:PRA917574 PHE917522:PHE917574 OXI917522:OXI917574 ONM917522:ONM917574 ODQ917522:ODQ917574 NTU917522:NTU917574 NJY917522:NJY917574 NAC917522:NAC917574 MQG917522:MQG917574 MGK917522:MGK917574 LWO917522:LWO917574 LMS917522:LMS917574 LCW917522:LCW917574 KTA917522:KTA917574 KJE917522:KJE917574 JZI917522:JZI917574 JPM917522:JPM917574 JFQ917522:JFQ917574 IVU917522:IVU917574 ILY917522:ILY917574 ICC917522:ICC917574 HSG917522:HSG917574 HIK917522:HIK917574 GYO917522:GYO917574 GOS917522:GOS917574 GEW917522:GEW917574 FVA917522:FVA917574 FLE917522:FLE917574 FBI917522:FBI917574 ERM917522:ERM917574 EHQ917522:EHQ917574 DXU917522:DXU917574 DNY917522:DNY917574 DEC917522:DEC917574 CUG917522:CUG917574 CKK917522:CKK917574 CAO917522:CAO917574 BQS917522:BQS917574 BGW917522:BGW917574 AXA917522:AXA917574 ANE917522:ANE917574 ADI917522:ADI917574 TM917522:TM917574 JQ917522:JQ917574 U917522:U917574 WWC851986:WWC852038 WMG851986:WMG852038 WCK851986:WCK852038 VSO851986:VSO852038 VIS851986:VIS852038 UYW851986:UYW852038 UPA851986:UPA852038 UFE851986:UFE852038 TVI851986:TVI852038 TLM851986:TLM852038 TBQ851986:TBQ852038 SRU851986:SRU852038 SHY851986:SHY852038 RYC851986:RYC852038 ROG851986:ROG852038 REK851986:REK852038 QUO851986:QUO852038 QKS851986:QKS852038 QAW851986:QAW852038 PRA851986:PRA852038 PHE851986:PHE852038 OXI851986:OXI852038 ONM851986:ONM852038 ODQ851986:ODQ852038 NTU851986:NTU852038 NJY851986:NJY852038 NAC851986:NAC852038 MQG851986:MQG852038 MGK851986:MGK852038 LWO851986:LWO852038 LMS851986:LMS852038 LCW851986:LCW852038 KTA851986:KTA852038 KJE851986:KJE852038 JZI851986:JZI852038 JPM851986:JPM852038 JFQ851986:JFQ852038 IVU851986:IVU852038 ILY851986:ILY852038 ICC851986:ICC852038 HSG851986:HSG852038 HIK851986:HIK852038 GYO851986:GYO852038 GOS851986:GOS852038 GEW851986:GEW852038 FVA851986:FVA852038 FLE851986:FLE852038 FBI851986:FBI852038 ERM851986:ERM852038 EHQ851986:EHQ852038 DXU851986:DXU852038 DNY851986:DNY852038 DEC851986:DEC852038 CUG851986:CUG852038 CKK851986:CKK852038 CAO851986:CAO852038 BQS851986:BQS852038 BGW851986:BGW852038 AXA851986:AXA852038 ANE851986:ANE852038 ADI851986:ADI852038 TM851986:TM852038 JQ851986:JQ852038 U851986:U852038 WWC786450:WWC786502 WMG786450:WMG786502 WCK786450:WCK786502 VSO786450:VSO786502 VIS786450:VIS786502 UYW786450:UYW786502 UPA786450:UPA786502 UFE786450:UFE786502 TVI786450:TVI786502 TLM786450:TLM786502 TBQ786450:TBQ786502 SRU786450:SRU786502 SHY786450:SHY786502 RYC786450:RYC786502 ROG786450:ROG786502 REK786450:REK786502 QUO786450:QUO786502 QKS786450:QKS786502 QAW786450:QAW786502 PRA786450:PRA786502 PHE786450:PHE786502 OXI786450:OXI786502 ONM786450:ONM786502 ODQ786450:ODQ786502 NTU786450:NTU786502 NJY786450:NJY786502 NAC786450:NAC786502 MQG786450:MQG786502 MGK786450:MGK786502 LWO786450:LWO786502 LMS786450:LMS786502 LCW786450:LCW786502 KTA786450:KTA786502 KJE786450:KJE786502 JZI786450:JZI786502 JPM786450:JPM786502 JFQ786450:JFQ786502 IVU786450:IVU786502 ILY786450:ILY786502 ICC786450:ICC786502 HSG786450:HSG786502 HIK786450:HIK786502 GYO786450:GYO786502 GOS786450:GOS786502 GEW786450:GEW786502 FVA786450:FVA786502 FLE786450:FLE786502 FBI786450:FBI786502 ERM786450:ERM786502 EHQ786450:EHQ786502 DXU786450:DXU786502 DNY786450:DNY786502 DEC786450:DEC786502 CUG786450:CUG786502 CKK786450:CKK786502 CAO786450:CAO786502 BQS786450:BQS786502 BGW786450:BGW786502 AXA786450:AXA786502 ANE786450:ANE786502 ADI786450:ADI786502 TM786450:TM786502 JQ786450:JQ786502 U786450:U786502 WWC720914:WWC720966 WMG720914:WMG720966 WCK720914:WCK720966 VSO720914:VSO720966 VIS720914:VIS720966 UYW720914:UYW720966 UPA720914:UPA720966 UFE720914:UFE720966 TVI720914:TVI720966 TLM720914:TLM720966 TBQ720914:TBQ720966 SRU720914:SRU720966 SHY720914:SHY720966 RYC720914:RYC720966 ROG720914:ROG720966 REK720914:REK720966 QUO720914:QUO720966 QKS720914:QKS720966 QAW720914:QAW720966 PRA720914:PRA720966 PHE720914:PHE720966 OXI720914:OXI720966 ONM720914:ONM720966 ODQ720914:ODQ720966 NTU720914:NTU720966 NJY720914:NJY720966 NAC720914:NAC720966 MQG720914:MQG720966 MGK720914:MGK720966 LWO720914:LWO720966 LMS720914:LMS720966 LCW720914:LCW720966 KTA720914:KTA720966 KJE720914:KJE720966 JZI720914:JZI720966 JPM720914:JPM720966 JFQ720914:JFQ720966 IVU720914:IVU720966 ILY720914:ILY720966 ICC720914:ICC720966 HSG720914:HSG720966 HIK720914:HIK720966 GYO720914:GYO720966 GOS720914:GOS720966 GEW720914:GEW720966 FVA720914:FVA720966 FLE720914:FLE720966 FBI720914:FBI720966 ERM720914:ERM720966 EHQ720914:EHQ720966 DXU720914:DXU720966 DNY720914:DNY720966 DEC720914:DEC720966 CUG720914:CUG720966 CKK720914:CKK720966 CAO720914:CAO720966 BQS720914:BQS720966 BGW720914:BGW720966 AXA720914:AXA720966 ANE720914:ANE720966 ADI720914:ADI720966 TM720914:TM720966 JQ720914:JQ720966 U720914:U720966 WWC655378:WWC655430 WMG655378:WMG655430 WCK655378:WCK655430 VSO655378:VSO655430 VIS655378:VIS655430 UYW655378:UYW655430 UPA655378:UPA655430 UFE655378:UFE655430 TVI655378:TVI655430 TLM655378:TLM655430 TBQ655378:TBQ655430 SRU655378:SRU655430 SHY655378:SHY655430 RYC655378:RYC655430 ROG655378:ROG655430 REK655378:REK655430 QUO655378:QUO655430 QKS655378:QKS655430 QAW655378:QAW655430 PRA655378:PRA655430 PHE655378:PHE655430 OXI655378:OXI655430 ONM655378:ONM655430 ODQ655378:ODQ655430 NTU655378:NTU655430 NJY655378:NJY655430 NAC655378:NAC655430 MQG655378:MQG655430 MGK655378:MGK655430 LWO655378:LWO655430 LMS655378:LMS655430 LCW655378:LCW655430 KTA655378:KTA655430 KJE655378:KJE655430 JZI655378:JZI655430 JPM655378:JPM655430 JFQ655378:JFQ655430 IVU655378:IVU655430 ILY655378:ILY655430 ICC655378:ICC655430 HSG655378:HSG655430 HIK655378:HIK655430 GYO655378:GYO655430 GOS655378:GOS655430 GEW655378:GEW655430 FVA655378:FVA655430 FLE655378:FLE655430 FBI655378:FBI655430 ERM655378:ERM655430 EHQ655378:EHQ655430 DXU655378:DXU655430 DNY655378:DNY655430 DEC655378:DEC655430 CUG655378:CUG655430 CKK655378:CKK655430 CAO655378:CAO655430 BQS655378:BQS655430 BGW655378:BGW655430 AXA655378:AXA655430 ANE655378:ANE655430 ADI655378:ADI655430 TM655378:TM655430 JQ655378:JQ655430 U655378:U655430 WWC589842:WWC589894 WMG589842:WMG589894 WCK589842:WCK589894 VSO589842:VSO589894 VIS589842:VIS589894 UYW589842:UYW589894 UPA589842:UPA589894 UFE589842:UFE589894 TVI589842:TVI589894 TLM589842:TLM589894 TBQ589842:TBQ589894 SRU589842:SRU589894 SHY589842:SHY589894 RYC589842:RYC589894 ROG589842:ROG589894 REK589842:REK589894 QUO589842:QUO589894 QKS589842:QKS589894 QAW589842:QAW589894 PRA589842:PRA589894 PHE589842:PHE589894 OXI589842:OXI589894 ONM589842:ONM589894 ODQ589842:ODQ589894 NTU589842:NTU589894 NJY589842:NJY589894 NAC589842:NAC589894 MQG589842:MQG589894 MGK589842:MGK589894 LWO589842:LWO589894 LMS589842:LMS589894 LCW589842:LCW589894 KTA589842:KTA589894 KJE589842:KJE589894 JZI589842:JZI589894 JPM589842:JPM589894 JFQ589842:JFQ589894 IVU589842:IVU589894 ILY589842:ILY589894 ICC589842:ICC589894 HSG589842:HSG589894 HIK589842:HIK589894 GYO589842:GYO589894 GOS589842:GOS589894 GEW589842:GEW589894 FVA589842:FVA589894 FLE589842:FLE589894 FBI589842:FBI589894 ERM589842:ERM589894 EHQ589842:EHQ589894 DXU589842:DXU589894 DNY589842:DNY589894 DEC589842:DEC589894 CUG589842:CUG589894 CKK589842:CKK589894 CAO589842:CAO589894 BQS589842:BQS589894 BGW589842:BGW589894 AXA589842:AXA589894 ANE589842:ANE589894 ADI589842:ADI589894 TM589842:TM589894 JQ589842:JQ589894 U589842:U589894 WWC524306:WWC524358 WMG524306:WMG524358 WCK524306:WCK524358 VSO524306:VSO524358 VIS524306:VIS524358 UYW524306:UYW524358 UPA524306:UPA524358 UFE524306:UFE524358 TVI524306:TVI524358 TLM524306:TLM524358 TBQ524306:TBQ524358 SRU524306:SRU524358 SHY524306:SHY524358 RYC524306:RYC524358 ROG524306:ROG524358 REK524306:REK524358 QUO524306:QUO524358 QKS524306:QKS524358 QAW524306:QAW524358 PRA524306:PRA524358 PHE524306:PHE524358 OXI524306:OXI524358 ONM524306:ONM524358 ODQ524306:ODQ524358 NTU524306:NTU524358 NJY524306:NJY524358 NAC524306:NAC524358 MQG524306:MQG524358 MGK524306:MGK524358 LWO524306:LWO524358 LMS524306:LMS524358 LCW524306:LCW524358 KTA524306:KTA524358 KJE524306:KJE524358 JZI524306:JZI524358 JPM524306:JPM524358 JFQ524306:JFQ524358 IVU524306:IVU524358 ILY524306:ILY524358 ICC524306:ICC524358 HSG524306:HSG524358 HIK524306:HIK524358 GYO524306:GYO524358 GOS524306:GOS524358 GEW524306:GEW524358 FVA524306:FVA524358 FLE524306:FLE524358 FBI524306:FBI524358 ERM524306:ERM524358 EHQ524306:EHQ524358 DXU524306:DXU524358 DNY524306:DNY524358 DEC524306:DEC524358 CUG524306:CUG524358 CKK524306:CKK524358 CAO524306:CAO524358 BQS524306:BQS524358 BGW524306:BGW524358 AXA524306:AXA524358 ANE524306:ANE524358 ADI524306:ADI524358 TM524306:TM524358 JQ524306:JQ524358 U524306:U524358 WWC458770:WWC458822 WMG458770:WMG458822 WCK458770:WCK458822 VSO458770:VSO458822 VIS458770:VIS458822 UYW458770:UYW458822 UPA458770:UPA458822 UFE458770:UFE458822 TVI458770:TVI458822 TLM458770:TLM458822 TBQ458770:TBQ458822 SRU458770:SRU458822 SHY458770:SHY458822 RYC458770:RYC458822 ROG458770:ROG458822 REK458770:REK458822 QUO458770:QUO458822 QKS458770:QKS458822 QAW458770:QAW458822 PRA458770:PRA458822 PHE458770:PHE458822 OXI458770:OXI458822 ONM458770:ONM458822 ODQ458770:ODQ458822 NTU458770:NTU458822 NJY458770:NJY458822 NAC458770:NAC458822 MQG458770:MQG458822 MGK458770:MGK458822 LWO458770:LWO458822 LMS458770:LMS458822 LCW458770:LCW458822 KTA458770:KTA458822 KJE458770:KJE458822 JZI458770:JZI458822 JPM458770:JPM458822 JFQ458770:JFQ458822 IVU458770:IVU458822 ILY458770:ILY458822 ICC458770:ICC458822 HSG458770:HSG458822 HIK458770:HIK458822 GYO458770:GYO458822 GOS458770:GOS458822 GEW458770:GEW458822 FVA458770:FVA458822 FLE458770:FLE458822 FBI458770:FBI458822 ERM458770:ERM458822 EHQ458770:EHQ458822 DXU458770:DXU458822 DNY458770:DNY458822 DEC458770:DEC458822 CUG458770:CUG458822 CKK458770:CKK458822 CAO458770:CAO458822 BQS458770:BQS458822 BGW458770:BGW458822 AXA458770:AXA458822 ANE458770:ANE458822 ADI458770:ADI458822 TM458770:TM458822 JQ458770:JQ458822 U458770:U458822 WWC393234:WWC393286 WMG393234:WMG393286 WCK393234:WCK393286 VSO393234:VSO393286 VIS393234:VIS393286 UYW393234:UYW393286 UPA393234:UPA393286 UFE393234:UFE393286 TVI393234:TVI393286 TLM393234:TLM393286 TBQ393234:TBQ393286 SRU393234:SRU393286 SHY393234:SHY393286 RYC393234:RYC393286 ROG393234:ROG393286 REK393234:REK393286 QUO393234:QUO393286 QKS393234:QKS393286 QAW393234:QAW393286 PRA393234:PRA393286 PHE393234:PHE393286 OXI393234:OXI393286 ONM393234:ONM393286 ODQ393234:ODQ393286 NTU393234:NTU393286 NJY393234:NJY393286 NAC393234:NAC393286 MQG393234:MQG393286 MGK393234:MGK393286 LWO393234:LWO393286 LMS393234:LMS393286 LCW393234:LCW393286 KTA393234:KTA393286 KJE393234:KJE393286 JZI393234:JZI393286 JPM393234:JPM393286 JFQ393234:JFQ393286 IVU393234:IVU393286 ILY393234:ILY393286 ICC393234:ICC393286 HSG393234:HSG393286 HIK393234:HIK393286 GYO393234:GYO393286 GOS393234:GOS393286 GEW393234:GEW393286 FVA393234:FVA393286 FLE393234:FLE393286 FBI393234:FBI393286 ERM393234:ERM393286 EHQ393234:EHQ393286 DXU393234:DXU393286 DNY393234:DNY393286 DEC393234:DEC393286 CUG393234:CUG393286 CKK393234:CKK393286 CAO393234:CAO393286 BQS393234:BQS393286 BGW393234:BGW393286 AXA393234:AXA393286 ANE393234:ANE393286 ADI393234:ADI393286 TM393234:TM393286 JQ393234:JQ393286 U393234:U393286 WWC327698:WWC327750 WMG327698:WMG327750 WCK327698:WCK327750 VSO327698:VSO327750 VIS327698:VIS327750 UYW327698:UYW327750 UPA327698:UPA327750 UFE327698:UFE327750 TVI327698:TVI327750 TLM327698:TLM327750 TBQ327698:TBQ327750 SRU327698:SRU327750 SHY327698:SHY327750 RYC327698:RYC327750 ROG327698:ROG327750 REK327698:REK327750 QUO327698:QUO327750 QKS327698:QKS327750 QAW327698:QAW327750 PRA327698:PRA327750 PHE327698:PHE327750 OXI327698:OXI327750 ONM327698:ONM327750 ODQ327698:ODQ327750 NTU327698:NTU327750 NJY327698:NJY327750 NAC327698:NAC327750 MQG327698:MQG327750 MGK327698:MGK327750 LWO327698:LWO327750 LMS327698:LMS327750 LCW327698:LCW327750 KTA327698:KTA327750 KJE327698:KJE327750 JZI327698:JZI327750 JPM327698:JPM327750 JFQ327698:JFQ327750 IVU327698:IVU327750 ILY327698:ILY327750 ICC327698:ICC327750 HSG327698:HSG327750 HIK327698:HIK327750 GYO327698:GYO327750 GOS327698:GOS327750 GEW327698:GEW327750 FVA327698:FVA327750 FLE327698:FLE327750 FBI327698:FBI327750 ERM327698:ERM327750 EHQ327698:EHQ327750 DXU327698:DXU327750 DNY327698:DNY327750 DEC327698:DEC327750 CUG327698:CUG327750 CKK327698:CKK327750 CAO327698:CAO327750 BQS327698:BQS327750 BGW327698:BGW327750 AXA327698:AXA327750 ANE327698:ANE327750 ADI327698:ADI327750 TM327698:TM327750 JQ327698:JQ327750 U327698:U327750 WWC262162:WWC262214 WMG262162:WMG262214 WCK262162:WCK262214 VSO262162:VSO262214 VIS262162:VIS262214 UYW262162:UYW262214 UPA262162:UPA262214 UFE262162:UFE262214 TVI262162:TVI262214 TLM262162:TLM262214 TBQ262162:TBQ262214 SRU262162:SRU262214 SHY262162:SHY262214 RYC262162:RYC262214 ROG262162:ROG262214 REK262162:REK262214 QUO262162:QUO262214 QKS262162:QKS262214 QAW262162:QAW262214 PRA262162:PRA262214 PHE262162:PHE262214 OXI262162:OXI262214 ONM262162:ONM262214 ODQ262162:ODQ262214 NTU262162:NTU262214 NJY262162:NJY262214 NAC262162:NAC262214 MQG262162:MQG262214 MGK262162:MGK262214 LWO262162:LWO262214 LMS262162:LMS262214 LCW262162:LCW262214 KTA262162:KTA262214 KJE262162:KJE262214 JZI262162:JZI262214 JPM262162:JPM262214 JFQ262162:JFQ262214 IVU262162:IVU262214 ILY262162:ILY262214 ICC262162:ICC262214 HSG262162:HSG262214 HIK262162:HIK262214 GYO262162:GYO262214 GOS262162:GOS262214 GEW262162:GEW262214 FVA262162:FVA262214 FLE262162:FLE262214 FBI262162:FBI262214 ERM262162:ERM262214 EHQ262162:EHQ262214 DXU262162:DXU262214 DNY262162:DNY262214 DEC262162:DEC262214 CUG262162:CUG262214 CKK262162:CKK262214 CAO262162:CAO262214 BQS262162:BQS262214 BGW262162:BGW262214 AXA262162:AXA262214 ANE262162:ANE262214 ADI262162:ADI262214 TM262162:TM262214 JQ262162:JQ262214 U262162:U262214 WWC196626:WWC196678 WMG196626:WMG196678 WCK196626:WCK196678 VSO196626:VSO196678 VIS196626:VIS196678 UYW196626:UYW196678 UPA196626:UPA196678 UFE196626:UFE196678 TVI196626:TVI196678 TLM196626:TLM196678 TBQ196626:TBQ196678 SRU196626:SRU196678 SHY196626:SHY196678 RYC196626:RYC196678 ROG196626:ROG196678 REK196626:REK196678 QUO196626:QUO196678 QKS196626:QKS196678 QAW196626:QAW196678 PRA196626:PRA196678 PHE196626:PHE196678 OXI196626:OXI196678 ONM196626:ONM196678 ODQ196626:ODQ196678 NTU196626:NTU196678 NJY196626:NJY196678 NAC196626:NAC196678 MQG196626:MQG196678 MGK196626:MGK196678 LWO196626:LWO196678 LMS196626:LMS196678 LCW196626:LCW196678 KTA196626:KTA196678 KJE196626:KJE196678 JZI196626:JZI196678 JPM196626:JPM196678 JFQ196626:JFQ196678 IVU196626:IVU196678 ILY196626:ILY196678 ICC196626:ICC196678 HSG196626:HSG196678 HIK196626:HIK196678 GYO196626:GYO196678 GOS196626:GOS196678 GEW196626:GEW196678 FVA196626:FVA196678 FLE196626:FLE196678 FBI196626:FBI196678 ERM196626:ERM196678 EHQ196626:EHQ196678 DXU196626:DXU196678 DNY196626:DNY196678 DEC196626:DEC196678 CUG196626:CUG196678 CKK196626:CKK196678 CAO196626:CAO196678 BQS196626:BQS196678 BGW196626:BGW196678 AXA196626:AXA196678 ANE196626:ANE196678 ADI196626:ADI196678 TM196626:TM196678 JQ196626:JQ196678 U196626:U196678 WWC131090:WWC131142 WMG131090:WMG131142 WCK131090:WCK131142 VSO131090:VSO131142 VIS131090:VIS131142 UYW131090:UYW131142 UPA131090:UPA131142 UFE131090:UFE131142 TVI131090:TVI131142 TLM131090:TLM131142 TBQ131090:TBQ131142 SRU131090:SRU131142 SHY131090:SHY131142 RYC131090:RYC131142 ROG131090:ROG131142 REK131090:REK131142 QUO131090:QUO131142 QKS131090:QKS131142 QAW131090:QAW131142 PRA131090:PRA131142 PHE131090:PHE131142 OXI131090:OXI131142 ONM131090:ONM131142 ODQ131090:ODQ131142 NTU131090:NTU131142 NJY131090:NJY131142 NAC131090:NAC131142 MQG131090:MQG131142 MGK131090:MGK131142 LWO131090:LWO131142 LMS131090:LMS131142 LCW131090:LCW131142 KTA131090:KTA131142 KJE131090:KJE131142 JZI131090:JZI131142 JPM131090:JPM131142 JFQ131090:JFQ131142 IVU131090:IVU131142 ILY131090:ILY131142 ICC131090:ICC131142 HSG131090:HSG131142 HIK131090:HIK131142 GYO131090:GYO131142 GOS131090:GOS131142 GEW131090:GEW131142 FVA131090:FVA131142 FLE131090:FLE131142 FBI131090:FBI131142 ERM131090:ERM131142 EHQ131090:EHQ131142 DXU131090:DXU131142 DNY131090:DNY131142 DEC131090:DEC131142 CUG131090:CUG131142 CKK131090:CKK131142 CAO131090:CAO131142 BQS131090:BQS131142 BGW131090:BGW131142 AXA131090:AXA131142 ANE131090:ANE131142 ADI131090:ADI131142 TM131090:TM131142 JQ131090:JQ131142 U131090:U131142 WWC65554:WWC65606 WMG65554:WMG65606 WCK65554:WCK65606 VSO65554:VSO65606 VIS65554:VIS65606 UYW65554:UYW65606 UPA65554:UPA65606 UFE65554:UFE65606 TVI65554:TVI65606 TLM65554:TLM65606 TBQ65554:TBQ65606 SRU65554:SRU65606 SHY65554:SHY65606 RYC65554:RYC65606 ROG65554:ROG65606 REK65554:REK65606 QUO65554:QUO65606 QKS65554:QKS65606 QAW65554:QAW65606 PRA65554:PRA65606 PHE65554:PHE65606 OXI65554:OXI65606 ONM65554:ONM65606 ODQ65554:ODQ65606 NTU65554:NTU65606 NJY65554:NJY65606 NAC65554:NAC65606 MQG65554:MQG65606 MGK65554:MGK65606 LWO65554:LWO65606 LMS65554:LMS65606 LCW65554:LCW65606 KTA65554:KTA65606 KJE65554:KJE65606 JZI65554:JZI65606 JPM65554:JPM65606 JFQ65554:JFQ65606 IVU65554:IVU65606 ILY65554:ILY65606 ICC65554:ICC65606 HSG65554:HSG65606 HIK65554:HIK65606 GYO65554:GYO65606 GOS65554:GOS65606 GEW65554:GEW65606 FVA65554:FVA65606 FLE65554:FLE65606 FBI65554:FBI65606 ERM65554:ERM65606 EHQ65554:EHQ65606 DXU65554:DXU65606 DNY65554:DNY65606 DEC65554:DEC65606 CUG65554:CUG65606 CKK65554:CKK65606 CAO65554:CAO65606 BQS65554:BQS65606 BGW65554:BGW65606 AXA65554:AXA65606 ANE65554:ANE65606 ADI65554:ADI65606 TM65554:TM65606 JQ65554:JQ65606">
      <formula1>0.1</formula1>
      <formula2>10</formula2>
    </dataValidation>
    <dataValidation type="list" allowBlank="1" showInputMessage="1" showErrorMessage="1" sqref="A11:B11 WVI983035:WVJ983035 WLM983035:WLN983035 WBQ983035:WBR983035 VRU983035:VRV983035 VHY983035:VHZ983035 UYC983035:UYD983035 UOG983035:UOH983035 UEK983035:UEL983035 TUO983035:TUP983035 TKS983035:TKT983035 TAW983035:TAX983035 SRA983035:SRB983035 SHE983035:SHF983035 RXI983035:RXJ983035 RNM983035:RNN983035 RDQ983035:RDR983035 QTU983035:QTV983035 QJY983035:QJZ983035 QAC983035:QAD983035 PQG983035:PQH983035 PGK983035:PGL983035 OWO983035:OWP983035 OMS983035:OMT983035 OCW983035:OCX983035 NTA983035:NTB983035 NJE983035:NJF983035 MZI983035:MZJ983035 MPM983035:MPN983035 MFQ983035:MFR983035 LVU983035:LVV983035 LLY983035:LLZ983035 LCC983035:LCD983035 KSG983035:KSH983035 KIK983035:KIL983035 JYO983035:JYP983035 JOS983035:JOT983035 JEW983035:JEX983035 IVA983035:IVB983035 ILE983035:ILF983035 IBI983035:IBJ983035 HRM983035:HRN983035 HHQ983035:HHR983035 GXU983035:GXV983035 GNY983035:GNZ983035 GEC983035:GED983035 FUG983035:FUH983035 FKK983035:FKL983035 FAO983035:FAP983035 EQS983035:EQT983035 EGW983035:EGX983035 DXA983035:DXB983035 DNE983035:DNF983035 DDI983035:DDJ983035 CTM983035:CTN983035 CJQ983035:CJR983035 BZU983035:BZV983035 BPY983035:BPZ983035 BGC983035:BGD983035 AWG983035:AWH983035 AMK983035:AML983035 ACO983035:ACP983035 SS983035:ST983035 IW983035:IX983035 A983035:B983035 WVI917499:WVJ917499 WLM917499:WLN917499 WBQ917499:WBR917499 VRU917499:VRV917499 VHY917499:VHZ917499 UYC917499:UYD917499 UOG917499:UOH917499 UEK917499:UEL917499 TUO917499:TUP917499 TKS917499:TKT917499 TAW917499:TAX917499 SRA917499:SRB917499 SHE917499:SHF917499 RXI917499:RXJ917499 RNM917499:RNN917499 RDQ917499:RDR917499 QTU917499:QTV917499 QJY917499:QJZ917499 QAC917499:QAD917499 PQG917499:PQH917499 PGK917499:PGL917499 OWO917499:OWP917499 OMS917499:OMT917499 OCW917499:OCX917499 NTA917499:NTB917499 NJE917499:NJF917499 MZI917499:MZJ917499 MPM917499:MPN917499 MFQ917499:MFR917499 LVU917499:LVV917499 LLY917499:LLZ917499 LCC917499:LCD917499 KSG917499:KSH917499 KIK917499:KIL917499 JYO917499:JYP917499 JOS917499:JOT917499 JEW917499:JEX917499 IVA917499:IVB917499 ILE917499:ILF917499 IBI917499:IBJ917499 HRM917499:HRN917499 HHQ917499:HHR917499 GXU917499:GXV917499 GNY917499:GNZ917499 GEC917499:GED917499 FUG917499:FUH917499 FKK917499:FKL917499 FAO917499:FAP917499 EQS917499:EQT917499 EGW917499:EGX917499 DXA917499:DXB917499 DNE917499:DNF917499 DDI917499:DDJ917499 CTM917499:CTN917499 CJQ917499:CJR917499 BZU917499:BZV917499 BPY917499:BPZ917499 BGC917499:BGD917499 AWG917499:AWH917499 AMK917499:AML917499 ACO917499:ACP917499 SS917499:ST917499 IW917499:IX917499 A917499:B917499 WVI851963:WVJ851963 WLM851963:WLN851963 WBQ851963:WBR851963 VRU851963:VRV851963 VHY851963:VHZ851963 UYC851963:UYD851963 UOG851963:UOH851963 UEK851963:UEL851963 TUO851963:TUP851963 TKS851963:TKT851963 TAW851963:TAX851963 SRA851963:SRB851963 SHE851963:SHF851963 RXI851963:RXJ851963 RNM851963:RNN851963 RDQ851963:RDR851963 QTU851963:QTV851963 QJY851963:QJZ851963 QAC851963:QAD851963 PQG851963:PQH851963 PGK851963:PGL851963 OWO851963:OWP851963 OMS851963:OMT851963 OCW851963:OCX851963 NTA851963:NTB851963 NJE851963:NJF851963 MZI851963:MZJ851963 MPM851963:MPN851963 MFQ851963:MFR851963 LVU851963:LVV851963 LLY851963:LLZ851963 LCC851963:LCD851963 KSG851963:KSH851963 KIK851963:KIL851963 JYO851963:JYP851963 JOS851963:JOT851963 JEW851963:JEX851963 IVA851963:IVB851963 ILE851963:ILF851963 IBI851963:IBJ851963 HRM851963:HRN851963 HHQ851963:HHR851963 GXU851963:GXV851963 GNY851963:GNZ851963 GEC851963:GED851963 FUG851963:FUH851963 FKK851963:FKL851963 FAO851963:FAP851963 EQS851963:EQT851963 EGW851963:EGX851963 DXA851963:DXB851963 DNE851963:DNF851963 DDI851963:DDJ851963 CTM851963:CTN851963 CJQ851963:CJR851963 BZU851963:BZV851963 BPY851963:BPZ851963 BGC851963:BGD851963 AWG851963:AWH851963 AMK851963:AML851963 ACO851963:ACP851963 SS851963:ST851963 IW851963:IX851963 A851963:B851963 WVI786427:WVJ786427 WLM786427:WLN786427 WBQ786427:WBR786427 VRU786427:VRV786427 VHY786427:VHZ786427 UYC786427:UYD786427 UOG786427:UOH786427 UEK786427:UEL786427 TUO786427:TUP786427 TKS786427:TKT786427 TAW786427:TAX786427 SRA786427:SRB786427 SHE786427:SHF786427 RXI786427:RXJ786427 RNM786427:RNN786427 RDQ786427:RDR786427 QTU786427:QTV786427 QJY786427:QJZ786427 QAC786427:QAD786427 PQG786427:PQH786427 PGK786427:PGL786427 OWO786427:OWP786427 OMS786427:OMT786427 OCW786427:OCX786427 NTA786427:NTB786427 NJE786427:NJF786427 MZI786427:MZJ786427 MPM786427:MPN786427 MFQ786427:MFR786427 LVU786427:LVV786427 LLY786427:LLZ786427 LCC786427:LCD786427 KSG786427:KSH786427 KIK786427:KIL786427 JYO786427:JYP786427 JOS786427:JOT786427 JEW786427:JEX786427 IVA786427:IVB786427 ILE786427:ILF786427 IBI786427:IBJ786427 HRM786427:HRN786427 HHQ786427:HHR786427 GXU786427:GXV786427 GNY786427:GNZ786427 GEC786427:GED786427 FUG786427:FUH786427 FKK786427:FKL786427 FAO786427:FAP786427 EQS786427:EQT786427 EGW786427:EGX786427 DXA786427:DXB786427 DNE786427:DNF786427 DDI786427:DDJ786427 CTM786427:CTN786427 CJQ786427:CJR786427 BZU786427:BZV786427 BPY786427:BPZ786427 BGC786427:BGD786427 AWG786427:AWH786427 AMK786427:AML786427 ACO786427:ACP786427 SS786427:ST786427 IW786427:IX786427 A786427:B786427 WVI720891:WVJ720891 WLM720891:WLN720891 WBQ720891:WBR720891 VRU720891:VRV720891 VHY720891:VHZ720891 UYC720891:UYD720891 UOG720891:UOH720891 UEK720891:UEL720891 TUO720891:TUP720891 TKS720891:TKT720891 TAW720891:TAX720891 SRA720891:SRB720891 SHE720891:SHF720891 RXI720891:RXJ720891 RNM720891:RNN720891 RDQ720891:RDR720891 QTU720891:QTV720891 QJY720891:QJZ720891 QAC720891:QAD720891 PQG720891:PQH720891 PGK720891:PGL720891 OWO720891:OWP720891 OMS720891:OMT720891 OCW720891:OCX720891 NTA720891:NTB720891 NJE720891:NJF720891 MZI720891:MZJ720891 MPM720891:MPN720891 MFQ720891:MFR720891 LVU720891:LVV720891 LLY720891:LLZ720891 LCC720891:LCD720891 KSG720891:KSH720891 KIK720891:KIL720891 JYO720891:JYP720891 JOS720891:JOT720891 JEW720891:JEX720891 IVA720891:IVB720891 ILE720891:ILF720891 IBI720891:IBJ720891 HRM720891:HRN720891 HHQ720891:HHR720891 GXU720891:GXV720891 GNY720891:GNZ720891 GEC720891:GED720891 FUG720891:FUH720891 FKK720891:FKL720891 FAO720891:FAP720891 EQS720891:EQT720891 EGW720891:EGX720891 DXA720891:DXB720891 DNE720891:DNF720891 DDI720891:DDJ720891 CTM720891:CTN720891 CJQ720891:CJR720891 BZU720891:BZV720891 BPY720891:BPZ720891 BGC720891:BGD720891 AWG720891:AWH720891 AMK720891:AML720891 ACO720891:ACP720891 SS720891:ST720891 IW720891:IX720891 A720891:B720891 WVI655355:WVJ655355 WLM655355:WLN655355 WBQ655355:WBR655355 VRU655355:VRV655355 VHY655355:VHZ655355 UYC655355:UYD655355 UOG655355:UOH655355 UEK655355:UEL655355 TUO655355:TUP655355 TKS655355:TKT655355 TAW655355:TAX655355 SRA655355:SRB655355 SHE655355:SHF655355 RXI655355:RXJ655355 RNM655355:RNN655355 RDQ655355:RDR655355 QTU655355:QTV655355 QJY655355:QJZ655355 QAC655355:QAD655355 PQG655355:PQH655355 PGK655355:PGL655355 OWO655355:OWP655355 OMS655355:OMT655355 OCW655355:OCX655355 NTA655355:NTB655355 NJE655355:NJF655355 MZI655355:MZJ655355 MPM655355:MPN655355 MFQ655355:MFR655355 LVU655355:LVV655355 LLY655355:LLZ655355 LCC655355:LCD655355 KSG655355:KSH655355 KIK655355:KIL655355 JYO655355:JYP655355 JOS655355:JOT655355 JEW655355:JEX655355 IVA655355:IVB655355 ILE655355:ILF655355 IBI655355:IBJ655355 HRM655355:HRN655355 HHQ655355:HHR655355 GXU655355:GXV655355 GNY655355:GNZ655355 GEC655355:GED655355 FUG655355:FUH655355 FKK655355:FKL655355 FAO655355:FAP655355 EQS655355:EQT655355 EGW655355:EGX655355 DXA655355:DXB655355 DNE655355:DNF655355 DDI655355:DDJ655355 CTM655355:CTN655355 CJQ655355:CJR655355 BZU655355:BZV655355 BPY655355:BPZ655355 BGC655355:BGD655355 AWG655355:AWH655355 AMK655355:AML655355 ACO655355:ACP655355 SS655355:ST655355 IW655355:IX655355 A655355:B655355 WVI589819:WVJ589819 WLM589819:WLN589819 WBQ589819:WBR589819 VRU589819:VRV589819 VHY589819:VHZ589819 UYC589819:UYD589819 UOG589819:UOH589819 UEK589819:UEL589819 TUO589819:TUP589819 TKS589819:TKT589819 TAW589819:TAX589819 SRA589819:SRB589819 SHE589819:SHF589819 RXI589819:RXJ589819 RNM589819:RNN589819 RDQ589819:RDR589819 QTU589819:QTV589819 QJY589819:QJZ589819 QAC589819:QAD589819 PQG589819:PQH589819 PGK589819:PGL589819 OWO589819:OWP589819 OMS589819:OMT589819 OCW589819:OCX589819 NTA589819:NTB589819 NJE589819:NJF589819 MZI589819:MZJ589819 MPM589819:MPN589819 MFQ589819:MFR589819 LVU589819:LVV589819 LLY589819:LLZ589819 LCC589819:LCD589819 KSG589819:KSH589819 KIK589819:KIL589819 JYO589819:JYP589819 JOS589819:JOT589819 JEW589819:JEX589819 IVA589819:IVB589819 ILE589819:ILF589819 IBI589819:IBJ589819 HRM589819:HRN589819 HHQ589819:HHR589819 GXU589819:GXV589819 GNY589819:GNZ589819 GEC589819:GED589819 FUG589819:FUH589819 FKK589819:FKL589819 FAO589819:FAP589819 EQS589819:EQT589819 EGW589819:EGX589819 DXA589819:DXB589819 DNE589819:DNF589819 DDI589819:DDJ589819 CTM589819:CTN589819 CJQ589819:CJR589819 BZU589819:BZV589819 BPY589819:BPZ589819 BGC589819:BGD589819 AWG589819:AWH589819 AMK589819:AML589819 ACO589819:ACP589819 SS589819:ST589819 IW589819:IX589819 A589819:B589819 WVI524283:WVJ524283 WLM524283:WLN524283 WBQ524283:WBR524283 VRU524283:VRV524283 VHY524283:VHZ524283 UYC524283:UYD524283 UOG524283:UOH524283 UEK524283:UEL524283 TUO524283:TUP524283 TKS524283:TKT524283 TAW524283:TAX524283 SRA524283:SRB524283 SHE524283:SHF524283 RXI524283:RXJ524283 RNM524283:RNN524283 RDQ524283:RDR524283 QTU524283:QTV524283 QJY524283:QJZ524283 QAC524283:QAD524283 PQG524283:PQH524283 PGK524283:PGL524283 OWO524283:OWP524283 OMS524283:OMT524283 OCW524283:OCX524283 NTA524283:NTB524283 NJE524283:NJF524283 MZI524283:MZJ524283 MPM524283:MPN524283 MFQ524283:MFR524283 LVU524283:LVV524283 LLY524283:LLZ524283 LCC524283:LCD524283 KSG524283:KSH524283 KIK524283:KIL524283 JYO524283:JYP524283 JOS524283:JOT524283 JEW524283:JEX524283 IVA524283:IVB524283 ILE524283:ILF524283 IBI524283:IBJ524283 HRM524283:HRN524283 HHQ524283:HHR524283 GXU524283:GXV524283 GNY524283:GNZ524283 GEC524283:GED524283 FUG524283:FUH524283 FKK524283:FKL524283 FAO524283:FAP524283 EQS524283:EQT524283 EGW524283:EGX524283 DXA524283:DXB524283 DNE524283:DNF524283 DDI524283:DDJ524283 CTM524283:CTN524283 CJQ524283:CJR524283 BZU524283:BZV524283 BPY524283:BPZ524283 BGC524283:BGD524283 AWG524283:AWH524283 AMK524283:AML524283 ACO524283:ACP524283 SS524283:ST524283 IW524283:IX524283 A524283:B524283 WVI458747:WVJ458747 WLM458747:WLN458747 WBQ458747:WBR458747 VRU458747:VRV458747 VHY458747:VHZ458747 UYC458747:UYD458747 UOG458747:UOH458747 UEK458747:UEL458747 TUO458747:TUP458747 TKS458747:TKT458747 TAW458747:TAX458747 SRA458747:SRB458747 SHE458747:SHF458747 RXI458747:RXJ458747 RNM458747:RNN458747 RDQ458747:RDR458747 QTU458747:QTV458747 QJY458747:QJZ458747 QAC458747:QAD458747 PQG458747:PQH458747 PGK458747:PGL458747 OWO458747:OWP458747 OMS458747:OMT458747 OCW458747:OCX458747 NTA458747:NTB458747 NJE458747:NJF458747 MZI458747:MZJ458747 MPM458747:MPN458747 MFQ458747:MFR458747 LVU458747:LVV458747 LLY458747:LLZ458747 LCC458747:LCD458747 KSG458747:KSH458747 KIK458747:KIL458747 JYO458747:JYP458747 JOS458747:JOT458747 JEW458747:JEX458747 IVA458747:IVB458747 ILE458747:ILF458747 IBI458747:IBJ458747 HRM458747:HRN458747 HHQ458747:HHR458747 GXU458747:GXV458747 GNY458747:GNZ458747 GEC458747:GED458747 FUG458747:FUH458747 FKK458747:FKL458747 FAO458747:FAP458747 EQS458747:EQT458747 EGW458747:EGX458747 DXA458747:DXB458747 DNE458747:DNF458747 DDI458747:DDJ458747 CTM458747:CTN458747 CJQ458747:CJR458747 BZU458747:BZV458747 BPY458747:BPZ458747 BGC458747:BGD458747 AWG458747:AWH458747 AMK458747:AML458747 ACO458747:ACP458747 SS458747:ST458747 IW458747:IX458747 A458747:B458747 WVI393211:WVJ393211 WLM393211:WLN393211 WBQ393211:WBR393211 VRU393211:VRV393211 VHY393211:VHZ393211 UYC393211:UYD393211 UOG393211:UOH393211 UEK393211:UEL393211 TUO393211:TUP393211 TKS393211:TKT393211 TAW393211:TAX393211 SRA393211:SRB393211 SHE393211:SHF393211 RXI393211:RXJ393211 RNM393211:RNN393211 RDQ393211:RDR393211 QTU393211:QTV393211 QJY393211:QJZ393211 QAC393211:QAD393211 PQG393211:PQH393211 PGK393211:PGL393211 OWO393211:OWP393211 OMS393211:OMT393211 OCW393211:OCX393211 NTA393211:NTB393211 NJE393211:NJF393211 MZI393211:MZJ393211 MPM393211:MPN393211 MFQ393211:MFR393211 LVU393211:LVV393211 LLY393211:LLZ393211 LCC393211:LCD393211 KSG393211:KSH393211 KIK393211:KIL393211 JYO393211:JYP393211 JOS393211:JOT393211 JEW393211:JEX393211 IVA393211:IVB393211 ILE393211:ILF393211 IBI393211:IBJ393211 HRM393211:HRN393211 HHQ393211:HHR393211 GXU393211:GXV393211 GNY393211:GNZ393211 GEC393211:GED393211 FUG393211:FUH393211 FKK393211:FKL393211 FAO393211:FAP393211 EQS393211:EQT393211 EGW393211:EGX393211 DXA393211:DXB393211 DNE393211:DNF393211 DDI393211:DDJ393211 CTM393211:CTN393211 CJQ393211:CJR393211 BZU393211:BZV393211 BPY393211:BPZ393211 BGC393211:BGD393211 AWG393211:AWH393211 AMK393211:AML393211 ACO393211:ACP393211 SS393211:ST393211 IW393211:IX393211 A393211:B393211 WVI327675:WVJ327675 WLM327675:WLN327675 WBQ327675:WBR327675 VRU327675:VRV327675 VHY327675:VHZ327675 UYC327675:UYD327675 UOG327675:UOH327675 UEK327675:UEL327675 TUO327675:TUP327675 TKS327675:TKT327675 TAW327675:TAX327675 SRA327675:SRB327675 SHE327675:SHF327675 RXI327675:RXJ327675 RNM327675:RNN327675 RDQ327675:RDR327675 QTU327675:QTV327675 QJY327675:QJZ327675 QAC327675:QAD327675 PQG327675:PQH327675 PGK327675:PGL327675 OWO327675:OWP327675 OMS327675:OMT327675 OCW327675:OCX327675 NTA327675:NTB327675 NJE327675:NJF327675 MZI327675:MZJ327675 MPM327675:MPN327675 MFQ327675:MFR327675 LVU327675:LVV327675 LLY327675:LLZ327675 LCC327675:LCD327675 KSG327675:KSH327675 KIK327675:KIL327675 JYO327675:JYP327675 JOS327675:JOT327675 JEW327675:JEX327675 IVA327675:IVB327675 ILE327675:ILF327675 IBI327675:IBJ327675 HRM327675:HRN327675 HHQ327675:HHR327675 GXU327675:GXV327675 GNY327675:GNZ327675 GEC327675:GED327675 FUG327675:FUH327675 FKK327675:FKL327675 FAO327675:FAP327675 EQS327675:EQT327675 EGW327675:EGX327675 DXA327675:DXB327675 DNE327675:DNF327675 DDI327675:DDJ327675 CTM327675:CTN327675 CJQ327675:CJR327675 BZU327675:BZV327675 BPY327675:BPZ327675 BGC327675:BGD327675 AWG327675:AWH327675 AMK327675:AML327675 ACO327675:ACP327675 SS327675:ST327675 IW327675:IX327675 A327675:B327675 WVI262139:WVJ262139 WLM262139:WLN262139 WBQ262139:WBR262139 VRU262139:VRV262139 VHY262139:VHZ262139 UYC262139:UYD262139 UOG262139:UOH262139 UEK262139:UEL262139 TUO262139:TUP262139 TKS262139:TKT262139 TAW262139:TAX262139 SRA262139:SRB262139 SHE262139:SHF262139 RXI262139:RXJ262139 RNM262139:RNN262139 RDQ262139:RDR262139 QTU262139:QTV262139 QJY262139:QJZ262139 QAC262139:QAD262139 PQG262139:PQH262139 PGK262139:PGL262139 OWO262139:OWP262139 OMS262139:OMT262139 OCW262139:OCX262139 NTA262139:NTB262139 NJE262139:NJF262139 MZI262139:MZJ262139 MPM262139:MPN262139 MFQ262139:MFR262139 LVU262139:LVV262139 LLY262139:LLZ262139 LCC262139:LCD262139 KSG262139:KSH262139 KIK262139:KIL262139 JYO262139:JYP262139 JOS262139:JOT262139 JEW262139:JEX262139 IVA262139:IVB262139 ILE262139:ILF262139 IBI262139:IBJ262139 HRM262139:HRN262139 HHQ262139:HHR262139 GXU262139:GXV262139 GNY262139:GNZ262139 GEC262139:GED262139 FUG262139:FUH262139 FKK262139:FKL262139 FAO262139:FAP262139 EQS262139:EQT262139 EGW262139:EGX262139 DXA262139:DXB262139 DNE262139:DNF262139 DDI262139:DDJ262139 CTM262139:CTN262139 CJQ262139:CJR262139 BZU262139:BZV262139 BPY262139:BPZ262139 BGC262139:BGD262139 AWG262139:AWH262139 AMK262139:AML262139 ACO262139:ACP262139 SS262139:ST262139 IW262139:IX262139 A262139:B262139 WVI196603:WVJ196603 WLM196603:WLN196603 WBQ196603:WBR196603 VRU196603:VRV196603 VHY196603:VHZ196603 UYC196603:UYD196603 UOG196603:UOH196603 UEK196603:UEL196603 TUO196603:TUP196603 TKS196603:TKT196603 TAW196603:TAX196603 SRA196603:SRB196603 SHE196603:SHF196603 RXI196603:RXJ196603 RNM196603:RNN196603 RDQ196603:RDR196603 QTU196603:QTV196603 QJY196603:QJZ196603 QAC196603:QAD196603 PQG196603:PQH196603 PGK196603:PGL196603 OWO196603:OWP196603 OMS196603:OMT196603 OCW196603:OCX196603 NTA196603:NTB196603 NJE196603:NJF196603 MZI196603:MZJ196603 MPM196603:MPN196603 MFQ196603:MFR196603 LVU196603:LVV196603 LLY196603:LLZ196603 LCC196603:LCD196603 KSG196603:KSH196603 KIK196603:KIL196603 JYO196603:JYP196603 JOS196603:JOT196603 JEW196603:JEX196603 IVA196603:IVB196603 ILE196603:ILF196603 IBI196603:IBJ196603 HRM196603:HRN196603 HHQ196603:HHR196603 GXU196603:GXV196603 GNY196603:GNZ196603 GEC196603:GED196603 FUG196603:FUH196603 FKK196603:FKL196603 FAO196603:FAP196603 EQS196603:EQT196603 EGW196603:EGX196603 DXA196603:DXB196603 DNE196603:DNF196603 DDI196603:DDJ196603 CTM196603:CTN196603 CJQ196603:CJR196603 BZU196603:BZV196603 BPY196603:BPZ196603 BGC196603:BGD196603 AWG196603:AWH196603 AMK196603:AML196603 ACO196603:ACP196603 SS196603:ST196603 IW196603:IX196603 A196603:B196603 WVI131067:WVJ131067 WLM131067:WLN131067 WBQ131067:WBR131067 VRU131067:VRV131067 VHY131067:VHZ131067 UYC131067:UYD131067 UOG131067:UOH131067 UEK131067:UEL131067 TUO131067:TUP131067 TKS131067:TKT131067 TAW131067:TAX131067 SRA131067:SRB131067 SHE131067:SHF131067 RXI131067:RXJ131067 RNM131067:RNN131067 RDQ131067:RDR131067 QTU131067:QTV131067 QJY131067:QJZ131067 QAC131067:QAD131067 PQG131067:PQH131067 PGK131067:PGL131067 OWO131067:OWP131067 OMS131067:OMT131067 OCW131067:OCX131067 NTA131067:NTB131067 NJE131067:NJF131067 MZI131067:MZJ131067 MPM131067:MPN131067 MFQ131067:MFR131067 LVU131067:LVV131067 LLY131067:LLZ131067 LCC131067:LCD131067 KSG131067:KSH131067 KIK131067:KIL131067 JYO131067:JYP131067 JOS131067:JOT131067 JEW131067:JEX131067 IVA131067:IVB131067 ILE131067:ILF131067 IBI131067:IBJ131067 HRM131067:HRN131067 HHQ131067:HHR131067 GXU131067:GXV131067 GNY131067:GNZ131067 GEC131067:GED131067 FUG131067:FUH131067 FKK131067:FKL131067 FAO131067:FAP131067 EQS131067:EQT131067 EGW131067:EGX131067 DXA131067:DXB131067 DNE131067:DNF131067 DDI131067:DDJ131067 CTM131067:CTN131067 CJQ131067:CJR131067 BZU131067:BZV131067 BPY131067:BPZ131067 BGC131067:BGD131067 AWG131067:AWH131067 AMK131067:AML131067 ACO131067:ACP131067 SS131067:ST131067 IW131067:IX131067 A131067:B131067 WVI65531:WVJ65531 WLM65531:WLN65531 WBQ65531:WBR65531 VRU65531:VRV65531 VHY65531:VHZ65531 UYC65531:UYD65531 UOG65531:UOH65531 UEK65531:UEL65531 TUO65531:TUP65531 TKS65531:TKT65531 TAW65531:TAX65531 SRA65531:SRB65531 SHE65531:SHF65531 RXI65531:RXJ65531 RNM65531:RNN65531 RDQ65531:RDR65531 QTU65531:QTV65531 QJY65531:QJZ65531 QAC65531:QAD65531 PQG65531:PQH65531 PGK65531:PGL65531 OWO65531:OWP65531 OMS65531:OMT65531 OCW65531:OCX65531 NTA65531:NTB65531 NJE65531:NJF65531 MZI65531:MZJ65531 MPM65531:MPN65531 MFQ65531:MFR65531 LVU65531:LVV65531 LLY65531:LLZ65531 LCC65531:LCD65531 KSG65531:KSH65531 KIK65531:KIL65531 JYO65531:JYP65531 JOS65531:JOT65531 JEW65531:JEX65531 IVA65531:IVB65531 ILE65531:ILF65531 IBI65531:IBJ65531 HRM65531:HRN65531 HHQ65531:HHR65531 GXU65531:GXV65531 GNY65531:GNZ65531 GEC65531:GED65531 FUG65531:FUH65531 FKK65531:FKL65531 FAO65531:FAP65531 EQS65531:EQT65531 EGW65531:EGX65531 DXA65531:DXB65531 DNE65531:DNF65531 DDI65531:DDJ65531 CTM65531:CTN65531 CJQ65531:CJR65531 BZU65531:BZV65531 BPY65531:BPZ65531 BGC65531:BGD65531 AWG65531:AWH65531 AMK65531:AML65531 ACO65531:ACP65531 SS65531:ST65531 IW65531:IX65531 A65531:B65531 WVI11:WVJ11 WLM11:WLN11 WBQ11:WBR11 VRU11:VRV11 VHY11:VHZ11 UYC11:UYD11 UOG11:UOH11 UEK11:UEL11 TUO11:TUP11 TKS11:TKT11 TAW11:TAX11 SRA11:SRB11 SHE11:SHF11 RXI11:RXJ11 RNM11:RNN11 RDQ11:RDR11 QTU11:QTV11 QJY11:QJZ11 QAC11:QAD11 PQG11:PQH11 PGK11:PGL11 OWO11:OWP11 OMS11:OMT11 OCW11:OCX11 NTA11:NTB11 NJE11:NJF11 MZI11:MZJ11 MPM11:MPN11 MFQ11:MFR11 LVU11:LVV11 LLY11:LLZ11 LCC11:LCD11 KSG11:KSH11 KIK11:KIL11 JYO11:JYP11 JOS11:JOT11 JEW11:JEX11 IVA11:IVB11 ILE11:ILF11 IBI11:IBJ11 HRM11:HRN11 HHQ11:HHR11 GXU11:GXV11 GNY11:GNZ11 GEC11:GED11 FUG11:FUH11 FKK11:FKL11 FAO11:FAP11 EQS11:EQT11 EGW11:EGX11 DXA11:DXB11 DNE11:DNF11 DDI11:DDJ11 CTM11:CTN11 CJQ11:CJR11 BZU11:BZV11 BPY11:BPZ11 BGC11:BGD11 AWG11:AWH11 AMK11:AML11 ACO11:ACP11 SS11:ST11 IW11:IX11">
      <formula1>"SEMESTER NO.,TRIMESTER NO."</formula1>
    </dataValidation>
    <dataValidation type="list" allowBlank="1" showInputMessage="1" showErrorMessage="1" sqref="C11 WVK983035 WLO983035 WBS983035 VRW983035 VIA983035 UYE983035 UOI983035 UEM983035 TUQ983035 TKU983035 TAY983035 SRC983035 SHG983035 RXK983035 RNO983035 RDS983035 QTW983035 QKA983035 QAE983035 PQI983035 PGM983035 OWQ983035 OMU983035 OCY983035 NTC983035 NJG983035 MZK983035 MPO983035 MFS983035 LVW983035 LMA983035 LCE983035 KSI983035 KIM983035 JYQ983035 JOU983035 JEY983035 IVC983035 ILG983035 IBK983035 HRO983035 HHS983035 GXW983035 GOA983035 GEE983035 FUI983035 FKM983035 FAQ983035 EQU983035 EGY983035 DXC983035 DNG983035 DDK983035 CTO983035 CJS983035 BZW983035 BQA983035 BGE983035 AWI983035 AMM983035 ACQ983035 SU983035 IY983035 C983035 WVK917499 WLO917499 WBS917499 VRW917499 VIA917499 UYE917499 UOI917499 UEM917499 TUQ917499 TKU917499 TAY917499 SRC917499 SHG917499 RXK917499 RNO917499 RDS917499 QTW917499 QKA917499 QAE917499 PQI917499 PGM917499 OWQ917499 OMU917499 OCY917499 NTC917499 NJG917499 MZK917499 MPO917499 MFS917499 LVW917499 LMA917499 LCE917499 KSI917499 KIM917499 JYQ917499 JOU917499 JEY917499 IVC917499 ILG917499 IBK917499 HRO917499 HHS917499 GXW917499 GOA917499 GEE917499 FUI917499 FKM917499 FAQ917499 EQU917499 EGY917499 DXC917499 DNG917499 DDK917499 CTO917499 CJS917499 BZW917499 BQA917499 BGE917499 AWI917499 AMM917499 ACQ917499 SU917499 IY917499 C917499 WVK851963 WLO851963 WBS851963 VRW851963 VIA851963 UYE851963 UOI851963 UEM851963 TUQ851963 TKU851963 TAY851963 SRC851963 SHG851963 RXK851963 RNO851963 RDS851963 QTW851963 QKA851963 QAE851963 PQI851963 PGM851963 OWQ851963 OMU851963 OCY851963 NTC851963 NJG851963 MZK851963 MPO851963 MFS851963 LVW851963 LMA851963 LCE851963 KSI851963 KIM851963 JYQ851963 JOU851963 JEY851963 IVC851963 ILG851963 IBK851963 HRO851963 HHS851963 GXW851963 GOA851963 GEE851963 FUI851963 FKM851963 FAQ851963 EQU851963 EGY851963 DXC851963 DNG851963 DDK851963 CTO851963 CJS851963 BZW851963 BQA851963 BGE851963 AWI851963 AMM851963 ACQ851963 SU851963 IY851963 C851963 WVK786427 WLO786427 WBS786427 VRW786427 VIA786427 UYE786427 UOI786427 UEM786427 TUQ786427 TKU786427 TAY786427 SRC786427 SHG786427 RXK786427 RNO786427 RDS786427 QTW786427 QKA786427 QAE786427 PQI786427 PGM786427 OWQ786427 OMU786427 OCY786427 NTC786427 NJG786427 MZK786427 MPO786427 MFS786427 LVW786427 LMA786427 LCE786427 KSI786427 KIM786427 JYQ786427 JOU786427 JEY786427 IVC786427 ILG786427 IBK786427 HRO786427 HHS786427 GXW786427 GOA786427 GEE786427 FUI786427 FKM786427 FAQ786427 EQU786427 EGY786427 DXC786427 DNG786427 DDK786427 CTO786427 CJS786427 BZW786427 BQA786427 BGE786427 AWI786427 AMM786427 ACQ786427 SU786427 IY786427 C786427 WVK720891 WLO720891 WBS720891 VRW720891 VIA720891 UYE720891 UOI720891 UEM720891 TUQ720891 TKU720891 TAY720891 SRC720891 SHG720891 RXK720891 RNO720891 RDS720891 QTW720891 QKA720891 QAE720891 PQI720891 PGM720891 OWQ720891 OMU720891 OCY720891 NTC720891 NJG720891 MZK720891 MPO720891 MFS720891 LVW720891 LMA720891 LCE720891 KSI720891 KIM720891 JYQ720891 JOU720891 JEY720891 IVC720891 ILG720891 IBK720891 HRO720891 HHS720891 GXW720891 GOA720891 GEE720891 FUI720891 FKM720891 FAQ720891 EQU720891 EGY720891 DXC720891 DNG720891 DDK720891 CTO720891 CJS720891 BZW720891 BQA720891 BGE720891 AWI720891 AMM720891 ACQ720891 SU720891 IY720891 C720891 WVK655355 WLO655355 WBS655355 VRW655355 VIA655355 UYE655355 UOI655355 UEM655355 TUQ655355 TKU655355 TAY655355 SRC655355 SHG655355 RXK655355 RNO655355 RDS655355 QTW655355 QKA655355 QAE655355 PQI655355 PGM655355 OWQ655355 OMU655355 OCY655355 NTC655355 NJG655355 MZK655355 MPO655355 MFS655355 LVW655355 LMA655355 LCE655355 KSI655355 KIM655355 JYQ655355 JOU655355 JEY655355 IVC655355 ILG655355 IBK655355 HRO655355 HHS655355 GXW655355 GOA655355 GEE655355 FUI655355 FKM655355 FAQ655355 EQU655355 EGY655355 DXC655355 DNG655355 DDK655355 CTO655355 CJS655355 BZW655355 BQA655355 BGE655355 AWI655355 AMM655355 ACQ655355 SU655355 IY655355 C655355 WVK589819 WLO589819 WBS589819 VRW589819 VIA589819 UYE589819 UOI589819 UEM589819 TUQ589819 TKU589819 TAY589819 SRC589819 SHG589819 RXK589819 RNO589819 RDS589819 QTW589819 QKA589819 QAE589819 PQI589819 PGM589819 OWQ589819 OMU589819 OCY589819 NTC589819 NJG589819 MZK589819 MPO589819 MFS589819 LVW589819 LMA589819 LCE589819 KSI589819 KIM589819 JYQ589819 JOU589819 JEY589819 IVC589819 ILG589819 IBK589819 HRO589819 HHS589819 GXW589819 GOA589819 GEE589819 FUI589819 FKM589819 FAQ589819 EQU589819 EGY589819 DXC589819 DNG589819 DDK589819 CTO589819 CJS589819 BZW589819 BQA589819 BGE589819 AWI589819 AMM589819 ACQ589819 SU589819 IY589819 C589819 WVK524283 WLO524283 WBS524283 VRW524283 VIA524283 UYE524283 UOI524283 UEM524283 TUQ524283 TKU524283 TAY524283 SRC524283 SHG524283 RXK524283 RNO524283 RDS524283 QTW524283 QKA524283 QAE524283 PQI524283 PGM524283 OWQ524283 OMU524283 OCY524283 NTC524283 NJG524283 MZK524283 MPO524283 MFS524283 LVW524283 LMA524283 LCE524283 KSI524283 KIM524283 JYQ524283 JOU524283 JEY524283 IVC524283 ILG524283 IBK524283 HRO524283 HHS524283 GXW524283 GOA524283 GEE524283 FUI524283 FKM524283 FAQ524283 EQU524283 EGY524283 DXC524283 DNG524283 DDK524283 CTO524283 CJS524283 BZW524283 BQA524283 BGE524283 AWI524283 AMM524283 ACQ524283 SU524283 IY524283 C524283 WVK458747 WLO458747 WBS458747 VRW458747 VIA458747 UYE458747 UOI458747 UEM458747 TUQ458747 TKU458747 TAY458747 SRC458747 SHG458747 RXK458747 RNO458747 RDS458747 QTW458747 QKA458747 QAE458747 PQI458747 PGM458747 OWQ458747 OMU458747 OCY458747 NTC458747 NJG458747 MZK458747 MPO458747 MFS458747 LVW458747 LMA458747 LCE458747 KSI458747 KIM458747 JYQ458747 JOU458747 JEY458747 IVC458747 ILG458747 IBK458747 HRO458747 HHS458747 GXW458747 GOA458747 GEE458747 FUI458747 FKM458747 FAQ458747 EQU458747 EGY458747 DXC458747 DNG458747 DDK458747 CTO458747 CJS458747 BZW458747 BQA458747 BGE458747 AWI458747 AMM458747 ACQ458747 SU458747 IY458747 C458747 WVK393211 WLO393211 WBS393211 VRW393211 VIA393211 UYE393211 UOI393211 UEM393211 TUQ393211 TKU393211 TAY393211 SRC393211 SHG393211 RXK393211 RNO393211 RDS393211 QTW393211 QKA393211 QAE393211 PQI393211 PGM393211 OWQ393211 OMU393211 OCY393211 NTC393211 NJG393211 MZK393211 MPO393211 MFS393211 LVW393211 LMA393211 LCE393211 KSI393211 KIM393211 JYQ393211 JOU393211 JEY393211 IVC393211 ILG393211 IBK393211 HRO393211 HHS393211 GXW393211 GOA393211 GEE393211 FUI393211 FKM393211 FAQ393211 EQU393211 EGY393211 DXC393211 DNG393211 DDK393211 CTO393211 CJS393211 BZW393211 BQA393211 BGE393211 AWI393211 AMM393211 ACQ393211 SU393211 IY393211 C393211 WVK327675 WLO327675 WBS327675 VRW327675 VIA327675 UYE327675 UOI327675 UEM327675 TUQ327675 TKU327675 TAY327675 SRC327675 SHG327675 RXK327675 RNO327675 RDS327675 QTW327675 QKA327675 QAE327675 PQI327675 PGM327675 OWQ327675 OMU327675 OCY327675 NTC327675 NJG327675 MZK327675 MPO327675 MFS327675 LVW327675 LMA327675 LCE327675 KSI327675 KIM327675 JYQ327675 JOU327675 JEY327675 IVC327675 ILG327675 IBK327675 HRO327675 HHS327675 GXW327675 GOA327675 GEE327675 FUI327675 FKM327675 FAQ327675 EQU327675 EGY327675 DXC327675 DNG327675 DDK327675 CTO327675 CJS327675 BZW327675 BQA327675 BGE327675 AWI327675 AMM327675 ACQ327675 SU327675 IY327675 C327675 WVK262139 WLO262139 WBS262139 VRW262139 VIA262139 UYE262139 UOI262139 UEM262139 TUQ262139 TKU262139 TAY262139 SRC262139 SHG262139 RXK262139 RNO262139 RDS262139 QTW262139 QKA262139 QAE262139 PQI262139 PGM262139 OWQ262139 OMU262139 OCY262139 NTC262139 NJG262139 MZK262139 MPO262139 MFS262139 LVW262139 LMA262139 LCE262139 KSI262139 KIM262139 JYQ262139 JOU262139 JEY262139 IVC262139 ILG262139 IBK262139 HRO262139 HHS262139 GXW262139 GOA262139 GEE262139 FUI262139 FKM262139 FAQ262139 EQU262139 EGY262139 DXC262139 DNG262139 DDK262139 CTO262139 CJS262139 BZW262139 BQA262139 BGE262139 AWI262139 AMM262139 ACQ262139 SU262139 IY262139 C262139 WVK196603 WLO196603 WBS196603 VRW196603 VIA196603 UYE196603 UOI196603 UEM196603 TUQ196603 TKU196603 TAY196603 SRC196603 SHG196603 RXK196603 RNO196603 RDS196603 QTW196603 QKA196603 QAE196603 PQI196603 PGM196603 OWQ196603 OMU196603 OCY196603 NTC196603 NJG196603 MZK196603 MPO196603 MFS196603 LVW196603 LMA196603 LCE196603 KSI196603 KIM196603 JYQ196603 JOU196603 JEY196603 IVC196603 ILG196603 IBK196603 HRO196603 HHS196603 GXW196603 GOA196603 GEE196603 FUI196603 FKM196603 FAQ196603 EQU196603 EGY196603 DXC196603 DNG196603 DDK196603 CTO196603 CJS196603 BZW196603 BQA196603 BGE196603 AWI196603 AMM196603 ACQ196603 SU196603 IY196603 C196603 WVK131067 WLO131067 WBS131067 VRW131067 VIA131067 UYE131067 UOI131067 UEM131067 TUQ131067 TKU131067 TAY131067 SRC131067 SHG131067 RXK131067 RNO131067 RDS131067 QTW131067 QKA131067 QAE131067 PQI131067 PGM131067 OWQ131067 OMU131067 OCY131067 NTC131067 NJG131067 MZK131067 MPO131067 MFS131067 LVW131067 LMA131067 LCE131067 KSI131067 KIM131067 JYQ131067 JOU131067 JEY131067 IVC131067 ILG131067 IBK131067 HRO131067 HHS131067 GXW131067 GOA131067 GEE131067 FUI131067 FKM131067 FAQ131067 EQU131067 EGY131067 DXC131067 DNG131067 DDK131067 CTO131067 CJS131067 BZW131067 BQA131067 BGE131067 AWI131067 AMM131067 ACQ131067 SU131067 IY131067 C131067 WVK65531 WLO65531 WBS65531 VRW65531 VIA65531 UYE65531 UOI65531 UEM65531 TUQ65531 TKU65531 TAY65531 SRC65531 SHG65531 RXK65531 RNO65531 RDS65531 QTW65531 QKA65531 QAE65531 PQI65531 PGM65531 OWQ65531 OMU65531 OCY65531 NTC65531 NJG65531 MZK65531 MPO65531 MFS65531 LVW65531 LMA65531 LCE65531 KSI65531 KIM65531 JYQ65531 JOU65531 JEY65531 IVC65531 ILG65531 IBK65531 HRO65531 HHS65531 GXW65531 GOA65531 GEE65531 FUI65531 FKM65531 FAQ65531 EQU65531 EGY65531 DXC65531 DNG65531 DDK65531 CTO65531 CJS65531 BZW65531 BQA65531 BGE65531 AWI65531 AMM65531 ACQ65531 SU65531 IY65531 C6553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IY11">
      <formula1>"I,II,III,IV,V,VI,VII,VIII,IX,X"</formula1>
    </dataValidation>
    <dataValidation type="list" allowBlank="1" showInputMessage="1" showErrorMessage="1" sqref="G11:J11 WVO983035:WVR983035 WLS983035:WLV983035 WBW983035:WBZ983035 VSA983035:VSD983035 VIE983035:VIH983035 UYI983035:UYL983035 UOM983035:UOP983035 UEQ983035:UET983035 TUU983035:TUX983035 TKY983035:TLB983035 TBC983035:TBF983035 SRG983035:SRJ983035 SHK983035:SHN983035 RXO983035:RXR983035 RNS983035:RNV983035 RDW983035:RDZ983035 QUA983035:QUD983035 QKE983035:QKH983035 QAI983035:QAL983035 PQM983035:PQP983035 PGQ983035:PGT983035 OWU983035:OWX983035 OMY983035:ONB983035 ODC983035:ODF983035 NTG983035:NTJ983035 NJK983035:NJN983035 MZO983035:MZR983035 MPS983035:MPV983035 MFW983035:MFZ983035 LWA983035:LWD983035 LME983035:LMH983035 LCI983035:LCL983035 KSM983035:KSP983035 KIQ983035:KIT983035 JYU983035:JYX983035 JOY983035:JPB983035 JFC983035:JFF983035 IVG983035:IVJ983035 ILK983035:ILN983035 IBO983035:IBR983035 HRS983035:HRV983035 HHW983035:HHZ983035 GYA983035:GYD983035 GOE983035:GOH983035 GEI983035:GEL983035 FUM983035:FUP983035 FKQ983035:FKT983035 FAU983035:FAX983035 EQY983035:ERB983035 EHC983035:EHF983035 DXG983035:DXJ983035 DNK983035:DNN983035 DDO983035:DDR983035 CTS983035:CTV983035 CJW983035:CJZ983035 CAA983035:CAD983035 BQE983035:BQH983035 BGI983035:BGL983035 AWM983035:AWP983035 AMQ983035:AMT983035 ACU983035:ACX983035 SY983035:TB983035 JC983035:JF983035 G983035:J983035 WVO917499:WVR917499 WLS917499:WLV917499 WBW917499:WBZ917499 VSA917499:VSD917499 VIE917499:VIH917499 UYI917499:UYL917499 UOM917499:UOP917499 UEQ917499:UET917499 TUU917499:TUX917499 TKY917499:TLB917499 TBC917499:TBF917499 SRG917499:SRJ917499 SHK917499:SHN917499 RXO917499:RXR917499 RNS917499:RNV917499 RDW917499:RDZ917499 QUA917499:QUD917499 QKE917499:QKH917499 QAI917499:QAL917499 PQM917499:PQP917499 PGQ917499:PGT917499 OWU917499:OWX917499 OMY917499:ONB917499 ODC917499:ODF917499 NTG917499:NTJ917499 NJK917499:NJN917499 MZO917499:MZR917499 MPS917499:MPV917499 MFW917499:MFZ917499 LWA917499:LWD917499 LME917499:LMH917499 LCI917499:LCL917499 KSM917499:KSP917499 KIQ917499:KIT917499 JYU917499:JYX917499 JOY917499:JPB917499 JFC917499:JFF917499 IVG917499:IVJ917499 ILK917499:ILN917499 IBO917499:IBR917499 HRS917499:HRV917499 HHW917499:HHZ917499 GYA917499:GYD917499 GOE917499:GOH917499 GEI917499:GEL917499 FUM917499:FUP917499 FKQ917499:FKT917499 FAU917499:FAX917499 EQY917499:ERB917499 EHC917499:EHF917499 DXG917499:DXJ917499 DNK917499:DNN917499 DDO917499:DDR917499 CTS917499:CTV917499 CJW917499:CJZ917499 CAA917499:CAD917499 BQE917499:BQH917499 BGI917499:BGL917499 AWM917499:AWP917499 AMQ917499:AMT917499 ACU917499:ACX917499 SY917499:TB917499 JC917499:JF917499 G917499:J917499 WVO851963:WVR851963 WLS851963:WLV851963 WBW851963:WBZ851963 VSA851963:VSD851963 VIE851963:VIH851963 UYI851963:UYL851963 UOM851963:UOP851963 UEQ851963:UET851963 TUU851963:TUX851963 TKY851963:TLB851963 TBC851963:TBF851963 SRG851963:SRJ851963 SHK851963:SHN851963 RXO851963:RXR851963 RNS851963:RNV851963 RDW851963:RDZ851963 QUA851963:QUD851963 QKE851963:QKH851963 QAI851963:QAL851963 PQM851963:PQP851963 PGQ851963:PGT851963 OWU851963:OWX851963 OMY851963:ONB851963 ODC851963:ODF851963 NTG851963:NTJ851963 NJK851963:NJN851963 MZO851963:MZR851963 MPS851963:MPV851963 MFW851963:MFZ851963 LWA851963:LWD851963 LME851963:LMH851963 LCI851963:LCL851963 KSM851963:KSP851963 KIQ851963:KIT851963 JYU851963:JYX851963 JOY851963:JPB851963 JFC851963:JFF851963 IVG851963:IVJ851963 ILK851963:ILN851963 IBO851963:IBR851963 HRS851963:HRV851963 HHW851963:HHZ851963 GYA851963:GYD851963 GOE851963:GOH851963 GEI851963:GEL851963 FUM851963:FUP851963 FKQ851963:FKT851963 FAU851963:FAX851963 EQY851963:ERB851963 EHC851963:EHF851963 DXG851963:DXJ851963 DNK851963:DNN851963 DDO851963:DDR851963 CTS851963:CTV851963 CJW851963:CJZ851963 CAA851963:CAD851963 BQE851963:BQH851963 BGI851963:BGL851963 AWM851963:AWP851963 AMQ851963:AMT851963 ACU851963:ACX851963 SY851963:TB851963 JC851963:JF851963 G851963:J851963 WVO786427:WVR786427 WLS786427:WLV786427 WBW786427:WBZ786427 VSA786427:VSD786427 VIE786427:VIH786427 UYI786427:UYL786427 UOM786427:UOP786427 UEQ786427:UET786427 TUU786427:TUX786427 TKY786427:TLB786427 TBC786427:TBF786427 SRG786427:SRJ786427 SHK786427:SHN786427 RXO786427:RXR786427 RNS786427:RNV786427 RDW786427:RDZ786427 QUA786427:QUD786427 QKE786427:QKH786427 QAI786427:QAL786427 PQM786427:PQP786427 PGQ786427:PGT786427 OWU786427:OWX786427 OMY786427:ONB786427 ODC786427:ODF786427 NTG786427:NTJ786427 NJK786427:NJN786427 MZO786427:MZR786427 MPS786427:MPV786427 MFW786427:MFZ786427 LWA786427:LWD786427 LME786427:LMH786427 LCI786427:LCL786427 KSM786427:KSP786427 KIQ786427:KIT786427 JYU786427:JYX786427 JOY786427:JPB786427 JFC786427:JFF786427 IVG786427:IVJ786427 ILK786427:ILN786427 IBO786427:IBR786427 HRS786427:HRV786427 HHW786427:HHZ786427 GYA786427:GYD786427 GOE786427:GOH786427 GEI786427:GEL786427 FUM786427:FUP786427 FKQ786427:FKT786427 FAU786427:FAX786427 EQY786427:ERB786427 EHC786427:EHF786427 DXG786427:DXJ786427 DNK786427:DNN786427 DDO786427:DDR786427 CTS786427:CTV786427 CJW786427:CJZ786427 CAA786427:CAD786427 BQE786427:BQH786427 BGI786427:BGL786427 AWM786427:AWP786427 AMQ786427:AMT786427 ACU786427:ACX786427 SY786427:TB786427 JC786427:JF786427 G786427:J786427 WVO720891:WVR720891 WLS720891:WLV720891 WBW720891:WBZ720891 VSA720891:VSD720891 VIE720891:VIH720891 UYI720891:UYL720891 UOM720891:UOP720891 UEQ720891:UET720891 TUU720891:TUX720891 TKY720891:TLB720891 TBC720891:TBF720891 SRG720891:SRJ720891 SHK720891:SHN720891 RXO720891:RXR720891 RNS720891:RNV720891 RDW720891:RDZ720891 QUA720891:QUD720891 QKE720891:QKH720891 QAI720891:QAL720891 PQM720891:PQP720891 PGQ720891:PGT720891 OWU720891:OWX720891 OMY720891:ONB720891 ODC720891:ODF720891 NTG720891:NTJ720891 NJK720891:NJN720891 MZO720891:MZR720891 MPS720891:MPV720891 MFW720891:MFZ720891 LWA720891:LWD720891 LME720891:LMH720891 LCI720891:LCL720891 KSM720891:KSP720891 KIQ720891:KIT720891 JYU720891:JYX720891 JOY720891:JPB720891 JFC720891:JFF720891 IVG720891:IVJ720891 ILK720891:ILN720891 IBO720891:IBR720891 HRS720891:HRV720891 HHW720891:HHZ720891 GYA720891:GYD720891 GOE720891:GOH720891 GEI720891:GEL720891 FUM720891:FUP720891 FKQ720891:FKT720891 FAU720891:FAX720891 EQY720891:ERB720891 EHC720891:EHF720891 DXG720891:DXJ720891 DNK720891:DNN720891 DDO720891:DDR720891 CTS720891:CTV720891 CJW720891:CJZ720891 CAA720891:CAD720891 BQE720891:BQH720891 BGI720891:BGL720891 AWM720891:AWP720891 AMQ720891:AMT720891 ACU720891:ACX720891 SY720891:TB720891 JC720891:JF720891 G720891:J720891 WVO655355:WVR655355 WLS655355:WLV655355 WBW655355:WBZ655355 VSA655355:VSD655355 VIE655355:VIH655355 UYI655355:UYL655355 UOM655355:UOP655355 UEQ655355:UET655355 TUU655355:TUX655355 TKY655355:TLB655355 TBC655355:TBF655355 SRG655355:SRJ655355 SHK655355:SHN655355 RXO655355:RXR655355 RNS655355:RNV655355 RDW655355:RDZ655355 QUA655355:QUD655355 QKE655355:QKH655355 QAI655355:QAL655355 PQM655355:PQP655355 PGQ655355:PGT655355 OWU655355:OWX655355 OMY655355:ONB655355 ODC655355:ODF655355 NTG655355:NTJ655355 NJK655355:NJN655355 MZO655355:MZR655355 MPS655355:MPV655355 MFW655355:MFZ655355 LWA655355:LWD655355 LME655355:LMH655355 LCI655355:LCL655355 KSM655355:KSP655355 KIQ655355:KIT655355 JYU655355:JYX655355 JOY655355:JPB655355 JFC655355:JFF655355 IVG655355:IVJ655355 ILK655355:ILN655355 IBO655355:IBR655355 HRS655355:HRV655355 HHW655355:HHZ655355 GYA655355:GYD655355 GOE655355:GOH655355 GEI655355:GEL655355 FUM655355:FUP655355 FKQ655355:FKT655355 FAU655355:FAX655355 EQY655355:ERB655355 EHC655355:EHF655355 DXG655355:DXJ655355 DNK655355:DNN655355 DDO655355:DDR655355 CTS655355:CTV655355 CJW655355:CJZ655355 CAA655355:CAD655355 BQE655355:BQH655355 BGI655355:BGL655355 AWM655355:AWP655355 AMQ655355:AMT655355 ACU655355:ACX655355 SY655355:TB655355 JC655355:JF655355 G655355:J655355 WVO589819:WVR589819 WLS589819:WLV589819 WBW589819:WBZ589819 VSA589819:VSD589819 VIE589819:VIH589819 UYI589819:UYL589819 UOM589819:UOP589819 UEQ589819:UET589819 TUU589819:TUX589819 TKY589819:TLB589819 TBC589819:TBF589819 SRG589819:SRJ589819 SHK589819:SHN589819 RXO589819:RXR589819 RNS589819:RNV589819 RDW589819:RDZ589819 QUA589819:QUD589819 QKE589819:QKH589819 QAI589819:QAL589819 PQM589819:PQP589819 PGQ589819:PGT589819 OWU589819:OWX589819 OMY589819:ONB589819 ODC589819:ODF589819 NTG589819:NTJ589819 NJK589819:NJN589819 MZO589819:MZR589819 MPS589819:MPV589819 MFW589819:MFZ589819 LWA589819:LWD589819 LME589819:LMH589819 LCI589819:LCL589819 KSM589819:KSP589819 KIQ589819:KIT589819 JYU589819:JYX589819 JOY589819:JPB589819 JFC589819:JFF589819 IVG589819:IVJ589819 ILK589819:ILN589819 IBO589819:IBR589819 HRS589819:HRV589819 HHW589819:HHZ589819 GYA589819:GYD589819 GOE589819:GOH589819 GEI589819:GEL589819 FUM589819:FUP589819 FKQ589819:FKT589819 FAU589819:FAX589819 EQY589819:ERB589819 EHC589819:EHF589819 DXG589819:DXJ589819 DNK589819:DNN589819 DDO589819:DDR589819 CTS589819:CTV589819 CJW589819:CJZ589819 CAA589819:CAD589819 BQE589819:BQH589819 BGI589819:BGL589819 AWM589819:AWP589819 AMQ589819:AMT589819 ACU589819:ACX589819 SY589819:TB589819 JC589819:JF589819 G589819:J589819 WVO524283:WVR524283 WLS524283:WLV524283 WBW524283:WBZ524283 VSA524283:VSD524283 VIE524283:VIH524283 UYI524283:UYL524283 UOM524283:UOP524283 UEQ524283:UET524283 TUU524283:TUX524283 TKY524283:TLB524283 TBC524283:TBF524283 SRG524283:SRJ524283 SHK524283:SHN524283 RXO524283:RXR524283 RNS524283:RNV524283 RDW524283:RDZ524283 QUA524283:QUD524283 QKE524283:QKH524283 QAI524283:QAL524283 PQM524283:PQP524283 PGQ524283:PGT524283 OWU524283:OWX524283 OMY524283:ONB524283 ODC524283:ODF524283 NTG524283:NTJ524283 NJK524283:NJN524283 MZO524283:MZR524283 MPS524283:MPV524283 MFW524283:MFZ524283 LWA524283:LWD524283 LME524283:LMH524283 LCI524283:LCL524283 KSM524283:KSP524283 KIQ524283:KIT524283 JYU524283:JYX524283 JOY524283:JPB524283 JFC524283:JFF524283 IVG524283:IVJ524283 ILK524283:ILN524283 IBO524283:IBR524283 HRS524283:HRV524283 HHW524283:HHZ524283 GYA524283:GYD524283 GOE524283:GOH524283 GEI524283:GEL524283 FUM524283:FUP524283 FKQ524283:FKT524283 FAU524283:FAX524283 EQY524283:ERB524283 EHC524283:EHF524283 DXG524283:DXJ524283 DNK524283:DNN524283 DDO524283:DDR524283 CTS524283:CTV524283 CJW524283:CJZ524283 CAA524283:CAD524283 BQE524283:BQH524283 BGI524283:BGL524283 AWM524283:AWP524283 AMQ524283:AMT524283 ACU524283:ACX524283 SY524283:TB524283 JC524283:JF524283 G524283:J524283 WVO458747:WVR458747 WLS458747:WLV458747 WBW458747:WBZ458747 VSA458747:VSD458747 VIE458747:VIH458747 UYI458747:UYL458747 UOM458747:UOP458747 UEQ458747:UET458747 TUU458747:TUX458747 TKY458747:TLB458747 TBC458747:TBF458747 SRG458747:SRJ458747 SHK458747:SHN458747 RXO458747:RXR458747 RNS458747:RNV458747 RDW458747:RDZ458747 QUA458747:QUD458747 QKE458747:QKH458747 QAI458747:QAL458747 PQM458747:PQP458747 PGQ458747:PGT458747 OWU458747:OWX458747 OMY458747:ONB458747 ODC458747:ODF458747 NTG458747:NTJ458747 NJK458747:NJN458747 MZO458747:MZR458747 MPS458747:MPV458747 MFW458747:MFZ458747 LWA458747:LWD458747 LME458747:LMH458747 LCI458747:LCL458747 KSM458747:KSP458747 KIQ458747:KIT458747 JYU458747:JYX458747 JOY458747:JPB458747 JFC458747:JFF458747 IVG458747:IVJ458747 ILK458747:ILN458747 IBO458747:IBR458747 HRS458747:HRV458747 HHW458747:HHZ458747 GYA458747:GYD458747 GOE458747:GOH458747 GEI458747:GEL458747 FUM458747:FUP458747 FKQ458747:FKT458747 FAU458747:FAX458747 EQY458747:ERB458747 EHC458747:EHF458747 DXG458747:DXJ458747 DNK458747:DNN458747 DDO458747:DDR458747 CTS458747:CTV458747 CJW458747:CJZ458747 CAA458747:CAD458747 BQE458747:BQH458747 BGI458747:BGL458747 AWM458747:AWP458747 AMQ458747:AMT458747 ACU458747:ACX458747 SY458747:TB458747 JC458747:JF458747 G458747:J458747 WVO393211:WVR393211 WLS393211:WLV393211 WBW393211:WBZ393211 VSA393211:VSD393211 VIE393211:VIH393211 UYI393211:UYL393211 UOM393211:UOP393211 UEQ393211:UET393211 TUU393211:TUX393211 TKY393211:TLB393211 TBC393211:TBF393211 SRG393211:SRJ393211 SHK393211:SHN393211 RXO393211:RXR393211 RNS393211:RNV393211 RDW393211:RDZ393211 QUA393211:QUD393211 QKE393211:QKH393211 QAI393211:QAL393211 PQM393211:PQP393211 PGQ393211:PGT393211 OWU393211:OWX393211 OMY393211:ONB393211 ODC393211:ODF393211 NTG393211:NTJ393211 NJK393211:NJN393211 MZO393211:MZR393211 MPS393211:MPV393211 MFW393211:MFZ393211 LWA393211:LWD393211 LME393211:LMH393211 LCI393211:LCL393211 KSM393211:KSP393211 KIQ393211:KIT393211 JYU393211:JYX393211 JOY393211:JPB393211 JFC393211:JFF393211 IVG393211:IVJ393211 ILK393211:ILN393211 IBO393211:IBR393211 HRS393211:HRV393211 HHW393211:HHZ393211 GYA393211:GYD393211 GOE393211:GOH393211 GEI393211:GEL393211 FUM393211:FUP393211 FKQ393211:FKT393211 FAU393211:FAX393211 EQY393211:ERB393211 EHC393211:EHF393211 DXG393211:DXJ393211 DNK393211:DNN393211 DDO393211:DDR393211 CTS393211:CTV393211 CJW393211:CJZ393211 CAA393211:CAD393211 BQE393211:BQH393211 BGI393211:BGL393211 AWM393211:AWP393211 AMQ393211:AMT393211 ACU393211:ACX393211 SY393211:TB393211 JC393211:JF393211 G393211:J393211 WVO327675:WVR327675 WLS327675:WLV327675 WBW327675:WBZ327675 VSA327675:VSD327675 VIE327675:VIH327675 UYI327675:UYL327675 UOM327675:UOP327675 UEQ327675:UET327675 TUU327675:TUX327675 TKY327675:TLB327675 TBC327675:TBF327675 SRG327675:SRJ327675 SHK327675:SHN327675 RXO327675:RXR327675 RNS327675:RNV327675 RDW327675:RDZ327675 QUA327675:QUD327675 QKE327675:QKH327675 QAI327675:QAL327675 PQM327675:PQP327675 PGQ327675:PGT327675 OWU327675:OWX327675 OMY327675:ONB327675 ODC327675:ODF327675 NTG327675:NTJ327675 NJK327675:NJN327675 MZO327675:MZR327675 MPS327675:MPV327675 MFW327675:MFZ327675 LWA327675:LWD327675 LME327675:LMH327675 LCI327675:LCL327675 KSM327675:KSP327675 KIQ327675:KIT327675 JYU327675:JYX327675 JOY327675:JPB327675 JFC327675:JFF327675 IVG327675:IVJ327675 ILK327675:ILN327675 IBO327675:IBR327675 HRS327675:HRV327675 HHW327675:HHZ327675 GYA327675:GYD327675 GOE327675:GOH327675 GEI327675:GEL327675 FUM327675:FUP327675 FKQ327675:FKT327675 FAU327675:FAX327675 EQY327675:ERB327675 EHC327675:EHF327675 DXG327675:DXJ327675 DNK327675:DNN327675 DDO327675:DDR327675 CTS327675:CTV327675 CJW327675:CJZ327675 CAA327675:CAD327675 BQE327675:BQH327675 BGI327675:BGL327675 AWM327675:AWP327675 AMQ327675:AMT327675 ACU327675:ACX327675 SY327675:TB327675 JC327675:JF327675 G327675:J327675 WVO262139:WVR262139 WLS262139:WLV262139 WBW262139:WBZ262139 VSA262139:VSD262139 VIE262139:VIH262139 UYI262139:UYL262139 UOM262139:UOP262139 UEQ262139:UET262139 TUU262139:TUX262139 TKY262139:TLB262139 TBC262139:TBF262139 SRG262139:SRJ262139 SHK262139:SHN262139 RXO262139:RXR262139 RNS262139:RNV262139 RDW262139:RDZ262139 QUA262139:QUD262139 QKE262139:QKH262139 QAI262139:QAL262139 PQM262139:PQP262139 PGQ262139:PGT262139 OWU262139:OWX262139 OMY262139:ONB262139 ODC262139:ODF262139 NTG262139:NTJ262139 NJK262139:NJN262139 MZO262139:MZR262139 MPS262139:MPV262139 MFW262139:MFZ262139 LWA262139:LWD262139 LME262139:LMH262139 LCI262139:LCL262139 KSM262139:KSP262139 KIQ262139:KIT262139 JYU262139:JYX262139 JOY262139:JPB262139 JFC262139:JFF262139 IVG262139:IVJ262139 ILK262139:ILN262139 IBO262139:IBR262139 HRS262139:HRV262139 HHW262139:HHZ262139 GYA262139:GYD262139 GOE262139:GOH262139 GEI262139:GEL262139 FUM262139:FUP262139 FKQ262139:FKT262139 FAU262139:FAX262139 EQY262139:ERB262139 EHC262139:EHF262139 DXG262139:DXJ262139 DNK262139:DNN262139 DDO262139:DDR262139 CTS262139:CTV262139 CJW262139:CJZ262139 CAA262139:CAD262139 BQE262139:BQH262139 BGI262139:BGL262139 AWM262139:AWP262139 AMQ262139:AMT262139 ACU262139:ACX262139 SY262139:TB262139 JC262139:JF262139 G262139:J262139 WVO196603:WVR196603 WLS196603:WLV196603 WBW196603:WBZ196603 VSA196603:VSD196603 VIE196603:VIH196603 UYI196603:UYL196603 UOM196603:UOP196603 UEQ196603:UET196603 TUU196603:TUX196603 TKY196603:TLB196603 TBC196603:TBF196603 SRG196603:SRJ196603 SHK196603:SHN196603 RXO196603:RXR196603 RNS196603:RNV196603 RDW196603:RDZ196603 QUA196603:QUD196603 QKE196603:QKH196603 QAI196603:QAL196603 PQM196603:PQP196603 PGQ196603:PGT196603 OWU196603:OWX196603 OMY196603:ONB196603 ODC196603:ODF196603 NTG196603:NTJ196603 NJK196603:NJN196603 MZO196603:MZR196603 MPS196603:MPV196603 MFW196603:MFZ196603 LWA196603:LWD196603 LME196603:LMH196603 LCI196603:LCL196603 KSM196603:KSP196603 KIQ196603:KIT196603 JYU196603:JYX196603 JOY196603:JPB196603 JFC196603:JFF196603 IVG196603:IVJ196603 ILK196603:ILN196603 IBO196603:IBR196603 HRS196603:HRV196603 HHW196603:HHZ196603 GYA196603:GYD196603 GOE196603:GOH196603 GEI196603:GEL196603 FUM196603:FUP196603 FKQ196603:FKT196603 FAU196603:FAX196603 EQY196603:ERB196603 EHC196603:EHF196603 DXG196603:DXJ196603 DNK196603:DNN196603 DDO196603:DDR196603 CTS196603:CTV196603 CJW196603:CJZ196603 CAA196603:CAD196603 BQE196603:BQH196603 BGI196603:BGL196603 AWM196603:AWP196603 AMQ196603:AMT196603 ACU196603:ACX196603 SY196603:TB196603 JC196603:JF196603 G196603:J196603 WVO131067:WVR131067 WLS131067:WLV131067 WBW131067:WBZ131067 VSA131067:VSD131067 VIE131067:VIH131067 UYI131067:UYL131067 UOM131067:UOP131067 UEQ131067:UET131067 TUU131067:TUX131067 TKY131067:TLB131067 TBC131067:TBF131067 SRG131067:SRJ131067 SHK131067:SHN131067 RXO131067:RXR131067 RNS131067:RNV131067 RDW131067:RDZ131067 QUA131067:QUD131067 QKE131067:QKH131067 QAI131067:QAL131067 PQM131067:PQP131067 PGQ131067:PGT131067 OWU131067:OWX131067 OMY131067:ONB131067 ODC131067:ODF131067 NTG131067:NTJ131067 NJK131067:NJN131067 MZO131067:MZR131067 MPS131067:MPV131067 MFW131067:MFZ131067 LWA131067:LWD131067 LME131067:LMH131067 LCI131067:LCL131067 KSM131067:KSP131067 KIQ131067:KIT131067 JYU131067:JYX131067 JOY131067:JPB131067 JFC131067:JFF131067 IVG131067:IVJ131067 ILK131067:ILN131067 IBO131067:IBR131067 HRS131067:HRV131067 HHW131067:HHZ131067 GYA131067:GYD131067 GOE131067:GOH131067 GEI131067:GEL131067 FUM131067:FUP131067 FKQ131067:FKT131067 FAU131067:FAX131067 EQY131067:ERB131067 EHC131067:EHF131067 DXG131067:DXJ131067 DNK131067:DNN131067 DDO131067:DDR131067 CTS131067:CTV131067 CJW131067:CJZ131067 CAA131067:CAD131067 BQE131067:BQH131067 BGI131067:BGL131067 AWM131067:AWP131067 AMQ131067:AMT131067 ACU131067:ACX131067 SY131067:TB131067 JC131067:JF131067 G131067:J131067 WVO65531:WVR65531 WLS65531:WLV65531 WBW65531:WBZ65531 VSA65531:VSD65531 VIE65531:VIH65531 UYI65531:UYL65531 UOM65531:UOP65531 UEQ65531:UET65531 TUU65531:TUX65531 TKY65531:TLB65531 TBC65531:TBF65531 SRG65531:SRJ65531 SHK65531:SHN65531 RXO65531:RXR65531 RNS65531:RNV65531 RDW65531:RDZ65531 QUA65531:QUD65531 QKE65531:QKH65531 QAI65531:QAL65531 PQM65531:PQP65531 PGQ65531:PGT65531 OWU65531:OWX65531 OMY65531:ONB65531 ODC65531:ODF65531 NTG65531:NTJ65531 NJK65531:NJN65531 MZO65531:MZR65531 MPS65531:MPV65531 MFW65531:MFZ65531 LWA65531:LWD65531 LME65531:LMH65531 LCI65531:LCL65531 KSM65531:KSP65531 KIQ65531:KIT65531 JYU65531:JYX65531 JOY65531:JPB65531 JFC65531:JFF65531 IVG65531:IVJ65531 ILK65531:ILN65531 IBO65531:IBR65531 HRS65531:HRV65531 HHW65531:HHZ65531 GYA65531:GYD65531 GOE65531:GOH65531 GEI65531:GEL65531 FUM65531:FUP65531 FKQ65531:FKT65531 FAU65531:FAX65531 EQY65531:ERB65531 EHC65531:EHF65531 DXG65531:DXJ65531 DNK65531:DNN65531 DDO65531:DDR65531 CTS65531:CTV65531 CJW65531:CJZ65531 CAA65531:CAD65531 BQE65531:BQH65531 BGI65531:BGL65531 AWM65531:AWP65531 AMQ65531:AMT65531 ACU65531:ACX65531 SY65531:TB65531 JC65531:JF65531 G65531:J65531 WVO11:WVR11 WLS11:WLV11 WBW11:WBZ11 VSA11:VSD11 VIE11:VIH11 UYI11:UYL11 UOM11:UOP11 UEQ11:UET11 TUU11:TUX11 TKY11:TLB11 TBC11:TBF11 SRG11:SRJ11 SHK11:SHN11 RXO11:RXR11 RNS11:RNV11 RDW11:RDZ11 QUA11:QUD11 QKE11:QKH11 QAI11:QAL11 PQM11:PQP11 PGQ11:PGT11 OWU11:OWX11 OMY11:ONB11 ODC11:ODF11 NTG11:NTJ11 NJK11:NJN11 MZO11:MZR11 MPS11:MPV11 MFW11:MFZ11 LWA11:LWD11 LME11:LMH11 LCI11:LCL11 KSM11:KSP11 KIQ11:KIT11 JYU11:JYX11 JOY11:JPB11 JFC11:JFF11 IVG11:IVJ11 ILK11:ILN11 IBO11:IBR11 HRS11:HRV11 HHW11:HHZ11 GYA11:GYD11 GOE11:GOH11 GEI11:GEL11 FUM11:FUP11 FKQ11:FKT11 FAU11:FAX11 EQY11:ERB11 EHC11:EHF11 DXG11:DXJ11 DNK11:DNN11 DDO11:DDR11 CTS11:CTV11 CJW11:CJZ11 CAA11:CAD11 BQE11:BQH11 BGI11:BGL11 AWM11:AWP11 AMQ11:AMT11 ACU11:ACX11 SY11:TB11 JC11:JF11">
      <formula1>"A,B,C,D,-"</formula1>
    </dataValidation>
    <dataValidation type="list" allowBlank="1" showInputMessage="1" showErrorMessage="1" sqref="P11:T11 WVX983035:WWB983035 WMB983035:WMF983035 WCF983035:WCJ983035 VSJ983035:VSN983035 VIN983035:VIR983035 UYR983035:UYV983035 UOV983035:UOZ983035 UEZ983035:UFD983035 TVD983035:TVH983035 TLH983035:TLL983035 TBL983035:TBP983035 SRP983035:SRT983035 SHT983035:SHX983035 RXX983035:RYB983035 ROB983035:ROF983035 REF983035:REJ983035 QUJ983035:QUN983035 QKN983035:QKR983035 QAR983035:QAV983035 PQV983035:PQZ983035 PGZ983035:PHD983035 OXD983035:OXH983035 ONH983035:ONL983035 ODL983035:ODP983035 NTP983035:NTT983035 NJT983035:NJX983035 MZX983035:NAB983035 MQB983035:MQF983035 MGF983035:MGJ983035 LWJ983035:LWN983035 LMN983035:LMR983035 LCR983035:LCV983035 KSV983035:KSZ983035 KIZ983035:KJD983035 JZD983035:JZH983035 JPH983035:JPL983035 JFL983035:JFP983035 IVP983035:IVT983035 ILT983035:ILX983035 IBX983035:ICB983035 HSB983035:HSF983035 HIF983035:HIJ983035 GYJ983035:GYN983035 GON983035:GOR983035 GER983035:GEV983035 FUV983035:FUZ983035 FKZ983035:FLD983035 FBD983035:FBH983035 ERH983035:ERL983035 EHL983035:EHP983035 DXP983035:DXT983035 DNT983035:DNX983035 DDX983035:DEB983035 CUB983035:CUF983035 CKF983035:CKJ983035 CAJ983035:CAN983035 BQN983035:BQR983035 BGR983035:BGV983035 AWV983035:AWZ983035 AMZ983035:AND983035 ADD983035:ADH983035 TH983035:TL983035 JL983035:JP983035 P983035:T983035 WVX917499:WWB917499 WMB917499:WMF917499 WCF917499:WCJ917499 VSJ917499:VSN917499 VIN917499:VIR917499 UYR917499:UYV917499 UOV917499:UOZ917499 UEZ917499:UFD917499 TVD917499:TVH917499 TLH917499:TLL917499 TBL917499:TBP917499 SRP917499:SRT917499 SHT917499:SHX917499 RXX917499:RYB917499 ROB917499:ROF917499 REF917499:REJ917499 QUJ917499:QUN917499 QKN917499:QKR917499 QAR917499:QAV917499 PQV917499:PQZ917499 PGZ917499:PHD917499 OXD917499:OXH917499 ONH917499:ONL917499 ODL917499:ODP917499 NTP917499:NTT917499 NJT917499:NJX917499 MZX917499:NAB917499 MQB917499:MQF917499 MGF917499:MGJ917499 LWJ917499:LWN917499 LMN917499:LMR917499 LCR917499:LCV917499 KSV917499:KSZ917499 KIZ917499:KJD917499 JZD917499:JZH917499 JPH917499:JPL917499 JFL917499:JFP917499 IVP917499:IVT917499 ILT917499:ILX917499 IBX917499:ICB917499 HSB917499:HSF917499 HIF917499:HIJ917499 GYJ917499:GYN917499 GON917499:GOR917499 GER917499:GEV917499 FUV917499:FUZ917499 FKZ917499:FLD917499 FBD917499:FBH917499 ERH917499:ERL917499 EHL917499:EHP917499 DXP917499:DXT917499 DNT917499:DNX917499 DDX917499:DEB917499 CUB917499:CUF917499 CKF917499:CKJ917499 CAJ917499:CAN917499 BQN917499:BQR917499 BGR917499:BGV917499 AWV917499:AWZ917499 AMZ917499:AND917499 ADD917499:ADH917499 TH917499:TL917499 JL917499:JP917499 P917499:T917499 WVX851963:WWB851963 WMB851963:WMF851963 WCF851963:WCJ851963 VSJ851963:VSN851963 VIN851963:VIR851963 UYR851963:UYV851963 UOV851963:UOZ851963 UEZ851963:UFD851963 TVD851963:TVH851963 TLH851963:TLL851963 TBL851963:TBP851963 SRP851963:SRT851963 SHT851963:SHX851963 RXX851963:RYB851963 ROB851963:ROF851963 REF851963:REJ851963 QUJ851963:QUN851963 QKN851963:QKR851963 QAR851963:QAV851963 PQV851963:PQZ851963 PGZ851963:PHD851963 OXD851963:OXH851963 ONH851963:ONL851963 ODL851963:ODP851963 NTP851963:NTT851963 NJT851963:NJX851963 MZX851963:NAB851963 MQB851963:MQF851963 MGF851963:MGJ851963 LWJ851963:LWN851963 LMN851963:LMR851963 LCR851963:LCV851963 KSV851963:KSZ851963 KIZ851963:KJD851963 JZD851963:JZH851963 JPH851963:JPL851963 JFL851963:JFP851963 IVP851963:IVT851963 ILT851963:ILX851963 IBX851963:ICB851963 HSB851963:HSF851963 HIF851963:HIJ851963 GYJ851963:GYN851963 GON851963:GOR851963 GER851963:GEV851963 FUV851963:FUZ851963 FKZ851963:FLD851963 FBD851963:FBH851963 ERH851963:ERL851963 EHL851963:EHP851963 DXP851963:DXT851963 DNT851963:DNX851963 DDX851963:DEB851963 CUB851963:CUF851963 CKF851963:CKJ851963 CAJ851963:CAN851963 BQN851963:BQR851963 BGR851963:BGV851963 AWV851963:AWZ851963 AMZ851963:AND851963 ADD851963:ADH851963 TH851963:TL851963 JL851963:JP851963 P851963:T851963 WVX786427:WWB786427 WMB786427:WMF786427 WCF786427:WCJ786427 VSJ786427:VSN786427 VIN786427:VIR786427 UYR786427:UYV786427 UOV786427:UOZ786427 UEZ786427:UFD786427 TVD786427:TVH786427 TLH786427:TLL786427 TBL786427:TBP786427 SRP786427:SRT786427 SHT786427:SHX786427 RXX786427:RYB786427 ROB786427:ROF786427 REF786427:REJ786427 QUJ786427:QUN786427 QKN786427:QKR786427 QAR786427:QAV786427 PQV786427:PQZ786427 PGZ786427:PHD786427 OXD786427:OXH786427 ONH786427:ONL786427 ODL786427:ODP786427 NTP786427:NTT786427 NJT786427:NJX786427 MZX786427:NAB786427 MQB786427:MQF786427 MGF786427:MGJ786427 LWJ786427:LWN786427 LMN786427:LMR786427 LCR786427:LCV786427 KSV786427:KSZ786427 KIZ786427:KJD786427 JZD786427:JZH786427 JPH786427:JPL786427 JFL786427:JFP786427 IVP786427:IVT786427 ILT786427:ILX786427 IBX786427:ICB786427 HSB786427:HSF786427 HIF786427:HIJ786427 GYJ786427:GYN786427 GON786427:GOR786427 GER786427:GEV786427 FUV786427:FUZ786427 FKZ786427:FLD786427 FBD786427:FBH786427 ERH786427:ERL786427 EHL786427:EHP786427 DXP786427:DXT786427 DNT786427:DNX786427 DDX786427:DEB786427 CUB786427:CUF786427 CKF786427:CKJ786427 CAJ786427:CAN786427 BQN786427:BQR786427 BGR786427:BGV786427 AWV786427:AWZ786427 AMZ786427:AND786427 ADD786427:ADH786427 TH786427:TL786427 JL786427:JP786427 P786427:T786427 WVX720891:WWB720891 WMB720891:WMF720891 WCF720891:WCJ720891 VSJ720891:VSN720891 VIN720891:VIR720891 UYR720891:UYV720891 UOV720891:UOZ720891 UEZ720891:UFD720891 TVD720891:TVH720891 TLH720891:TLL720891 TBL720891:TBP720891 SRP720891:SRT720891 SHT720891:SHX720891 RXX720891:RYB720891 ROB720891:ROF720891 REF720891:REJ720891 QUJ720891:QUN720891 QKN720891:QKR720891 QAR720891:QAV720891 PQV720891:PQZ720891 PGZ720891:PHD720891 OXD720891:OXH720891 ONH720891:ONL720891 ODL720891:ODP720891 NTP720891:NTT720891 NJT720891:NJX720891 MZX720891:NAB720891 MQB720891:MQF720891 MGF720891:MGJ720891 LWJ720891:LWN720891 LMN720891:LMR720891 LCR720891:LCV720891 KSV720891:KSZ720891 KIZ720891:KJD720891 JZD720891:JZH720891 JPH720891:JPL720891 JFL720891:JFP720891 IVP720891:IVT720891 ILT720891:ILX720891 IBX720891:ICB720891 HSB720891:HSF720891 HIF720891:HIJ720891 GYJ720891:GYN720891 GON720891:GOR720891 GER720891:GEV720891 FUV720891:FUZ720891 FKZ720891:FLD720891 FBD720891:FBH720891 ERH720891:ERL720891 EHL720891:EHP720891 DXP720891:DXT720891 DNT720891:DNX720891 DDX720891:DEB720891 CUB720891:CUF720891 CKF720891:CKJ720891 CAJ720891:CAN720891 BQN720891:BQR720891 BGR720891:BGV720891 AWV720891:AWZ720891 AMZ720891:AND720891 ADD720891:ADH720891 TH720891:TL720891 JL720891:JP720891 P720891:T720891 WVX655355:WWB655355 WMB655355:WMF655355 WCF655355:WCJ655355 VSJ655355:VSN655355 VIN655355:VIR655355 UYR655355:UYV655355 UOV655355:UOZ655355 UEZ655355:UFD655355 TVD655355:TVH655355 TLH655355:TLL655355 TBL655355:TBP655355 SRP655355:SRT655355 SHT655355:SHX655355 RXX655355:RYB655355 ROB655355:ROF655355 REF655355:REJ655355 QUJ655355:QUN655355 QKN655355:QKR655355 QAR655355:QAV655355 PQV655355:PQZ655355 PGZ655355:PHD655355 OXD655355:OXH655355 ONH655355:ONL655355 ODL655355:ODP655355 NTP655355:NTT655355 NJT655355:NJX655355 MZX655355:NAB655355 MQB655355:MQF655355 MGF655355:MGJ655355 LWJ655355:LWN655355 LMN655355:LMR655355 LCR655355:LCV655355 KSV655355:KSZ655355 KIZ655355:KJD655355 JZD655355:JZH655355 JPH655355:JPL655355 JFL655355:JFP655355 IVP655355:IVT655355 ILT655355:ILX655355 IBX655355:ICB655355 HSB655355:HSF655355 HIF655355:HIJ655355 GYJ655355:GYN655355 GON655355:GOR655355 GER655355:GEV655355 FUV655355:FUZ655355 FKZ655355:FLD655355 FBD655355:FBH655355 ERH655355:ERL655355 EHL655355:EHP655355 DXP655355:DXT655355 DNT655355:DNX655355 DDX655355:DEB655355 CUB655355:CUF655355 CKF655355:CKJ655355 CAJ655355:CAN655355 BQN655355:BQR655355 BGR655355:BGV655355 AWV655355:AWZ655355 AMZ655355:AND655355 ADD655355:ADH655355 TH655355:TL655355 JL655355:JP655355 P655355:T655355 WVX589819:WWB589819 WMB589819:WMF589819 WCF589819:WCJ589819 VSJ589819:VSN589819 VIN589819:VIR589819 UYR589819:UYV589819 UOV589819:UOZ589819 UEZ589819:UFD589819 TVD589819:TVH589819 TLH589819:TLL589819 TBL589819:TBP589819 SRP589819:SRT589819 SHT589819:SHX589819 RXX589819:RYB589819 ROB589819:ROF589819 REF589819:REJ589819 QUJ589819:QUN589819 QKN589819:QKR589819 QAR589819:QAV589819 PQV589819:PQZ589819 PGZ589819:PHD589819 OXD589819:OXH589819 ONH589819:ONL589819 ODL589819:ODP589819 NTP589819:NTT589819 NJT589819:NJX589819 MZX589819:NAB589819 MQB589819:MQF589819 MGF589819:MGJ589819 LWJ589819:LWN589819 LMN589819:LMR589819 LCR589819:LCV589819 KSV589819:KSZ589819 KIZ589819:KJD589819 JZD589819:JZH589819 JPH589819:JPL589819 JFL589819:JFP589819 IVP589819:IVT589819 ILT589819:ILX589819 IBX589819:ICB589819 HSB589819:HSF589819 HIF589819:HIJ589819 GYJ589819:GYN589819 GON589819:GOR589819 GER589819:GEV589819 FUV589819:FUZ589819 FKZ589819:FLD589819 FBD589819:FBH589819 ERH589819:ERL589819 EHL589819:EHP589819 DXP589819:DXT589819 DNT589819:DNX589819 DDX589819:DEB589819 CUB589819:CUF589819 CKF589819:CKJ589819 CAJ589819:CAN589819 BQN589819:BQR589819 BGR589819:BGV589819 AWV589819:AWZ589819 AMZ589819:AND589819 ADD589819:ADH589819 TH589819:TL589819 JL589819:JP589819 P589819:T589819 WVX524283:WWB524283 WMB524283:WMF524283 WCF524283:WCJ524283 VSJ524283:VSN524283 VIN524283:VIR524283 UYR524283:UYV524283 UOV524283:UOZ524283 UEZ524283:UFD524283 TVD524283:TVH524283 TLH524283:TLL524283 TBL524283:TBP524283 SRP524283:SRT524283 SHT524283:SHX524283 RXX524283:RYB524283 ROB524283:ROF524283 REF524283:REJ524283 QUJ524283:QUN524283 QKN524283:QKR524283 QAR524283:QAV524283 PQV524283:PQZ524283 PGZ524283:PHD524283 OXD524283:OXH524283 ONH524283:ONL524283 ODL524283:ODP524283 NTP524283:NTT524283 NJT524283:NJX524283 MZX524283:NAB524283 MQB524283:MQF524283 MGF524283:MGJ524283 LWJ524283:LWN524283 LMN524283:LMR524283 LCR524283:LCV524283 KSV524283:KSZ524283 KIZ524283:KJD524283 JZD524283:JZH524283 JPH524283:JPL524283 JFL524283:JFP524283 IVP524283:IVT524283 ILT524283:ILX524283 IBX524283:ICB524283 HSB524283:HSF524283 HIF524283:HIJ524283 GYJ524283:GYN524283 GON524283:GOR524283 GER524283:GEV524283 FUV524283:FUZ524283 FKZ524283:FLD524283 FBD524283:FBH524283 ERH524283:ERL524283 EHL524283:EHP524283 DXP524283:DXT524283 DNT524283:DNX524283 DDX524283:DEB524283 CUB524283:CUF524283 CKF524283:CKJ524283 CAJ524283:CAN524283 BQN524283:BQR524283 BGR524283:BGV524283 AWV524283:AWZ524283 AMZ524283:AND524283 ADD524283:ADH524283 TH524283:TL524283 JL524283:JP524283 P524283:T524283 WVX458747:WWB458747 WMB458747:WMF458747 WCF458747:WCJ458747 VSJ458747:VSN458747 VIN458747:VIR458747 UYR458747:UYV458747 UOV458747:UOZ458747 UEZ458747:UFD458747 TVD458747:TVH458747 TLH458747:TLL458747 TBL458747:TBP458747 SRP458747:SRT458747 SHT458747:SHX458747 RXX458747:RYB458747 ROB458747:ROF458747 REF458747:REJ458747 QUJ458747:QUN458747 QKN458747:QKR458747 QAR458747:QAV458747 PQV458747:PQZ458747 PGZ458747:PHD458747 OXD458747:OXH458747 ONH458747:ONL458747 ODL458747:ODP458747 NTP458747:NTT458747 NJT458747:NJX458747 MZX458747:NAB458747 MQB458747:MQF458747 MGF458747:MGJ458747 LWJ458747:LWN458747 LMN458747:LMR458747 LCR458747:LCV458747 KSV458747:KSZ458747 KIZ458747:KJD458747 JZD458747:JZH458747 JPH458747:JPL458747 JFL458747:JFP458747 IVP458747:IVT458747 ILT458747:ILX458747 IBX458747:ICB458747 HSB458747:HSF458747 HIF458747:HIJ458747 GYJ458747:GYN458747 GON458747:GOR458747 GER458747:GEV458747 FUV458747:FUZ458747 FKZ458747:FLD458747 FBD458747:FBH458747 ERH458747:ERL458747 EHL458747:EHP458747 DXP458747:DXT458747 DNT458747:DNX458747 DDX458747:DEB458747 CUB458747:CUF458747 CKF458747:CKJ458747 CAJ458747:CAN458747 BQN458747:BQR458747 BGR458747:BGV458747 AWV458747:AWZ458747 AMZ458747:AND458747 ADD458747:ADH458747 TH458747:TL458747 JL458747:JP458747 P458747:T458747 WVX393211:WWB393211 WMB393211:WMF393211 WCF393211:WCJ393211 VSJ393211:VSN393211 VIN393211:VIR393211 UYR393211:UYV393211 UOV393211:UOZ393211 UEZ393211:UFD393211 TVD393211:TVH393211 TLH393211:TLL393211 TBL393211:TBP393211 SRP393211:SRT393211 SHT393211:SHX393211 RXX393211:RYB393211 ROB393211:ROF393211 REF393211:REJ393211 QUJ393211:QUN393211 QKN393211:QKR393211 QAR393211:QAV393211 PQV393211:PQZ393211 PGZ393211:PHD393211 OXD393211:OXH393211 ONH393211:ONL393211 ODL393211:ODP393211 NTP393211:NTT393211 NJT393211:NJX393211 MZX393211:NAB393211 MQB393211:MQF393211 MGF393211:MGJ393211 LWJ393211:LWN393211 LMN393211:LMR393211 LCR393211:LCV393211 KSV393211:KSZ393211 KIZ393211:KJD393211 JZD393211:JZH393211 JPH393211:JPL393211 JFL393211:JFP393211 IVP393211:IVT393211 ILT393211:ILX393211 IBX393211:ICB393211 HSB393211:HSF393211 HIF393211:HIJ393211 GYJ393211:GYN393211 GON393211:GOR393211 GER393211:GEV393211 FUV393211:FUZ393211 FKZ393211:FLD393211 FBD393211:FBH393211 ERH393211:ERL393211 EHL393211:EHP393211 DXP393211:DXT393211 DNT393211:DNX393211 DDX393211:DEB393211 CUB393211:CUF393211 CKF393211:CKJ393211 CAJ393211:CAN393211 BQN393211:BQR393211 BGR393211:BGV393211 AWV393211:AWZ393211 AMZ393211:AND393211 ADD393211:ADH393211 TH393211:TL393211 JL393211:JP393211 P393211:T393211 WVX327675:WWB327675 WMB327675:WMF327675 WCF327675:WCJ327675 VSJ327675:VSN327675 VIN327675:VIR327675 UYR327675:UYV327675 UOV327675:UOZ327675 UEZ327675:UFD327675 TVD327675:TVH327675 TLH327675:TLL327675 TBL327675:TBP327675 SRP327675:SRT327675 SHT327675:SHX327675 RXX327675:RYB327675 ROB327675:ROF327675 REF327675:REJ327675 QUJ327675:QUN327675 QKN327675:QKR327675 QAR327675:QAV327675 PQV327675:PQZ327675 PGZ327675:PHD327675 OXD327675:OXH327675 ONH327675:ONL327675 ODL327675:ODP327675 NTP327675:NTT327675 NJT327675:NJX327675 MZX327675:NAB327675 MQB327675:MQF327675 MGF327675:MGJ327675 LWJ327675:LWN327675 LMN327675:LMR327675 LCR327675:LCV327675 KSV327675:KSZ327675 KIZ327675:KJD327675 JZD327675:JZH327675 JPH327675:JPL327675 JFL327675:JFP327675 IVP327675:IVT327675 ILT327675:ILX327675 IBX327675:ICB327675 HSB327675:HSF327675 HIF327675:HIJ327675 GYJ327675:GYN327675 GON327675:GOR327675 GER327675:GEV327675 FUV327675:FUZ327675 FKZ327675:FLD327675 FBD327675:FBH327675 ERH327675:ERL327675 EHL327675:EHP327675 DXP327675:DXT327675 DNT327675:DNX327675 DDX327675:DEB327675 CUB327675:CUF327675 CKF327675:CKJ327675 CAJ327675:CAN327675 BQN327675:BQR327675 BGR327675:BGV327675 AWV327675:AWZ327675 AMZ327675:AND327675 ADD327675:ADH327675 TH327675:TL327675 JL327675:JP327675 P327675:T327675 WVX262139:WWB262139 WMB262139:WMF262139 WCF262139:WCJ262139 VSJ262139:VSN262139 VIN262139:VIR262139 UYR262139:UYV262139 UOV262139:UOZ262139 UEZ262139:UFD262139 TVD262139:TVH262139 TLH262139:TLL262139 TBL262139:TBP262139 SRP262139:SRT262139 SHT262139:SHX262139 RXX262139:RYB262139 ROB262139:ROF262139 REF262139:REJ262139 QUJ262139:QUN262139 QKN262139:QKR262139 QAR262139:QAV262139 PQV262139:PQZ262139 PGZ262139:PHD262139 OXD262139:OXH262139 ONH262139:ONL262139 ODL262139:ODP262139 NTP262139:NTT262139 NJT262139:NJX262139 MZX262139:NAB262139 MQB262139:MQF262139 MGF262139:MGJ262139 LWJ262139:LWN262139 LMN262139:LMR262139 LCR262139:LCV262139 KSV262139:KSZ262139 KIZ262139:KJD262139 JZD262139:JZH262139 JPH262139:JPL262139 JFL262139:JFP262139 IVP262139:IVT262139 ILT262139:ILX262139 IBX262139:ICB262139 HSB262139:HSF262139 HIF262139:HIJ262139 GYJ262139:GYN262139 GON262139:GOR262139 GER262139:GEV262139 FUV262139:FUZ262139 FKZ262139:FLD262139 FBD262139:FBH262139 ERH262139:ERL262139 EHL262139:EHP262139 DXP262139:DXT262139 DNT262139:DNX262139 DDX262139:DEB262139 CUB262139:CUF262139 CKF262139:CKJ262139 CAJ262139:CAN262139 BQN262139:BQR262139 BGR262139:BGV262139 AWV262139:AWZ262139 AMZ262139:AND262139 ADD262139:ADH262139 TH262139:TL262139 JL262139:JP262139 P262139:T262139 WVX196603:WWB196603 WMB196603:WMF196603 WCF196603:WCJ196603 VSJ196603:VSN196603 VIN196603:VIR196603 UYR196603:UYV196603 UOV196603:UOZ196603 UEZ196603:UFD196603 TVD196603:TVH196603 TLH196603:TLL196603 TBL196603:TBP196603 SRP196603:SRT196603 SHT196603:SHX196603 RXX196603:RYB196603 ROB196603:ROF196603 REF196603:REJ196603 QUJ196603:QUN196603 QKN196603:QKR196603 QAR196603:QAV196603 PQV196603:PQZ196603 PGZ196603:PHD196603 OXD196603:OXH196603 ONH196603:ONL196603 ODL196603:ODP196603 NTP196603:NTT196603 NJT196603:NJX196603 MZX196603:NAB196603 MQB196603:MQF196603 MGF196603:MGJ196603 LWJ196603:LWN196603 LMN196603:LMR196603 LCR196603:LCV196603 KSV196603:KSZ196603 KIZ196603:KJD196603 JZD196603:JZH196603 JPH196603:JPL196603 JFL196603:JFP196603 IVP196603:IVT196603 ILT196603:ILX196603 IBX196603:ICB196603 HSB196603:HSF196603 HIF196603:HIJ196603 GYJ196603:GYN196603 GON196603:GOR196603 GER196603:GEV196603 FUV196603:FUZ196603 FKZ196603:FLD196603 FBD196603:FBH196603 ERH196603:ERL196603 EHL196603:EHP196603 DXP196603:DXT196603 DNT196603:DNX196603 DDX196603:DEB196603 CUB196603:CUF196603 CKF196603:CKJ196603 CAJ196603:CAN196603 BQN196603:BQR196603 BGR196603:BGV196603 AWV196603:AWZ196603 AMZ196603:AND196603 ADD196603:ADH196603 TH196603:TL196603 JL196603:JP196603 P196603:T196603 WVX131067:WWB131067 WMB131067:WMF131067 WCF131067:WCJ131067 VSJ131067:VSN131067 VIN131067:VIR131067 UYR131067:UYV131067 UOV131067:UOZ131067 UEZ131067:UFD131067 TVD131067:TVH131067 TLH131067:TLL131067 TBL131067:TBP131067 SRP131067:SRT131067 SHT131067:SHX131067 RXX131067:RYB131067 ROB131067:ROF131067 REF131067:REJ131067 QUJ131067:QUN131067 QKN131067:QKR131067 QAR131067:QAV131067 PQV131067:PQZ131067 PGZ131067:PHD131067 OXD131067:OXH131067 ONH131067:ONL131067 ODL131067:ODP131067 NTP131067:NTT131067 NJT131067:NJX131067 MZX131067:NAB131067 MQB131067:MQF131067 MGF131067:MGJ131067 LWJ131067:LWN131067 LMN131067:LMR131067 LCR131067:LCV131067 KSV131067:KSZ131067 KIZ131067:KJD131067 JZD131067:JZH131067 JPH131067:JPL131067 JFL131067:JFP131067 IVP131067:IVT131067 ILT131067:ILX131067 IBX131067:ICB131067 HSB131067:HSF131067 HIF131067:HIJ131067 GYJ131067:GYN131067 GON131067:GOR131067 GER131067:GEV131067 FUV131067:FUZ131067 FKZ131067:FLD131067 FBD131067:FBH131067 ERH131067:ERL131067 EHL131067:EHP131067 DXP131067:DXT131067 DNT131067:DNX131067 DDX131067:DEB131067 CUB131067:CUF131067 CKF131067:CKJ131067 CAJ131067:CAN131067 BQN131067:BQR131067 BGR131067:BGV131067 AWV131067:AWZ131067 AMZ131067:AND131067 ADD131067:ADH131067 TH131067:TL131067 JL131067:JP131067 P131067:T131067 WVX65531:WWB65531 WMB65531:WMF65531 WCF65531:WCJ65531 VSJ65531:VSN65531 VIN65531:VIR65531 UYR65531:UYV65531 UOV65531:UOZ65531 UEZ65531:UFD65531 TVD65531:TVH65531 TLH65531:TLL65531 TBL65531:TBP65531 SRP65531:SRT65531 SHT65531:SHX65531 RXX65531:RYB65531 ROB65531:ROF65531 REF65531:REJ65531 QUJ65531:QUN65531 QKN65531:QKR65531 QAR65531:QAV65531 PQV65531:PQZ65531 PGZ65531:PHD65531 OXD65531:OXH65531 ONH65531:ONL65531 ODL65531:ODP65531 NTP65531:NTT65531 NJT65531:NJX65531 MZX65531:NAB65531 MQB65531:MQF65531 MGF65531:MGJ65531 LWJ65531:LWN65531 LMN65531:LMR65531 LCR65531:LCV65531 KSV65531:KSZ65531 KIZ65531:KJD65531 JZD65531:JZH65531 JPH65531:JPL65531 JFL65531:JFP65531 IVP65531:IVT65531 ILT65531:ILX65531 IBX65531:ICB65531 HSB65531:HSF65531 HIF65531:HIJ65531 GYJ65531:GYN65531 GON65531:GOR65531 GER65531:GEV65531 FUV65531:FUZ65531 FKZ65531:FLD65531 FBD65531:FBH65531 ERH65531:ERL65531 EHL65531:EHP65531 DXP65531:DXT65531 DNT65531:DNX65531 DDX65531:DEB65531 CUB65531:CUF65531 CKF65531:CKJ65531 CAJ65531:CAN65531 BQN65531:BQR65531 BGR65531:BGV65531 AWV65531:AWZ65531 AMZ65531:AND65531 ADD65531:ADH65531 TH65531:TL65531 JL65531:JP65531 P65531:T65531 WVX11:WWB11 WMB11:WMF11 WCF11:WCJ11 VSJ11:VSN11 VIN11:VIR11 UYR11:UYV11 UOV11:UOZ11 UEZ11:UFD11 TVD11:TVH11 TLH11:TLL11 TBL11:TBP11 SRP11:SRT11 SHT11:SHX11 RXX11:RYB11 ROB11:ROF11 REF11:REJ11 QUJ11:QUN11 QKN11:QKR11 QAR11:QAV11 PQV11:PQZ11 PGZ11:PHD11 OXD11:OXH11 ONH11:ONL11 ODL11:ODP11 NTP11:NTT11 NJT11:NJX11 MZX11:NAB11 MQB11:MQF11 MGF11:MGJ11 LWJ11:LWN11 LMN11:LMR11 LCR11:LCV11 KSV11:KSZ11 KIZ11:KJD11 JZD11:JZH11 JPH11:JPL11 JFL11:JFP11 IVP11:IVT11 ILT11:ILX11 IBX11:ICB11 HSB11:HSF11 HIF11:HIJ11 GYJ11:GYN11 GON11:GOR11 GER11:GEV11 FUV11:FUZ11 FKZ11:FLD11 FBD11:FBH11 ERH11:ERL11 EHL11:EHP11 DXP11:DXT11 DNT11:DNX11 DDX11:DEB11 CUB11:CUF11 CKF11:CKJ11 CAJ11:CAN11 BQN11:BQR11 BGR11:BGV11 AWV11:AWZ11 AMZ11:AND11 ADD11:ADH11 TH11:TL11 JL11:JP11">
      <formula1>"JAN,FEB,MAR,APR,MAY,JUN,JUL,AUG,SEP,OCT,NOV,DEC"</formula1>
    </dataValidation>
    <dataValidation allowBlank="1" showInputMessage="1" showErrorMessage="1" prompt="SELECT ANY ONE OF THE FOLLOWING:_x000a_O,A+,A,B+,B,RA,W,AB,WH" sqref="D65554:T65631 IZ65554:JP65631 I82:J93 D31:H93 I68:I69 I73 K86:K93 I64 I53:I54 I61:I62 I32:I49 J31:J81 I51 I77 K31:K84 IZ31:JP93 SV31:TL93 ACR31:ADH93 AMN31:AND93 AWJ31:AWZ93 BGF31:BGV93 BQB31:BQR93 BZX31:CAN93 CJT31:CKJ93 CTP31:CUF93 DDL31:DEB93 DNH31:DNX93 DXD31:DXT93 EGZ31:EHP93 EQV31:ERL93 FAR31:FBH93 FKN31:FLD93 FUJ31:FUZ93 GEF31:GEV93 GOB31:GOR93 GXX31:GYN93 HHT31:HIJ93 HRP31:HSF93 IBL31:ICB93 ILH31:ILX93 IVD31:IVT93 JEZ31:JFP93 JOV31:JPL93 JYR31:JZH93 KIN31:KJD93 KSJ31:KSZ93 LCF31:LCV93 LMB31:LMR93 LVX31:LWN93 MFT31:MGJ93 MPP31:MQF93 MZL31:NAB93 NJH31:NJX93 NTD31:NTT93 OCZ31:ODP93 OMV31:ONL93 OWR31:OXH93 PGN31:PHD93 PQJ31:PQZ93 QAF31:QAV93 QKB31:QKR93 QTX31:QUN93 RDT31:REJ93 RNP31:ROF93 RXL31:RYB93 SHH31:SHX93 SRD31:SRT93 TAZ31:TBP93 TKV31:TLL93 TUR31:TVH93 UEN31:UFD93 UOJ31:UOZ93 UYF31:UYV93 VIB31:VIR93 VRX31:VSN93 WBT31:WCJ93 WLP31:WMF93 WVL31:WWB93 WVL983058:WWB983135 WLP983058:WMF983135 WBT983058:WCJ983135 VRX983058:VSN983135 VIB983058:VIR983135 UYF983058:UYV983135 UOJ983058:UOZ983135 UEN983058:UFD983135 TUR983058:TVH983135 TKV983058:TLL983135 TAZ983058:TBP983135 SRD983058:SRT983135 SHH983058:SHX983135 RXL983058:RYB983135 RNP983058:ROF983135 RDT983058:REJ983135 QTX983058:QUN983135 QKB983058:QKR983135 QAF983058:QAV983135 PQJ983058:PQZ983135 PGN983058:PHD983135 OWR983058:OXH983135 OMV983058:ONL983135 OCZ983058:ODP983135 NTD983058:NTT983135 NJH983058:NJX983135 MZL983058:NAB983135 MPP983058:MQF983135 MFT983058:MGJ983135 LVX983058:LWN983135 LMB983058:LMR983135 LCF983058:LCV983135 KSJ983058:KSZ983135 KIN983058:KJD983135 JYR983058:JZH983135 JOV983058:JPL983135 JEZ983058:JFP983135 IVD983058:IVT983135 ILH983058:ILX983135 IBL983058:ICB983135 HRP983058:HSF983135 HHT983058:HIJ983135 GXX983058:GYN983135 GOB983058:GOR983135 GEF983058:GEV983135 FUJ983058:FUZ983135 FKN983058:FLD983135 FAR983058:FBH983135 EQV983058:ERL983135 EGZ983058:EHP983135 DXD983058:DXT983135 DNH983058:DNX983135 DDL983058:DEB983135 CTP983058:CUF983135 CJT983058:CKJ983135 BZX983058:CAN983135 BQB983058:BQR983135 BGF983058:BGV983135 AWJ983058:AWZ983135 AMN983058:AND983135 ACR983058:ADH983135 SV983058:TL983135 IZ983058:JP983135 D983058:T983135 WVL917522:WWB917599 WLP917522:WMF917599 WBT917522:WCJ917599 VRX917522:VSN917599 VIB917522:VIR917599 UYF917522:UYV917599 UOJ917522:UOZ917599 UEN917522:UFD917599 TUR917522:TVH917599 TKV917522:TLL917599 TAZ917522:TBP917599 SRD917522:SRT917599 SHH917522:SHX917599 RXL917522:RYB917599 RNP917522:ROF917599 RDT917522:REJ917599 QTX917522:QUN917599 QKB917522:QKR917599 QAF917522:QAV917599 PQJ917522:PQZ917599 PGN917522:PHD917599 OWR917522:OXH917599 OMV917522:ONL917599 OCZ917522:ODP917599 NTD917522:NTT917599 NJH917522:NJX917599 MZL917522:NAB917599 MPP917522:MQF917599 MFT917522:MGJ917599 LVX917522:LWN917599 LMB917522:LMR917599 LCF917522:LCV917599 KSJ917522:KSZ917599 KIN917522:KJD917599 JYR917522:JZH917599 JOV917522:JPL917599 JEZ917522:JFP917599 IVD917522:IVT917599 ILH917522:ILX917599 IBL917522:ICB917599 HRP917522:HSF917599 HHT917522:HIJ917599 GXX917522:GYN917599 GOB917522:GOR917599 GEF917522:GEV917599 FUJ917522:FUZ917599 FKN917522:FLD917599 FAR917522:FBH917599 EQV917522:ERL917599 EGZ917522:EHP917599 DXD917522:DXT917599 DNH917522:DNX917599 DDL917522:DEB917599 CTP917522:CUF917599 CJT917522:CKJ917599 BZX917522:CAN917599 BQB917522:BQR917599 BGF917522:BGV917599 AWJ917522:AWZ917599 AMN917522:AND917599 ACR917522:ADH917599 SV917522:TL917599 IZ917522:JP917599 D917522:T917599 WVL851986:WWB852063 WLP851986:WMF852063 WBT851986:WCJ852063 VRX851986:VSN852063 VIB851986:VIR852063 UYF851986:UYV852063 UOJ851986:UOZ852063 UEN851986:UFD852063 TUR851986:TVH852063 TKV851986:TLL852063 TAZ851986:TBP852063 SRD851986:SRT852063 SHH851986:SHX852063 RXL851986:RYB852063 RNP851986:ROF852063 RDT851986:REJ852063 QTX851986:QUN852063 QKB851986:QKR852063 QAF851986:QAV852063 PQJ851986:PQZ852063 PGN851986:PHD852063 OWR851986:OXH852063 OMV851986:ONL852063 OCZ851986:ODP852063 NTD851986:NTT852063 NJH851986:NJX852063 MZL851986:NAB852063 MPP851986:MQF852063 MFT851986:MGJ852063 LVX851986:LWN852063 LMB851986:LMR852063 LCF851986:LCV852063 KSJ851986:KSZ852063 KIN851986:KJD852063 JYR851986:JZH852063 JOV851986:JPL852063 JEZ851986:JFP852063 IVD851986:IVT852063 ILH851986:ILX852063 IBL851986:ICB852063 HRP851986:HSF852063 HHT851986:HIJ852063 GXX851986:GYN852063 GOB851986:GOR852063 GEF851986:GEV852063 FUJ851986:FUZ852063 FKN851986:FLD852063 FAR851986:FBH852063 EQV851986:ERL852063 EGZ851986:EHP852063 DXD851986:DXT852063 DNH851986:DNX852063 DDL851986:DEB852063 CTP851986:CUF852063 CJT851986:CKJ852063 BZX851986:CAN852063 BQB851986:BQR852063 BGF851986:BGV852063 AWJ851986:AWZ852063 AMN851986:AND852063 ACR851986:ADH852063 SV851986:TL852063 IZ851986:JP852063 D851986:T852063 WVL786450:WWB786527 WLP786450:WMF786527 WBT786450:WCJ786527 VRX786450:VSN786527 VIB786450:VIR786527 UYF786450:UYV786527 UOJ786450:UOZ786527 UEN786450:UFD786527 TUR786450:TVH786527 TKV786450:TLL786527 TAZ786450:TBP786527 SRD786450:SRT786527 SHH786450:SHX786527 RXL786450:RYB786527 RNP786450:ROF786527 RDT786450:REJ786527 QTX786450:QUN786527 QKB786450:QKR786527 QAF786450:QAV786527 PQJ786450:PQZ786527 PGN786450:PHD786527 OWR786450:OXH786527 OMV786450:ONL786527 OCZ786450:ODP786527 NTD786450:NTT786527 NJH786450:NJX786527 MZL786450:NAB786527 MPP786450:MQF786527 MFT786450:MGJ786527 LVX786450:LWN786527 LMB786450:LMR786527 LCF786450:LCV786527 KSJ786450:KSZ786527 KIN786450:KJD786527 JYR786450:JZH786527 JOV786450:JPL786527 JEZ786450:JFP786527 IVD786450:IVT786527 ILH786450:ILX786527 IBL786450:ICB786527 HRP786450:HSF786527 HHT786450:HIJ786527 GXX786450:GYN786527 GOB786450:GOR786527 GEF786450:GEV786527 FUJ786450:FUZ786527 FKN786450:FLD786527 FAR786450:FBH786527 EQV786450:ERL786527 EGZ786450:EHP786527 DXD786450:DXT786527 DNH786450:DNX786527 DDL786450:DEB786527 CTP786450:CUF786527 CJT786450:CKJ786527 BZX786450:CAN786527 BQB786450:BQR786527 BGF786450:BGV786527 AWJ786450:AWZ786527 AMN786450:AND786527 ACR786450:ADH786527 SV786450:TL786527 IZ786450:JP786527 D786450:T786527 WVL720914:WWB720991 WLP720914:WMF720991 WBT720914:WCJ720991 VRX720914:VSN720991 VIB720914:VIR720991 UYF720914:UYV720991 UOJ720914:UOZ720991 UEN720914:UFD720991 TUR720914:TVH720991 TKV720914:TLL720991 TAZ720914:TBP720991 SRD720914:SRT720991 SHH720914:SHX720991 RXL720914:RYB720991 RNP720914:ROF720991 RDT720914:REJ720991 QTX720914:QUN720991 QKB720914:QKR720991 QAF720914:QAV720991 PQJ720914:PQZ720991 PGN720914:PHD720991 OWR720914:OXH720991 OMV720914:ONL720991 OCZ720914:ODP720991 NTD720914:NTT720991 NJH720914:NJX720991 MZL720914:NAB720991 MPP720914:MQF720991 MFT720914:MGJ720991 LVX720914:LWN720991 LMB720914:LMR720991 LCF720914:LCV720991 KSJ720914:KSZ720991 KIN720914:KJD720991 JYR720914:JZH720991 JOV720914:JPL720991 JEZ720914:JFP720991 IVD720914:IVT720991 ILH720914:ILX720991 IBL720914:ICB720991 HRP720914:HSF720991 HHT720914:HIJ720991 GXX720914:GYN720991 GOB720914:GOR720991 GEF720914:GEV720991 FUJ720914:FUZ720991 FKN720914:FLD720991 FAR720914:FBH720991 EQV720914:ERL720991 EGZ720914:EHP720991 DXD720914:DXT720991 DNH720914:DNX720991 DDL720914:DEB720991 CTP720914:CUF720991 CJT720914:CKJ720991 BZX720914:CAN720991 BQB720914:BQR720991 BGF720914:BGV720991 AWJ720914:AWZ720991 AMN720914:AND720991 ACR720914:ADH720991 SV720914:TL720991 IZ720914:JP720991 D720914:T720991 WVL655378:WWB655455 WLP655378:WMF655455 WBT655378:WCJ655455 VRX655378:VSN655455 VIB655378:VIR655455 UYF655378:UYV655455 UOJ655378:UOZ655455 UEN655378:UFD655455 TUR655378:TVH655455 TKV655378:TLL655455 TAZ655378:TBP655455 SRD655378:SRT655455 SHH655378:SHX655455 RXL655378:RYB655455 RNP655378:ROF655455 RDT655378:REJ655455 QTX655378:QUN655455 QKB655378:QKR655455 QAF655378:QAV655455 PQJ655378:PQZ655455 PGN655378:PHD655455 OWR655378:OXH655455 OMV655378:ONL655455 OCZ655378:ODP655455 NTD655378:NTT655455 NJH655378:NJX655455 MZL655378:NAB655455 MPP655378:MQF655455 MFT655378:MGJ655455 LVX655378:LWN655455 LMB655378:LMR655455 LCF655378:LCV655455 KSJ655378:KSZ655455 KIN655378:KJD655455 JYR655378:JZH655455 JOV655378:JPL655455 JEZ655378:JFP655455 IVD655378:IVT655455 ILH655378:ILX655455 IBL655378:ICB655455 HRP655378:HSF655455 HHT655378:HIJ655455 GXX655378:GYN655455 GOB655378:GOR655455 GEF655378:GEV655455 FUJ655378:FUZ655455 FKN655378:FLD655455 FAR655378:FBH655455 EQV655378:ERL655455 EGZ655378:EHP655455 DXD655378:DXT655455 DNH655378:DNX655455 DDL655378:DEB655455 CTP655378:CUF655455 CJT655378:CKJ655455 BZX655378:CAN655455 BQB655378:BQR655455 BGF655378:BGV655455 AWJ655378:AWZ655455 AMN655378:AND655455 ACR655378:ADH655455 SV655378:TL655455 IZ655378:JP655455 D655378:T655455 WVL589842:WWB589919 WLP589842:WMF589919 WBT589842:WCJ589919 VRX589842:VSN589919 VIB589842:VIR589919 UYF589842:UYV589919 UOJ589842:UOZ589919 UEN589842:UFD589919 TUR589842:TVH589919 TKV589842:TLL589919 TAZ589842:TBP589919 SRD589842:SRT589919 SHH589842:SHX589919 RXL589842:RYB589919 RNP589842:ROF589919 RDT589842:REJ589919 QTX589842:QUN589919 QKB589842:QKR589919 QAF589842:QAV589919 PQJ589842:PQZ589919 PGN589842:PHD589919 OWR589842:OXH589919 OMV589842:ONL589919 OCZ589842:ODP589919 NTD589842:NTT589919 NJH589842:NJX589919 MZL589842:NAB589919 MPP589842:MQF589919 MFT589842:MGJ589919 LVX589842:LWN589919 LMB589842:LMR589919 LCF589842:LCV589919 KSJ589842:KSZ589919 KIN589842:KJD589919 JYR589842:JZH589919 JOV589842:JPL589919 JEZ589842:JFP589919 IVD589842:IVT589919 ILH589842:ILX589919 IBL589842:ICB589919 HRP589842:HSF589919 HHT589842:HIJ589919 GXX589842:GYN589919 GOB589842:GOR589919 GEF589842:GEV589919 FUJ589842:FUZ589919 FKN589842:FLD589919 FAR589842:FBH589919 EQV589842:ERL589919 EGZ589842:EHP589919 DXD589842:DXT589919 DNH589842:DNX589919 DDL589842:DEB589919 CTP589842:CUF589919 CJT589842:CKJ589919 BZX589842:CAN589919 BQB589842:BQR589919 BGF589842:BGV589919 AWJ589842:AWZ589919 AMN589842:AND589919 ACR589842:ADH589919 SV589842:TL589919 IZ589842:JP589919 D589842:T589919 WVL524306:WWB524383 WLP524306:WMF524383 WBT524306:WCJ524383 VRX524306:VSN524383 VIB524306:VIR524383 UYF524306:UYV524383 UOJ524306:UOZ524383 UEN524306:UFD524383 TUR524306:TVH524383 TKV524306:TLL524383 TAZ524306:TBP524383 SRD524306:SRT524383 SHH524306:SHX524383 RXL524306:RYB524383 RNP524306:ROF524383 RDT524306:REJ524383 QTX524306:QUN524383 QKB524306:QKR524383 QAF524306:QAV524383 PQJ524306:PQZ524383 PGN524306:PHD524383 OWR524306:OXH524383 OMV524306:ONL524383 OCZ524306:ODP524383 NTD524306:NTT524383 NJH524306:NJX524383 MZL524306:NAB524383 MPP524306:MQF524383 MFT524306:MGJ524383 LVX524306:LWN524383 LMB524306:LMR524383 LCF524306:LCV524383 KSJ524306:KSZ524383 KIN524306:KJD524383 JYR524306:JZH524383 JOV524306:JPL524383 JEZ524306:JFP524383 IVD524306:IVT524383 ILH524306:ILX524383 IBL524306:ICB524383 HRP524306:HSF524383 HHT524306:HIJ524383 GXX524306:GYN524383 GOB524306:GOR524383 GEF524306:GEV524383 FUJ524306:FUZ524383 FKN524306:FLD524383 FAR524306:FBH524383 EQV524306:ERL524383 EGZ524306:EHP524383 DXD524306:DXT524383 DNH524306:DNX524383 DDL524306:DEB524383 CTP524306:CUF524383 CJT524306:CKJ524383 BZX524306:CAN524383 BQB524306:BQR524383 BGF524306:BGV524383 AWJ524306:AWZ524383 AMN524306:AND524383 ACR524306:ADH524383 SV524306:TL524383 IZ524306:JP524383 D524306:T524383 WVL458770:WWB458847 WLP458770:WMF458847 WBT458770:WCJ458847 VRX458770:VSN458847 VIB458770:VIR458847 UYF458770:UYV458847 UOJ458770:UOZ458847 UEN458770:UFD458847 TUR458770:TVH458847 TKV458770:TLL458847 TAZ458770:TBP458847 SRD458770:SRT458847 SHH458770:SHX458847 RXL458770:RYB458847 RNP458770:ROF458847 RDT458770:REJ458847 QTX458770:QUN458847 QKB458770:QKR458847 QAF458770:QAV458847 PQJ458770:PQZ458847 PGN458770:PHD458847 OWR458770:OXH458847 OMV458770:ONL458847 OCZ458770:ODP458847 NTD458770:NTT458847 NJH458770:NJX458847 MZL458770:NAB458847 MPP458770:MQF458847 MFT458770:MGJ458847 LVX458770:LWN458847 LMB458770:LMR458847 LCF458770:LCV458847 KSJ458770:KSZ458847 KIN458770:KJD458847 JYR458770:JZH458847 JOV458770:JPL458847 JEZ458770:JFP458847 IVD458770:IVT458847 ILH458770:ILX458847 IBL458770:ICB458847 HRP458770:HSF458847 HHT458770:HIJ458847 GXX458770:GYN458847 GOB458770:GOR458847 GEF458770:GEV458847 FUJ458770:FUZ458847 FKN458770:FLD458847 FAR458770:FBH458847 EQV458770:ERL458847 EGZ458770:EHP458847 DXD458770:DXT458847 DNH458770:DNX458847 DDL458770:DEB458847 CTP458770:CUF458847 CJT458770:CKJ458847 BZX458770:CAN458847 BQB458770:BQR458847 BGF458770:BGV458847 AWJ458770:AWZ458847 AMN458770:AND458847 ACR458770:ADH458847 SV458770:TL458847 IZ458770:JP458847 D458770:T458847 WVL393234:WWB393311 WLP393234:WMF393311 WBT393234:WCJ393311 VRX393234:VSN393311 VIB393234:VIR393311 UYF393234:UYV393311 UOJ393234:UOZ393311 UEN393234:UFD393311 TUR393234:TVH393311 TKV393234:TLL393311 TAZ393234:TBP393311 SRD393234:SRT393311 SHH393234:SHX393311 RXL393234:RYB393311 RNP393234:ROF393311 RDT393234:REJ393311 QTX393234:QUN393311 QKB393234:QKR393311 QAF393234:QAV393311 PQJ393234:PQZ393311 PGN393234:PHD393311 OWR393234:OXH393311 OMV393234:ONL393311 OCZ393234:ODP393311 NTD393234:NTT393311 NJH393234:NJX393311 MZL393234:NAB393311 MPP393234:MQF393311 MFT393234:MGJ393311 LVX393234:LWN393311 LMB393234:LMR393311 LCF393234:LCV393311 KSJ393234:KSZ393311 KIN393234:KJD393311 JYR393234:JZH393311 JOV393234:JPL393311 JEZ393234:JFP393311 IVD393234:IVT393311 ILH393234:ILX393311 IBL393234:ICB393311 HRP393234:HSF393311 HHT393234:HIJ393311 GXX393234:GYN393311 GOB393234:GOR393311 GEF393234:GEV393311 FUJ393234:FUZ393311 FKN393234:FLD393311 FAR393234:FBH393311 EQV393234:ERL393311 EGZ393234:EHP393311 DXD393234:DXT393311 DNH393234:DNX393311 DDL393234:DEB393311 CTP393234:CUF393311 CJT393234:CKJ393311 BZX393234:CAN393311 BQB393234:BQR393311 BGF393234:BGV393311 AWJ393234:AWZ393311 AMN393234:AND393311 ACR393234:ADH393311 SV393234:TL393311 IZ393234:JP393311 D393234:T393311 WVL327698:WWB327775 WLP327698:WMF327775 WBT327698:WCJ327775 VRX327698:VSN327775 VIB327698:VIR327775 UYF327698:UYV327775 UOJ327698:UOZ327775 UEN327698:UFD327775 TUR327698:TVH327775 TKV327698:TLL327775 TAZ327698:TBP327775 SRD327698:SRT327775 SHH327698:SHX327775 RXL327698:RYB327775 RNP327698:ROF327775 RDT327698:REJ327775 QTX327698:QUN327775 QKB327698:QKR327775 QAF327698:QAV327775 PQJ327698:PQZ327775 PGN327698:PHD327775 OWR327698:OXH327775 OMV327698:ONL327775 OCZ327698:ODP327775 NTD327698:NTT327775 NJH327698:NJX327775 MZL327698:NAB327775 MPP327698:MQF327775 MFT327698:MGJ327775 LVX327698:LWN327775 LMB327698:LMR327775 LCF327698:LCV327775 KSJ327698:KSZ327775 KIN327698:KJD327775 JYR327698:JZH327775 JOV327698:JPL327775 JEZ327698:JFP327775 IVD327698:IVT327775 ILH327698:ILX327775 IBL327698:ICB327775 HRP327698:HSF327775 HHT327698:HIJ327775 GXX327698:GYN327775 GOB327698:GOR327775 GEF327698:GEV327775 FUJ327698:FUZ327775 FKN327698:FLD327775 FAR327698:FBH327775 EQV327698:ERL327775 EGZ327698:EHP327775 DXD327698:DXT327775 DNH327698:DNX327775 DDL327698:DEB327775 CTP327698:CUF327775 CJT327698:CKJ327775 BZX327698:CAN327775 BQB327698:BQR327775 BGF327698:BGV327775 AWJ327698:AWZ327775 AMN327698:AND327775 ACR327698:ADH327775 SV327698:TL327775 IZ327698:JP327775 D327698:T327775 WVL262162:WWB262239 WLP262162:WMF262239 WBT262162:WCJ262239 VRX262162:VSN262239 VIB262162:VIR262239 UYF262162:UYV262239 UOJ262162:UOZ262239 UEN262162:UFD262239 TUR262162:TVH262239 TKV262162:TLL262239 TAZ262162:TBP262239 SRD262162:SRT262239 SHH262162:SHX262239 RXL262162:RYB262239 RNP262162:ROF262239 RDT262162:REJ262239 QTX262162:QUN262239 QKB262162:QKR262239 QAF262162:QAV262239 PQJ262162:PQZ262239 PGN262162:PHD262239 OWR262162:OXH262239 OMV262162:ONL262239 OCZ262162:ODP262239 NTD262162:NTT262239 NJH262162:NJX262239 MZL262162:NAB262239 MPP262162:MQF262239 MFT262162:MGJ262239 LVX262162:LWN262239 LMB262162:LMR262239 LCF262162:LCV262239 KSJ262162:KSZ262239 KIN262162:KJD262239 JYR262162:JZH262239 JOV262162:JPL262239 JEZ262162:JFP262239 IVD262162:IVT262239 ILH262162:ILX262239 IBL262162:ICB262239 HRP262162:HSF262239 HHT262162:HIJ262239 GXX262162:GYN262239 GOB262162:GOR262239 GEF262162:GEV262239 FUJ262162:FUZ262239 FKN262162:FLD262239 FAR262162:FBH262239 EQV262162:ERL262239 EGZ262162:EHP262239 DXD262162:DXT262239 DNH262162:DNX262239 DDL262162:DEB262239 CTP262162:CUF262239 CJT262162:CKJ262239 BZX262162:CAN262239 BQB262162:BQR262239 BGF262162:BGV262239 AWJ262162:AWZ262239 AMN262162:AND262239 ACR262162:ADH262239 SV262162:TL262239 IZ262162:JP262239 D262162:T262239 WVL196626:WWB196703 WLP196626:WMF196703 WBT196626:WCJ196703 VRX196626:VSN196703 VIB196626:VIR196703 UYF196626:UYV196703 UOJ196626:UOZ196703 UEN196626:UFD196703 TUR196626:TVH196703 TKV196626:TLL196703 TAZ196626:TBP196703 SRD196626:SRT196703 SHH196626:SHX196703 RXL196626:RYB196703 RNP196626:ROF196703 RDT196626:REJ196703 QTX196626:QUN196703 QKB196626:QKR196703 QAF196626:QAV196703 PQJ196626:PQZ196703 PGN196626:PHD196703 OWR196626:OXH196703 OMV196626:ONL196703 OCZ196626:ODP196703 NTD196626:NTT196703 NJH196626:NJX196703 MZL196626:NAB196703 MPP196626:MQF196703 MFT196626:MGJ196703 LVX196626:LWN196703 LMB196626:LMR196703 LCF196626:LCV196703 KSJ196626:KSZ196703 KIN196626:KJD196703 JYR196626:JZH196703 JOV196626:JPL196703 JEZ196626:JFP196703 IVD196626:IVT196703 ILH196626:ILX196703 IBL196626:ICB196703 HRP196626:HSF196703 HHT196626:HIJ196703 GXX196626:GYN196703 GOB196626:GOR196703 GEF196626:GEV196703 FUJ196626:FUZ196703 FKN196626:FLD196703 FAR196626:FBH196703 EQV196626:ERL196703 EGZ196626:EHP196703 DXD196626:DXT196703 DNH196626:DNX196703 DDL196626:DEB196703 CTP196626:CUF196703 CJT196626:CKJ196703 BZX196626:CAN196703 BQB196626:BQR196703 BGF196626:BGV196703 AWJ196626:AWZ196703 AMN196626:AND196703 ACR196626:ADH196703 SV196626:TL196703 IZ196626:JP196703 D196626:T196703 WVL131090:WWB131167 WLP131090:WMF131167 WBT131090:WCJ131167 VRX131090:VSN131167 VIB131090:VIR131167 UYF131090:UYV131167 UOJ131090:UOZ131167 UEN131090:UFD131167 TUR131090:TVH131167 TKV131090:TLL131167 TAZ131090:TBP131167 SRD131090:SRT131167 SHH131090:SHX131167 RXL131090:RYB131167 RNP131090:ROF131167 RDT131090:REJ131167 QTX131090:QUN131167 QKB131090:QKR131167 QAF131090:QAV131167 PQJ131090:PQZ131167 PGN131090:PHD131167 OWR131090:OXH131167 OMV131090:ONL131167 OCZ131090:ODP131167 NTD131090:NTT131167 NJH131090:NJX131167 MZL131090:NAB131167 MPP131090:MQF131167 MFT131090:MGJ131167 LVX131090:LWN131167 LMB131090:LMR131167 LCF131090:LCV131167 KSJ131090:KSZ131167 KIN131090:KJD131167 JYR131090:JZH131167 JOV131090:JPL131167 JEZ131090:JFP131167 IVD131090:IVT131167 ILH131090:ILX131167 IBL131090:ICB131167 HRP131090:HSF131167 HHT131090:HIJ131167 GXX131090:GYN131167 GOB131090:GOR131167 GEF131090:GEV131167 FUJ131090:FUZ131167 FKN131090:FLD131167 FAR131090:FBH131167 EQV131090:ERL131167 EGZ131090:EHP131167 DXD131090:DXT131167 DNH131090:DNX131167 DDL131090:DEB131167 CTP131090:CUF131167 CJT131090:CKJ131167 BZX131090:CAN131167 BQB131090:BQR131167 BGF131090:BGV131167 AWJ131090:AWZ131167 AMN131090:AND131167 ACR131090:ADH131167 SV131090:TL131167 IZ131090:JP131167 D131090:T131167 WVL65554:WWB65631 WLP65554:WMF65631 WBT65554:WCJ65631 VRX65554:VSN65631 VIB65554:VIR65631 UYF65554:UYV65631 UOJ65554:UOZ65631 UEN65554:UFD65631 TUR65554:TVH65631 TKV65554:TLL65631 TAZ65554:TBP65631 SRD65554:SRT65631 SHH65554:SHX65631 RXL65554:RYB65631 RNP65554:ROF65631 RDT65554:REJ65631 QTX65554:QUN65631 QKB65554:QKR65631 QAF65554:QAV65631 PQJ65554:PQZ65631 PGN65554:PHD65631 OWR65554:OXH65631 OMV65554:ONL65631 OCZ65554:ODP65631 NTD65554:NTT65631 NJH65554:NJX65631 MZL65554:NAB65631 MPP65554:MQF65631 MFT65554:MGJ65631 LVX65554:LWN65631 LMB65554:LMR65631 LCF65554:LCV65631 KSJ65554:KSZ65631 KIN65554:KJD65631 JYR65554:JZH65631 JOV65554:JPL65631 JEZ65554:JFP65631 IVD65554:IVT65631 ILH65554:ILX65631 IBL65554:ICB65631 HRP65554:HSF65631 HHT65554:HIJ65631 GXX65554:GYN65631 GOB65554:GOR65631 GEF65554:GEV65631 FUJ65554:FUZ65631 FKN65554:FLD65631 FAR65554:FBH65631 EQV65554:ERL65631 EGZ65554:EHP65631 DXD65554:DXT65631 DNH65554:DNX65631 DDL65554:DEB65631 CTP65554:CUF65631 CJT65554:CKJ65631 BZX65554:CAN65631 BQB65554:BQR65631 BGF65554:BGV65631 AWJ65554:AWZ65631 AMN65554:AND65631 ACR65554:ADH65631 SV65554:TL65631 L31:M93"/>
    <dataValidation allowBlank="1" showInputMessage="1" showErrorMessage="1" prompt="SELECT ANY ONE OF THE FOLLOWING:_x000a_O,A+,A,B+,B,U,W,AB,WH" sqref="N31:T93"/>
  </dataValidations>
  <pageMargins left="0.7" right="0.7" top="0.5" bottom="0.5" header="0.3" footer="0.3"/>
  <pageSetup paperSize="9" scale="83" orientation="landscape" r:id="rId1"/>
  <headerFooter>
    <oddFooter>&amp;LClass Advisor Signature with Date&amp;CAcademic Coordinator&amp;RHOD</oddFooter>
  </headerFooter>
  <rowBreaks count="2" manualBreakCount="2">
    <brk id="37" max="27" man="1"/>
    <brk id="78" max="2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III A </vt:lpstr>
      <vt:lpstr>III B</vt:lpstr>
      <vt:lpstr>'III A '!Print_Area</vt:lpstr>
      <vt:lpstr>'III B'!Print_Area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staff</cp:lastModifiedBy>
  <cp:lastPrinted>2024-04-08T05:33:31Z</cp:lastPrinted>
  <dcterms:created xsi:type="dcterms:W3CDTF">2023-02-07T07:49:40Z</dcterms:created>
  <dcterms:modified xsi:type="dcterms:W3CDTF">2024-07-26T03:41:03Z</dcterms:modified>
</cp:coreProperties>
</file>