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bdb0ff1025e90b49/Desktop/assignment/"/>
    </mc:Choice>
  </mc:AlternateContent>
  <xr:revisionPtr revIDLastSave="0" documentId="14_{21941EE4-8463-4912-92E9-9EE7D321396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rithmatic Functions" sheetId="1" r:id="rId1"/>
  </sheets>
  <definedNames>
    <definedName name="dep">'Arithmatic Functions'!$H$7:$H$44</definedName>
    <definedName name="gender">'Arithmatic Functions'!$F$7:$F$44</definedName>
    <definedName name="region">'Arithmatic Functions'!$I$7:$I$44</definedName>
    <definedName name="salary">'Arithmatic Functions'!$J$7:$J$44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E/mIwt9+JcY2EocaOCSioShFDkA=="/>
    </ext>
  </extLst>
</workbook>
</file>

<file path=xl/calcChain.xml><?xml version="1.0" encoding="utf-8"?>
<calcChain xmlns="http://schemas.openxmlformats.org/spreadsheetml/2006/main">
  <c r="O23" i="1" l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P22" i="1"/>
  <c r="Q22" i="1"/>
  <c r="O22" i="1"/>
  <c r="R22" i="1"/>
  <c r="N23" i="1"/>
  <c r="N24" i="1"/>
  <c r="N25" i="1"/>
  <c r="N26" i="1"/>
  <c r="N27" i="1"/>
  <c r="N28" i="1"/>
  <c r="N29" i="1"/>
  <c r="N30" i="1"/>
  <c r="N31" i="1"/>
  <c r="N32" i="1"/>
  <c r="N22" i="1"/>
  <c r="N16" i="1"/>
  <c r="N15" i="1"/>
  <c r="N14" i="1"/>
  <c r="N13" i="1"/>
  <c r="N12" i="1"/>
  <c r="N11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<sst xmlns="http://schemas.openxmlformats.org/spreadsheetml/2006/main" count="270" uniqueCount="114">
  <si>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</si>
  <si>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</si>
  <si>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</si>
  <si>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</si>
  <si>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</si>
  <si>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Median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</si>
  <si>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</si>
  <si>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</si>
  <si>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</si>
  <si>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</si>
  <si>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</si>
  <si>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</si>
  <si>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</si>
  <si>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</si>
  <si>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</si>
  <si>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</si>
  <si>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</si>
  <si>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</si>
  <si>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</si>
  <si>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</si>
  <si>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</si>
  <si>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</si>
  <si>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</si>
  <si>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</si>
  <si>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</si>
  <si>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</si>
  <si>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</si>
  <si>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</si>
  <si>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</si>
  <si>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</si>
  <si>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</si>
  <si>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</si>
  <si>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</si>
  <si>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</si>
  <si>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</si>
  <si>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</si>
  <si>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</si>
  <si>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</si>
  <si>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</si>
  <si>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of males</t>
  </si>
  <si>
    <t>Dedhia</t>
  </si>
  <si>
    <t>Director</t>
  </si>
  <si>
    <t>total number of females</t>
  </si>
  <si>
    <t>Dattatray</t>
  </si>
  <si>
    <t>Desai</t>
  </si>
  <si>
    <t>Learning &amp; Development</t>
  </si>
  <si>
    <t>Mid West</t>
  </si>
  <si>
    <t>Total number Employees working in North</t>
  </si>
  <si>
    <t>Vishnu</t>
  </si>
  <si>
    <t>Average Salary Paid to Sales Departement of North Region</t>
  </si>
  <si>
    <t>Dinesh</t>
  </si>
  <si>
    <t>Dhanuka</t>
  </si>
  <si>
    <t>East</t>
  </si>
  <si>
    <t>Max Salary paid in Digital Marketing</t>
  </si>
  <si>
    <t>Heena</t>
  </si>
  <si>
    <t>Dongre</t>
  </si>
  <si>
    <t>Min Salary paid in South Region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</si>
  <si>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</si>
  <si>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</si>
  <si>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</si>
  <si>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</si>
  <si>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</si>
  <si>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</si>
  <si>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</si>
  <si>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</si>
  <si>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</si>
  <si>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Regionwise Departmentwise Report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</si>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</sst>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1000"/>
  <sheetViews>
    <sheetView tabSelected="1" topLeftCell="H16" zoomScale="96" workbookViewId="0">
      <selection activeCell="T22" sqref="T22"/>
    </sheetView>
  </sheetViews>
  <sheetFormatPr defaultColWidth="14.453125" defaultRowHeight="15" customHeight="1"/>
  <cols>
    <col min="1" max="4" width="8.7265625" customWidth="1"/>
    <col min="5" max="5" width="9.81640625" customWidth="1"/>
    <col min="6" max="9" width="8.7265625" customWidth="1"/>
    <col min="10" max="10" width="10.7265625" customWidth="1"/>
    <col min="11" max="12" width="8.7265625" customWidth="1"/>
    <col min="13" max="13" width="49.26953125" customWidth="1"/>
    <col min="14" max="14" width="13.26953125" customWidth="1"/>
    <col min="15" max="15" width="12.81640625" customWidth="1"/>
    <col min="16" max="16" width="14.81640625" customWidth="1"/>
    <col min="17" max="17" width="9.81640625" customWidth="1"/>
    <col min="18" max="26" width="8.7265625" customWidth="1"/>
  </cols>
  <sheetData>
    <row r="1" spans="2:14" ht="14.25" customHeight="1"/>
    <row r="2" spans="2:14" ht="14.25" customHeight="1">
      <c r="C2" s="1" t="s">
        <v>0</v>
      </c>
      <c r="D2" s="1"/>
      <c r="E2" s="1"/>
      <c r="F2" s="1"/>
      <c r="G2" s="1"/>
      <c r="H2" s="1"/>
      <c r="M2" s="8" t="s">
        <v>1</v>
      </c>
      <c r="N2" s="9"/>
    </row>
    <row r="3" spans="2:14" ht="14.25" customHeight="1">
      <c r="C3" s="1" t="s">
        <v>2</v>
      </c>
      <c r="D3" s="1"/>
      <c r="E3" s="1"/>
      <c r="F3" s="1"/>
      <c r="G3" s="1"/>
      <c r="H3" s="1"/>
      <c r="M3" s="2" t="s">
        <v>3</v>
      </c>
      <c r="N3" s="3">
        <f>MAX(salary)</f>
        <v>92000</v>
      </c>
    </row>
    <row r="4" spans="2:14" ht="14.25" customHeight="1">
      <c r="M4" s="2" t="s">
        <v>4</v>
      </c>
      <c r="N4" s="3">
        <f>AVERAGE(salary)</f>
        <v>57657.894736842107</v>
      </c>
    </row>
    <row r="5" spans="2:14" ht="14.25" customHeight="1">
      <c r="M5" s="2" t="s">
        <v>5</v>
      </c>
      <c r="N5" s="3">
        <f>MEDIAN(salary)</f>
        <v>55000</v>
      </c>
    </row>
    <row r="6" spans="2:14" ht="14.25" customHeight="1">
      <c r="B6" s="2" t="s">
        <v>6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13</v>
      </c>
      <c r="J6" s="2" t="s">
        <v>14</v>
      </c>
      <c r="M6" s="2" t="s">
        <v>15</v>
      </c>
      <c r="N6" s="3">
        <f>COUNT(B7:B44)</f>
        <v>38</v>
      </c>
    </row>
    <row r="7" spans="2:14" ht="14.25" customHeight="1">
      <c r="B7" s="4">
        <v>150834</v>
      </c>
      <c r="C7" s="5" t="s">
        <v>16</v>
      </c>
      <c r="D7" s="5" t="s">
        <v>17</v>
      </c>
      <c r="E7" s="6">
        <v>31199</v>
      </c>
      <c r="F7" s="7" t="s">
        <v>18</v>
      </c>
      <c r="G7" s="5" t="s">
        <v>19</v>
      </c>
      <c r="H7" s="5" t="s">
        <v>20</v>
      </c>
      <c r="I7" s="5" t="s">
        <v>21</v>
      </c>
      <c r="J7" s="3">
        <v>48000</v>
      </c>
      <c r="M7" s="2" t="s">
        <v>22</v>
      </c>
      <c r="N7" s="3">
        <f>MAX(salary)</f>
        <v>92000</v>
      </c>
    </row>
    <row r="8" spans="2:14" ht="14.25" customHeight="1">
      <c r="B8" s="4">
        <v>150784</v>
      </c>
      <c r="C8" s="5" t="s">
        <v>23</v>
      </c>
      <c r="D8" s="5" t="s">
        <v>24</v>
      </c>
      <c r="E8" s="6">
        <v>28365</v>
      </c>
      <c r="F8" s="7" t="s">
        <v>18</v>
      </c>
      <c r="G8" s="5" t="s">
        <v>25</v>
      </c>
      <c r="H8" s="5" t="s">
        <v>26</v>
      </c>
      <c r="I8" s="5" t="s">
        <v>21</v>
      </c>
      <c r="J8" s="3">
        <v>35000</v>
      </c>
      <c r="M8" s="2" t="s">
        <v>27</v>
      </c>
      <c r="N8" s="3">
        <f>MIN(salary)</f>
        <v>15000</v>
      </c>
    </row>
    <row r="9" spans="2:14" ht="14.25" customHeight="1">
      <c r="B9" s="4">
        <v>150791</v>
      </c>
      <c r="C9" s="5" t="s">
        <v>28</v>
      </c>
      <c r="D9" s="5" t="s">
        <v>29</v>
      </c>
      <c r="E9" s="6">
        <v>23346</v>
      </c>
      <c r="F9" s="7" t="s">
        <v>18</v>
      </c>
      <c r="G9" s="5" t="s">
        <v>19</v>
      </c>
      <c r="H9" s="5" t="s">
        <v>26</v>
      </c>
      <c r="I9" s="5" t="s">
        <v>21</v>
      </c>
      <c r="J9" s="3">
        <v>67000</v>
      </c>
    </row>
    <row r="10" spans="2:14" ht="14.25" customHeight="1">
      <c r="B10" s="4">
        <v>150940</v>
      </c>
      <c r="C10" s="5" t="s">
        <v>30</v>
      </c>
      <c r="D10" s="5" t="s">
        <v>31</v>
      </c>
      <c r="E10" s="6">
        <v>26906</v>
      </c>
      <c r="F10" s="7" t="s">
        <v>32</v>
      </c>
      <c r="G10" s="5" t="s">
        <v>25</v>
      </c>
      <c r="H10" s="5" t="s">
        <v>33</v>
      </c>
      <c r="I10" s="5" t="s">
        <v>34</v>
      </c>
      <c r="J10" s="3">
        <v>87000</v>
      </c>
      <c r="M10" s="8" t="s">
        <v>35</v>
      </c>
      <c r="N10" s="9"/>
    </row>
    <row r="11" spans="2:14" ht="14.25" customHeight="1">
      <c r="B11" s="4">
        <v>150777</v>
      </c>
      <c r="C11" s="5" t="s">
        <v>36</v>
      </c>
      <c r="D11" s="5" t="s">
        <v>37</v>
      </c>
      <c r="E11" s="6">
        <v>21123</v>
      </c>
      <c r="F11" s="7" t="s">
        <v>32</v>
      </c>
      <c r="G11" s="5" t="s">
        <v>19</v>
      </c>
      <c r="H11" s="5" t="s">
        <v>38</v>
      </c>
      <c r="I11" s="5" t="s">
        <v>21</v>
      </c>
      <c r="J11" s="3">
        <v>22000</v>
      </c>
      <c r="M11" s="3" t="s">
        <v>39</v>
      </c>
      <c r="N11" s="3">
        <f>COUNTIF(gender,"male")</f>
        <v>23</v>
      </c>
    </row>
    <row r="12" spans="2:14" ht="14.25" customHeight="1">
      <c r="B12" s="4">
        <v>150805</v>
      </c>
      <c r="C12" s="5" t="s">
        <v>28</v>
      </c>
      <c r="D12" s="5" t="s">
        <v>40</v>
      </c>
      <c r="E12" s="6">
        <v>26172</v>
      </c>
      <c r="F12" s="7" t="s">
        <v>32</v>
      </c>
      <c r="G12" s="5" t="s">
        <v>19</v>
      </c>
      <c r="H12" s="5" t="s">
        <v>41</v>
      </c>
      <c r="I12" s="5" t="s">
        <v>21</v>
      </c>
      <c r="J12" s="3">
        <v>91000</v>
      </c>
      <c r="M12" s="3" t="s">
        <v>42</v>
      </c>
      <c r="N12" s="3">
        <f>COUNTIF(gender,"female")</f>
        <v>15</v>
      </c>
    </row>
    <row r="13" spans="2:14" ht="14.25" customHeight="1">
      <c r="B13" s="4">
        <v>150990</v>
      </c>
      <c r="C13" s="5" t="s">
        <v>43</v>
      </c>
      <c r="D13" s="5" t="s">
        <v>44</v>
      </c>
      <c r="E13" s="6">
        <v>36400</v>
      </c>
      <c r="F13" s="7" t="s">
        <v>32</v>
      </c>
      <c r="G13" s="5" t="s">
        <v>19</v>
      </c>
      <c r="H13" s="5" t="s">
        <v>45</v>
      </c>
      <c r="I13" s="5" t="s">
        <v>46</v>
      </c>
      <c r="J13" s="3">
        <v>77000</v>
      </c>
      <c r="M13" s="3" t="s">
        <v>47</v>
      </c>
      <c r="N13" s="3">
        <f>COUNTIF(region,"north")</f>
        <v>10</v>
      </c>
    </row>
    <row r="14" spans="2:14" ht="14.25" customHeight="1">
      <c r="B14" s="4">
        <v>150989</v>
      </c>
      <c r="C14" s="5" t="s">
        <v>48</v>
      </c>
      <c r="D14" s="5" t="s">
        <v>44</v>
      </c>
      <c r="E14" s="6">
        <v>33113</v>
      </c>
      <c r="F14" s="7" t="s">
        <v>32</v>
      </c>
      <c r="G14" s="5" t="s">
        <v>19</v>
      </c>
      <c r="H14" s="5" t="s">
        <v>26</v>
      </c>
      <c r="I14" s="5" t="s">
        <v>46</v>
      </c>
      <c r="J14" s="3">
        <v>45000</v>
      </c>
      <c r="M14" s="3" t="s">
        <v>49</v>
      </c>
      <c r="N14" s="3">
        <f>AVERAGEIFS(salary,region,"north")</f>
        <v>55700</v>
      </c>
    </row>
    <row r="15" spans="2:14" ht="14.25" customHeight="1">
      <c r="B15" s="4">
        <v>150881</v>
      </c>
      <c r="C15" s="5" t="s">
        <v>50</v>
      </c>
      <c r="D15" s="5" t="s">
        <v>51</v>
      </c>
      <c r="E15" s="6">
        <v>30337</v>
      </c>
      <c r="F15" s="7" t="s">
        <v>32</v>
      </c>
      <c r="G15" s="5" t="s">
        <v>25</v>
      </c>
      <c r="H15" s="5" t="s">
        <v>26</v>
      </c>
      <c r="I15" s="5" t="s">
        <v>52</v>
      </c>
      <c r="J15" s="3">
        <v>92000</v>
      </c>
      <c r="M15" s="3" t="s">
        <v>53</v>
      </c>
      <c r="N15" s="3">
        <f>_xlfn.MAXIFS(salary,dep,"digital marketing")</f>
        <v>92000</v>
      </c>
    </row>
    <row r="16" spans="2:14" ht="14.25" customHeight="1">
      <c r="B16" s="4">
        <v>150814</v>
      </c>
      <c r="C16" s="5" t="s">
        <v>54</v>
      </c>
      <c r="D16" s="5" t="s">
        <v>55</v>
      </c>
      <c r="E16" s="6">
        <v>26246</v>
      </c>
      <c r="F16" s="7" t="s">
        <v>32</v>
      </c>
      <c r="G16" s="5" t="s">
        <v>19</v>
      </c>
      <c r="H16" s="5" t="s">
        <v>33</v>
      </c>
      <c r="I16" s="5" t="s">
        <v>21</v>
      </c>
      <c r="J16" s="3">
        <v>50000</v>
      </c>
      <c r="M16" s="3" t="s">
        <v>56</v>
      </c>
      <c r="N16" s="3">
        <f>_xlfn.MINIFS(salary,region,"south")</f>
        <v>19000</v>
      </c>
    </row>
    <row r="17" spans="2:18" ht="14.25" customHeight="1">
      <c r="B17" s="4">
        <v>150937</v>
      </c>
      <c r="C17" s="5" t="s">
        <v>57</v>
      </c>
      <c r="D17" s="5" t="s">
        <v>58</v>
      </c>
      <c r="E17" s="6">
        <v>24700</v>
      </c>
      <c r="F17" s="7" t="s">
        <v>32</v>
      </c>
      <c r="G17" s="5" t="s">
        <v>19</v>
      </c>
      <c r="H17" s="5" t="s">
        <v>45</v>
      </c>
      <c r="I17" s="5" t="s">
        <v>34</v>
      </c>
      <c r="J17" s="3">
        <v>37000</v>
      </c>
    </row>
    <row r="18" spans="2:18" ht="14.25" customHeight="1">
      <c r="B18" s="4">
        <v>150888</v>
      </c>
      <c r="C18" s="5" t="s">
        <v>59</v>
      </c>
      <c r="D18" s="5" t="s">
        <v>60</v>
      </c>
      <c r="E18" s="6">
        <v>29221</v>
      </c>
      <c r="F18" s="7" t="s">
        <v>32</v>
      </c>
      <c r="G18" s="5" t="s">
        <v>19</v>
      </c>
      <c r="H18" s="5" t="s">
        <v>45</v>
      </c>
      <c r="I18" s="5" t="s">
        <v>52</v>
      </c>
      <c r="J18" s="3">
        <v>43000</v>
      </c>
    </row>
    <row r="19" spans="2:18" ht="14.25" customHeight="1">
      <c r="B19" s="4">
        <v>150865</v>
      </c>
      <c r="C19" s="5" t="s">
        <v>61</v>
      </c>
      <c r="D19" s="5" t="s">
        <v>60</v>
      </c>
      <c r="E19" s="6">
        <v>31279</v>
      </c>
      <c r="F19" s="7" t="s">
        <v>18</v>
      </c>
      <c r="G19" s="5" t="s">
        <v>19</v>
      </c>
      <c r="H19" s="5" t="s">
        <v>62</v>
      </c>
      <c r="I19" s="5" t="s">
        <v>52</v>
      </c>
      <c r="J19" s="3">
        <v>90000</v>
      </c>
    </row>
    <row r="20" spans="2:18" ht="14.25" customHeight="1">
      <c r="B20" s="4">
        <v>150858</v>
      </c>
      <c r="C20" s="5" t="s">
        <v>63</v>
      </c>
      <c r="D20" s="5" t="s">
        <v>64</v>
      </c>
      <c r="E20" s="6">
        <v>34846</v>
      </c>
      <c r="F20" s="7" t="s">
        <v>32</v>
      </c>
      <c r="G20" s="5" t="s">
        <v>19</v>
      </c>
      <c r="H20" s="5" t="s">
        <v>65</v>
      </c>
      <c r="I20" s="5" t="s">
        <v>52</v>
      </c>
      <c r="J20" s="3">
        <v>34000</v>
      </c>
      <c r="M20" s="8" t="s">
        <v>66</v>
      </c>
      <c r="N20" s="9"/>
    </row>
    <row r="21" spans="2:18" ht="14.25" customHeight="1">
      <c r="B21" s="4">
        <v>150930</v>
      </c>
      <c r="C21" s="5" t="s">
        <v>67</v>
      </c>
      <c r="D21" s="5" t="s">
        <v>68</v>
      </c>
      <c r="E21" s="6">
        <v>37027</v>
      </c>
      <c r="F21" s="7" t="s">
        <v>32</v>
      </c>
      <c r="G21" s="5" t="s">
        <v>19</v>
      </c>
      <c r="H21" s="5" t="s">
        <v>26</v>
      </c>
      <c r="I21" s="5" t="s">
        <v>34</v>
      </c>
      <c r="J21" s="3">
        <v>82000</v>
      </c>
      <c r="M21" s="2" t="s">
        <v>69</v>
      </c>
      <c r="N21" s="2" t="s">
        <v>21</v>
      </c>
      <c r="O21" s="2" t="s">
        <v>34</v>
      </c>
      <c r="P21" s="2" t="s">
        <v>52</v>
      </c>
      <c r="Q21" s="2" t="s">
        <v>46</v>
      </c>
    </row>
    <row r="22" spans="2:18" ht="14.25" customHeight="1">
      <c r="B22" s="4">
        <v>150894</v>
      </c>
      <c r="C22" s="5" t="s">
        <v>70</v>
      </c>
      <c r="D22" s="5" t="s">
        <v>71</v>
      </c>
      <c r="E22" s="6">
        <v>37124</v>
      </c>
      <c r="F22" s="7" t="s">
        <v>32</v>
      </c>
      <c r="G22" s="5" t="s">
        <v>19</v>
      </c>
      <c r="H22" s="5" t="s">
        <v>33</v>
      </c>
      <c r="I22" s="5" t="s">
        <v>34</v>
      </c>
      <c r="J22" s="3">
        <v>67000</v>
      </c>
      <c r="M22" s="5" t="s">
        <v>20</v>
      </c>
      <c r="N22" s="3">
        <f>_xlfn.MAXIFS(salary,dep,$M22,region,N$21)</f>
        <v>48000</v>
      </c>
      <c r="O22" s="3">
        <f>_xlfn.MAXIFS(salary,dep,$M22,region,O$21)</f>
        <v>62000</v>
      </c>
      <c r="P22" s="3">
        <f>_xlfn.MAXIFS(salary,dep,$M22,region,P$21)</f>
        <v>0</v>
      </c>
      <c r="Q22" s="3">
        <f>_xlfn.MAXIFS(salary,dep,$M22,region,Q$21)</f>
        <v>0</v>
      </c>
      <c r="R22" s="3">
        <f>_xlfn.MAXIFS(salary,dep,$M22,region,R$21)</f>
        <v>0</v>
      </c>
    </row>
    <row r="23" spans="2:18" ht="14.25" customHeight="1">
      <c r="B23" s="4">
        <v>150947</v>
      </c>
      <c r="C23" s="5" t="s">
        <v>72</v>
      </c>
      <c r="D23" s="5" t="s">
        <v>73</v>
      </c>
      <c r="E23" s="6">
        <v>33449</v>
      </c>
      <c r="F23" s="7" t="s">
        <v>18</v>
      </c>
      <c r="G23" s="5" t="s">
        <v>19</v>
      </c>
      <c r="H23" s="5" t="s">
        <v>65</v>
      </c>
      <c r="I23" s="5" t="s">
        <v>34</v>
      </c>
      <c r="J23" s="3">
        <v>85000</v>
      </c>
      <c r="M23" s="5" t="s">
        <v>26</v>
      </c>
      <c r="N23" s="3">
        <f>_xlfn.MAXIFS(salary,dep,$M23,region,N$21)</f>
        <v>81000</v>
      </c>
      <c r="O23" s="3">
        <f>_xlfn.MAXIFS(salary,dep,$M23,region,O$21)</f>
        <v>82000</v>
      </c>
      <c r="P23" s="3">
        <f>_xlfn.MAXIFS(salary,dep,$M23,region,P$21)</f>
        <v>92000</v>
      </c>
      <c r="Q23" s="3">
        <f>_xlfn.MAXIFS(salary,dep,$M23,region,Q$21)</f>
        <v>45000</v>
      </c>
    </row>
    <row r="24" spans="2:18" ht="14.25" customHeight="1">
      <c r="B24" s="4">
        <v>150905</v>
      </c>
      <c r="C24" s="5" t="s">
        <v>74</v>
      </c>
      <c r="D24" s="5" t="s">
        <v>75</v>
      </c>
      <c r="E24" s="6">
        <v>30819</v>
      </c>
      <c r="F24" s="7" t="s">
        <v>18</v>
      </c>
      <c r="G24" s="5" t="s">
        <v>25</v>
      </c>
      <c r="H24" s="5" t="s">
        <v>20</v>
      </c>
      <c r="I24" s="5" t="s">
        <v>34</v>
      </c>
      <c r="J24" s="3">
        <v>62000</v>
      </c>
      <c r="M24" s="5" t="s">
        <v>33</v>
      </c>
      <c r="N24" s="3">
        <f>_xlfn.MAXIFS(salary,dep,$M24,region,N$21)</f>
        <v>50000</v>
      </c>
      <c r="O24" s="3">
        <f>_xlfn.MAXIFS(salary,dep,$M24,region,O$21)</f>
        <v>87000</v>
      </c>
      <c r="P24" s="3">
        <f>_xlfn.MAXIFS(salary,dep,$M24,region,P$21)</f>
        <v>75000</v>
      </c>
      <c r="Q24" s="3">
        <f>_xlfn.MAXIFS(salary,dep,$M24,region,Q$21)</f>
        <v>15000</v>
      </c>
    </row>
    <row r="25" spans="2:18" ht="14.25" customHeight="1">
      <c r="B25" s="4">
        <v>150995</v>
      </c>
      <c r="C25" s="5" t="s">
        <v>76</v>
      </c>
      <c r="D25" s="5" t="s">
        <v>77</v>
      </c>
      <c r="E25" s="6">
        <v>35330</v>
      </c>
      <c r="F25" s="7" t="s">
        <v>32</v>
      </c>
      <c r="G25" s="5" t="s">
        <v>19</v>
      </c>
      <c r="H25" s="5" t="s">
        <v>33</v>
      </c>
      <c r="I25" s="5" t="s">
        <v>46</v>
      </c>
      <c r="J25" s="3">
        <v>15000</v>
      </c>
      <c r="M25" s="5" t="s">
        <v>38</v>
      </c>
      <c r="N25" s="3">
        <f>_xlfn.MAXIFS(salary,dep,$M25,region,N$21)</f>
        <v>22000</v>
      </c>
      <c r="O25" s="3">
        <f>_xlfn.MAXIFS(salary,dep,$M25,region,O$21)</f>
        <v>58000</v>
      </c>
      <c r="P25" s="3">
        <f>_xlfn.MAXIFS(salary,dep,$M25,region,P$21)</f>
        <v>27000</v>
      </c>
      <c r="Q25" s="3">
        <f>_xlfn.MAXIFS(salary,dep,$M25,region,Q$21)</f>
        <v>47000</v>
      </c>
    </row>
    <row r="26" spans="2:18" ht="14.25" customHeight="1">
      <c r="B26" s="4">
        <v>150912</v>
      </c>
      <c r="C26" s="5" t="s">
        <v>78</v>
      </c>
      <c r="D26" s="5" t="s">
        <v>79</v>
      </c>
      <c r="E26" s="6">
        <v>37629</v>
      </c>
      <c r="F26" s="7" t="s">
        <v>18</v>
      </c>
      <c r="G26" s="5" t="s">
        <v>19</v>
      </c>
      <c r="H26" s="5" t="s">
        <v>80</v>
      </c>
      <c r="I26" s="5" t="s">
        <v>34</v>
      </c>
      <c r="J26" s="3">
        <v>81000</v>
      </c>
      <c r="M26" s="5" t="s">
        <v>41</v>
      </c>
      <c r="N26" s="3">
        <f>_xlfn.MAXIFS(salary,dep,$M26,region,N$21)</f>
        <v>91000</v>
      </c>
      <c r="O26" s="3">
        <f>_xlfn.MAXIFS(salary,dep,$M26,region,O$21)</f>
        <v>87000</v>
      </c>
      <c r="P26" s="3">
        <f>_xlfn.MAXIFS(salary,dep,$M26,region,P$21)</f>
        <v>0</v>
      </c>
      <c r="Q26" s="3">
        <f>_xlfn.MAXIFS(salary,dep,$M26,region,Q$21)</f>
        <v>0</v>
      </c>
    </row>
    <row r="27" spans="2:18" ht="14.25" customHeight="1">
      <c r="B27" s="4">
        <v>150921</v>
      </c>
      <c r="C27" s="5" t="s">
        <v>81</v>
      </c>
      <c r="D27" s="5" t="s">
        <v>82</v>
      </c>
      <c r="E27" s="6">
        <v>38092</v>
      </c>
      <c r="F27" s="7" t="s">
        <v>32</v>
      </c>
      <c r="G27" s="5" t="s">
        <v>19</v>
      </c>
      <c r="H27" s="5" t="s">
        <v>83</v>
      </c>
      <c r="I27" s="5" t="s">
        <v>34</v>
      </c>
      <c r="J27" s="3">
        <v>19000</v>
      </c>
      <c r="M27" s="5" t="s">
        <v>45</v>
      </c>
      <c r="N27" s="3">
        <f>_xlfn.MAXIFS(salary,dep,$M27,region,N$21)</f>
        <v>0</v>
      </c>
      <c r="O27" s="3">
        <f>_xlfn.MAXIFS(salary,dep,$M27,region,O$21)</f>
        <v>37000</v>
      </c>
      <c r="P27" s="3">
        <f>_xlfn.MAXIFS(salary,dep,$M27,region,P$21)</f>
        <v>43000</v>
      </c>
      <c r="Q27" s="3">
        <f>_xlfn.MAXIFS(salary,dep,$M27,region,Q$21)</f>
        <v>77000</v>
      </c>
    </row>
    <row r="28" spans="2:18" ht="14.25" customHeight="1">
      <c r="B28" s="4">
        <v>150851</v>
      </c>
      <c r="C28" s="5" t="s">
        <v>84</v>
      </c>
      <c r="D28" s="5" t="s">
        <v>85</v>
      </c>
      <c r="E28" s="6">
        <v>29368</v>
      </c>
      <c r="F28" s="7" t="s">
        <v>32</v>
      </c>
      <c r="G28" s="5" t="s">
        <v>25</v>
      </c>
      <c r="H28" s="5" t="s">
        <v>33</v>
      </c>
      <c r="I28" s="5" t="s">
        <v>52</v>
      </c>
      <c r="J28" s="3">
        <v>75000</v>
      </c>
      <c r="M28" s="5" t="s">
        <v>62</v>
      </c>
      <c r="N28" s="3">
        <f>_xlfn.MAXIFS(salary,dep,$M28,region,N$21)</f>
        <v>0</v>
      </c>
      <c r="O28" s="3">
        <f>_xlfn.MAXIFS(salary,dep,$M28,region,O$21)</f>
        <v>0</v>
      </c>
      <c r="P28" s="3">
        <f>_xlfn.MAXIFS(salary,dep,$M28,region,P$21)</f>
        <v>90000</v>
      </c>
      <c r="Q28" s="3">
        <f>_xlfn.MAXIFS(salary,dep,$M28,region,Q$21)</f>
        <v>0</v>
      </c>
    </row>
    <row r="29" spans="2:18" ht="14.25" customHeight="1">
      <c r="B29" s="4">
        <v>150867</v>
      </c>
      <c r="C29" s="5" t="s">
        <v>86</v>
      </c>
      <c r="D29" s="5" t="s">
        <v>87</v>
      </c>
      <c r="E29" s="6">
        <v>29028</v>
      </c>
      <c r="F29" s="7" t="s">
        <v>18</v>
      </c>
      <c r="G29" s="5" t="s">
        <v>25</v>
      </c>
      <c r="H29" s="5" t="s">
        <v>83</v>
      </c>
      <c r="I29" s="5" t="s">
        <v>52</v>
      </c>
      <c r="J29" s="3">
        <v>49000</v>
      </c>
      <c r="M29" s="5" t="s">
        <v>65</v>
      </c>
      <c r="N29" s="3">
        <f>_xlfn.MAXIFS(salary,dep,$M29,region,N$21)</f>
        <v>26000</v>
      </c>
      <c r="O29" s="3">
        <f>_xlfn.MAXIFS(salary,dep,$M29,region,O$21)</f>
        <v>85000</v>
      </c>
      <c r="P29" s="3">
        <f>_xlfn.MAXIFS(salary,dep,$M29,region,P$21)</f>
        <v>47000</v>
      </c>
      <c r="Q29" s="3">
        <f>_xlfn.MAXIFS(salary,dep,$M29,region,Q$21)</f>
        <v>0</v>
      </c>
    </row>
    <row r="30" spans="2:18" ht="14.25" customHeight="1">
      <c r="B30" s="4">
        <v>150899</v>
      </c>
      <c r="C30" s="5" t="s">
        <v>88</v>
      </c>
      <c r="D30" s="5" t="s">
        <v>89</v>
      </c>
      <c r="E30" s="6">
        <v>37400</v>
      </c>
      <c r="F30" s="7" t="s">
        <v>32</v>
      </c>
      <c r="G30" s="5" t="s">
        <v>19</v>
      </c>
      <c r="H30" s="5" t="s">
        <v>65</v>
      </c>
      <c r="I30" s="5" t="s">
        <v>34</v>
      </c>
      <c r="J30" s="3">
        <v>50000</v>
      </c>
      <c r="M30" s="5" t="s">
        <v>80</v>
      </c>
      <c r="N30" s="3">
        <f>_xlfn.MAXIFS(salary,dep,$M30,region,N$21)</f>
        <v>0</v>
      </c>
      <c r="O30" s="3">
        <f>_xlfn.MAXIFS(salary,dep,$M30,region,O$21)</f>
        <v>81000</v>
      </c>
      <c r="P30" s="3">
        <f>_xlfn.MAXIFS(salary,dep,$M30,region,P$21)</f>
        <v>0</v>
      </c>
      <c r="Q30" s="3">
        <f>_xlfn.MAXIFS(salary,dep,$M30,region,Q$21)</f>
        <v>0</v>
      </c>
    </row>
    <row r="31" spans="2:18" ht="14.25" customHeight="1">
      <c r="B31" s="4">
        <v>150975</v>
      </c>
      <c r="C31" s="5" t="s">
        <v>90</v>
      </c>
      <c r="D31" s="5" t="s">
        <v>91</v>
      </c>
      <c r="E31" s="6">
        <v>31478</v>
      </c>
      <c r="F31" s="7" t="s">
        <v>32</v>
      </c>
      <c r="G31" s="5" t="s">
        <v>19</v>
      </c>
      <c r="H31" s="5" t="s">
        <v>83</v>
      </c>
      <c r="I31" s="5" t="s">
        <v>46</v>
      </c>
      <c r="J31" s="3">
        <v>83000</v>
      </c>
      <c r="M31" s="5" t="s">
        <v>83</v>
      </c>
      <c r="N31" s="3">
        <f>_xlfn.MAXIFS(salary,dep,$M31,region,N$21)</f>
        <v>85000</v>
      </c>
      <c r="O31" s="3">
        <f>_xlfn.MAXIFS(salary,dep,$M31,region,O$21)</f>
        <v>19000</v>
      </c>
      <c r="P31" s="3">
        <f>_xlfn.MAXIFS(salary,dep,$M31,region,P$21)</f>
        <v>49000</v>
      </c>
      <c r="Q31" s="3">
        <f>_xlfn.MAXIFS(salary,dep,$M31,region,Q$21)</f>
        <v>83000</v>
      </c>
    </row>
    <row r="32" spans="2:18" ht="14.25" customHeight="1">
      <c r="B32" s="4">
        <v>150901</v>
      </c>
      <c r="C32" s="5" t="s">
        <v>92</v>
      </c>
      <c r="D32" s="5" t="s">
        <v>93</v>
      </c>
      <c r="E32" s="6">
        <v>32946</v>
      </c>
      <c r="F32" s="7" t="s">
        <v>18</v>
      </c>
      <c r="G32" s="5" t="s">
        <v>19</v>
      </c>
      <c r="H32" s="5" t="s">
        <v>94</v>
      </c>
      <c r="I32" s="5" t="s">
        <v>34</v>
      </c>
      <c r="J32" s="3">
        <v>53000</v>
      </c>
      <c r="M32" s="5" t="s">
        <v>94</v>
      </c>
      <c r="N32" s="3">
        <f>_xlfn.MAXIFS(salary,dep,$M32,region,N$21)</f>
        <v>52000</v>
      </c>
      <c r="O32" s="3">
        <f>_xlfn.MAXIFS(salary,dep,$M32,region,O$21)</f>
        <v>57000</v>
      </c>
      <c r="P32" s="3">
        <f>_xlfn.MAXIFS(salary,dep,$M32,region,P$21)</f>
        <v>0</v>
      </c>
      <c r="Q32" s="3">
        <f>_xlfn.MAXIFS(salary,dep,$M32,region,Q$21)</f>
        <v>0</v>
      </c>
    </row>
    <row r="33" spans="2:10" ht="14.25" customHeight="1">
      <c r="B33" s="4">
        <v>150968</v>
      </c>
      <c r="C33" s="5" t="s">
        <v>95</v>
      </c>
      <c r="D33" s="5" t="s">
        <v>96</v>
      </c>
      <c r="E33" s="6">
        <v>37208</v>
      </c>
      <c r="F33" s="7" t="s">
        <v>32</v>
      </c>
      <c r="G33" s="5" t="s">
        <v>19</v>
      </c>
      <c r="H33" s="5" t="s">
        <v>80</v>
      </c>
      <c r="I33" s="5" t="s">
        <v>34</v>
      </c>
      <c r="J33" s="3">
        <v>65000</v>
      </c>
    </row>
    <row r="34" spans="2:10" ht="14.25" customHeight="1">
      <c r="B34" s="4">
        <v>150773</v>
      </c>
      <c r="C34" s="5" t="s">
        <v>97</v>
      </c>
      <c r="D34" s="5" t="s">
        <v>98</v>
      </c>
      <c r="E34" s="6">
        <v>26860</v>
      </c>
      <c r="F34" s="7" t="s">
        <v>32</v>
      </c>
      <c r="G34" s="5" t="s">
        <v>19</v>
      </c>
      <c r="H34" s="5" t="s">
        <v>83</v>
      </c>
      <c r="I34" s="5" t="s">
        <v>21</v>
      </c>
      <c r="J34" s="3">
        <v>85000</v>
      </c>
    </row>
    <row r="35" spans="2:10" ht="14.25" customHeight="1">
      <c r="B35" s="4">
        <v>150840</v>
      </c>
      <c r="C35" s="5" t="s">
        <v>67</v>
      </c>
      <c r="D35" s="5" t="s">
        <v>99</v>
      </c>
      <c r="E35" s="6">
        <v>23136</v>
      </c>
      <c r="F35" s="7" t="s">
        <v>18</v>
      </c>
      <c r="G35" s="5" t="s">
        <v>19</v>
      </c>
      <c r="H35" s="5" t="s">
        <v>33</v>
      </c>
      <c r="I35" s="5" t="s">
        <v>52</v>
      </c>
      <c r="J35" s="3">
        <v>20000</v>
      </c>
    </row>
    <row r="36" spans="2:10" ht="14.25" customHeight="1">
      <c r="B36" s="4">
        <v>150850</v>
      </c>
      <c r="C36" s="5" t="s">
        <v>57</v>
      </c>
      <c r="D36" s="5" t="s">
        <v>100</v>
      </c>
      <c r="E36" s="6">
        <v>32027</v>
      </c>
      <c r="F36" s="7" t="s">
        <v>32</v>
      </c>
      <c r="G36" s="5" t="s">
        <v>19</v>
      </c>
      <c r="H36" s="5" t="s">
        <v>65</v>
      </c>
      <c r="I36" s="5" t="s">
        <v>52</v>
      </c>
      <c r="J36" s="3">
        <v>47000</v>
      </c>
    </row>
    <row r="37" spans="2:10" ht="14.25" customHeight="1">
      <c r="B37" s="4">
        <v>150962</v>
      </c>
      <c r="C37" s="5" t="s">
        <v>101</v>
      </c>
      <c r="D37" s="5" t="s">
        <v>102</v>
      </c>
      <c r="E37" s="6">
        <v>37773</v>
      </c>
      <c r="F37" s="7" t="s">
        <v>18</v>
      </c>
      <c r="G37" s="5" t="s">
        <v>19</v>
      </c>
      <c r="H37" s="5" t="s">
        <v>41</v>
      </c>
      <c r="I37" s="5" t="s">
        <v>34</v>
      </c>
      <c r="J37" s="3">
        <v>87000</v>
      </c>
    </row>
    <row r="38" spans="2:10" ht="14.25" customHeight="1">
      <c r="B38" s="4">
        <v>150954</v>
      </c>
      <c r="C38" s="5" t="s">
        <v>103</v>
      </c>
      <c r="D38" s="5" t="s">
        <v>102</v>
      </c>
      <c r="E38" s="6">
        <v>35495</v>
      </c>
      <c r="F38" s="7" t="s">
        <v>18</v>
      </c>
      <c r="G38" s="5" t="s">
        <v>19</v>
      </c>
      <c r="H38" s="5" t="s">
        <v>94</v>
      </c>
      <c r="I38" s="5" t="s">
        <v>34</v>
      </c>
      <c r="J38" s="3">
        <v>57000</v>
      </c>
    </row>
    <row r="39" spans="2:10" ht="14.25" customHeight="1">
      <c r="B39" s="4">
        <v>150874</v>
      </c>
      <c r="C39" s="5" t="s">
        <v>104</v>
      </c>
      <c r="D39" s="5" t="s">
        <v>102</v>
      </c>
      <c r="E39" s="6">
        <v>37890</v>
      </c>
      <c r="F39" s="7" t="s">
        <v>18</v>
      </c>
      <c r="G39" s="5" t="s">
        <v>19</v>
      </c>
      <c r="H39" s="5" t="s">
        <v>38</v>
      </c>
      <c r="I39" s="5" t="s">
        <v>52</v>
      </c>
      <c r="J39" s="3">
        <v>27000</v>
      </c>
    </row>
    <row r="40" spans="2:10" ht="14.25" customHeight="1">
      <c r="B40" s="4">
        <v>150798</v>
      </c>
      <c r="C40" s="5" t="s">
        <v>105</v>
      </c>
      <c r="D40" s="5" t="s">
        <v>102</v>
      </c>
      <c r="E40" s="6">
        <v>28276</v>
      </c>
      <c r="F40" s="7" t="s">
        <v>18</v>
      </c>
      <c r="G40" s="5" t="s">
        <v>19</v>
      </c>
      <c r="H40" s="5" t="s">
        <v>26</v>
      </c>
      <c r="I40" s="5" t="s">
        <v>21</v>
      </c>
      <c r="J40" s="3">
        <v>81000</v>
      </c>
    </row>
    <row r="41" spans="2:10" ht="14.25" customHeight="1">
      <c r="B41" s="4">
        <v>150830</v>
      </c>
      <c r="C41" s="5" t="s">
        <v>106</v>
      </c>
      <c r="D41" s="5" t="s">
        <v>107</v>
      </c>
      <c r="E41" s="6">
        <v>29037</v>
      </c>
      <c r="F41" s="7" t="s">
        <v>18</v>
      </c>
      <c r="G41" s="5" t="s">
        <v>19</v>
      </c>
      <c r="H41" s="5" t="s">
        <v>94</v>
      </c>
      <c r="I41" s="5" t="s">
        <v>21</v>
      </c>
      <c r="J41" s="3">
        <v>52000</v>
      </c>
    </row>
    <row r="42" spans="2:10" ht="14.25" customHeight="1">
      <c r="B42" s="4">
        <v>150929</v>
      </c>
      <c r="C42" s="5" t="s">
        <v>108</v>
      </c>
      <c r="D42" s="5" t="s">
        <v>109</v>
      </c>
      <c r="E42" s="6">
        <v>26739</v>
      </c>
      <c r="F42" s="7" t="s">
        <v>32</v>
      </c>
      <c r="G42" s="5" t="s">
        <v>19</v>
      </c>
      <c r="H42" s="5" t="s">
        <v>38</v>
      </c>
      <c r="I42" s="5" t="s">
        <v>34</v>
      </c>
      <c r="J42" s="3">
        <v>58000</v>
      </c>
    </row>
    <row r="43" spans="2:10" ht="14.25" customHeight="1">
      <c r="B43" s="4">
        <v>150982</v>
      </c>
      <c r="C43" s="5" t="s">
        <v>110</v>
      </c>
      <c r="D43" s="5" t="s">
        <v>111</v>
      </c>
      <c r="E43" s="6">
        <v>35574</v>
      </c>
      <c r="F43" s="7" t="s">
        <v>32</v>
      </c>
      <c r="G43" s="5" t="s">
        <v>19</v>
      </c>
      <c r="H43" s="5" t="s">
        <v>38</v>
      </c>
      <c r="I43" s="5" t="s">
        <v>46</v>
      </c>
      <c r="J43" s="3">
        <v>47000</v>
      </c>
    </row>
    <row r="44" spans="2:10" ht="14.25" customHeight="1">
      <c r="B44" s="4">
        <v>150821</v>
      </c>
      <c r="C44" s="5" t="s">
        <v>112</v>
      </c>
      <c r="D44" s="5" t="s">
        <v>113</v>
      </c>
      <c r="E44" s="6">
        <v>29966</v>
      </c>
      <c r="F44" s="7" t="s">
        <v>32</v>
      </c>
      <c r="G44" s="5" t="s">
        <v>25</v>
      </c>
      <c r="H44" s="5" t="s">
        <v>65</v>
      </c>
      <c r="I44" s="5" t="s">
        <v>21</v>
      </c>
      <c r="J44" s="3">
        <v>26000</v>
      </c>
    </row>
    <row r="45" spans="2:10" ht="14.25" customHeight="1"/>
    <row r="46" spans="2:10" ht="14.25" customHeight="1"/>
    <row r="47" spans="2:10" ht="14.25" customHeight="1"/>
    <row r="48" spans="2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M2:N2"/>
    <mergeCell ref="M10:N10"/>
    <mergeCell ref="M20:N20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Arithmatic Functions</vt:lpstr>
      <vt:lpstr>dep</vt:lpstr>
      <vt:lpstr>gender</vt:lpstr>
      <vt:lpstr>region</vt:lpstr>
      <vt:lpstr>salary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Karan Gusain</cp:lastModifiedBy>
  <dcterms:created xsi:type="dcterms:W3CDTF">2022-07-27T05:54:27Z</dcterms:created>
  <dcterms:modified xsi:type="dcterms:W3CDTF">2023-10-30T16:14:09Z</dcterms:modified>
</cp:coreProperties>
</file>