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flury/Documents/2021 Fall Homepages/MGT8803 Business Fundamentals/Finance Exam:Homework Models /"/>
    </mc:Choice>
  </mc:AlternateContent>
  <xr:revisionPtr revIDLastSave="0" documentId="13_ncr:1_{91712DCA-D8B4-064E-9217-7B9BA11D7F0B}" xr6:coauthVersionLast="47" xr6:coauthVersionMax="47" xr10:uidLastSave="{00000000-0000-0000-0000-000000000000}"/>
  <bookViews>
    <workbookView xWindow="11060" yWindow="5640" windowWidth="31940" windowHeight="17440" xr2:uid="{537881BC-7F9A-3D43-9661-569B1B193E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G17" i="1" s="1"/>
  <c r="C48" i="1"/>
  <c r="C47" i="1"/>
  <c r="P13" i="1"/>
  <c r="B24" i="1"/>
  <c r="P4" i="1"/>
  <c r="P16" i="1" s="1"/>
  <c r="P12" i="1"/>
  <c r="N12" i="1"/>
  <c r="P9" i="1"/>
  <c r="N9" i="1"/>
  <c r="B9" i="1" l="1"/>
  <c r="B10" i="1" s="1"/>
  <c r="B11" i="1" s="1"/>
  <c r="E9" i="1"/>
  <c r="E10" i="1" s="1"/>
  <c r="E11" i="1" s="1"/>
  <c r="B14" i="1" s="1"/>
  <c r="C17" i="1" s="1"/>
  <c r="F17" i="1" l="1"/>
  <c r="E17" i="1"/>
  <c r="D17" i="1"/>
  <c r="B18" i="1" l="1"/>
  <c r="B26" i="1" s="1"/>
</calcChain>
</file>

<file path=xl/sharedStrings.xml><?xml version="1.0" encoding="utf-8"?>
<sst xmlns="http://schemas.openxmlformats.org/spreadsheetml/2006/main" count="35" uniqueCount="30">
  <si>
    <t xml:space="preserve">depreciation = </t>
  </si>
  <si>
    <t>depreciation =</t>
  </si>
  <si>
    <t>less D</t>
  </si>
  <si>
    <t>Less D</t>
  </si>
  <si>
    <t>after T</t>
  </si>
  <si>
    <t>plus D</t>
  </si>
  <si>
    <t>NPV =</t>
  </si>
  <si>
    <t>EBITDA</t>
  </si>
  <si>
    <t>r =</t>
  </si>
  <si>
    <t>g =</t>
  </si>
  <si>
    <t xml:space="preserve">Market Value of ELE 1800 = </t>
  </si>
  <si>
    <t>ADV 2000 - MV ELE1800 =</t>
  </si>
  <si>
    <t>NPV of Switch =</t>
  </si>
  <si>
    <t>Sampson 1800</t>
  </si>
  <si>
    <t>SuperMax 1000</t>
  </si>
  <si>
    <t xml:space="preserve">Incremental Cash Flow (1-4) = </t>
  </si>
  <si>
    <t>Incremental cash Flow (year 5)</t>
  </si>
  <si>
    <t>Supermax 1000</t>
  </si>
  <si>
    <t xml:space="preserve">         sunk costs</t>
  </si>
  <si>
    <t>Data</t>
  </si>
  <si>
    <t>Machine Costs</t>
  </si>
  <si>
    <t>Useful Life</t>
  </si>
  <si>
    <t>Salvage Value</t>
  </si>
  <si>
    <t>Tax Rate</t>
  </si>
  <si>
    <t>new</t>
  </si>
  <si>
    <t>current</t>
  </si>
  <si>
    <t>Market Value (Current machine)</t>
  </si>
  <si>
    <t>r</t>
  </si>
  <si>
    <t xml:space="preserve"> </t>
  </si>
  <si>
    <t>Salvage Values (Year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</si>
</sst>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8" fontId="0" fillId="0" borderId="0" xfId="0" applyNumberFormat="1"/>
    <xf numFmtId="8" fontId="0" fillId="3" borderId="0" xfId="0" applyNumberFormat="1" applyFont="1" applyFill="1"/>
    <xf numFmtId="0" fontId="0" fillId="2" borderId="0" xfId="0" applyFill="1"/>
    <xf numFmtId="8" fontId="0" fillId="4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AE1B5-3B5E-424B-AAA7-6E7EC3478ED4}">
  <dimension ref="A1:P48"/>
  <sheetViews>
    <sheetView tabSelected="1" workbookViewId="0">
      <selection activeCell="C18" sqref="C18"/>
    </sheetView>
  </sheetViews>
  <sheetFormatPr baseColWidth="10" defaultRowHeight="16" x14ac:dyDescent="0.2"/>
  <cols>
    <col min="1" max="1" width="27.6640625" customWidth="1"/>
    <col min="2" max="3" width="12.5" bestFit="1" customWidth="1"/>
    <col min="5" max="5" width="21.1640625" customWidth="1"/>
    <col min="7" max="7" width="26.5" customWidth="1"/>
    <col min="13" max="13" width="13.33203125" bestFit="1" customWidth="1"/>
    <col min="14" max="14" width="15.83203125" customWidth="1"/>
    <col min="16" max="16" width="15.33203125" customWidth="1"/>
  </cols>
  <sheetData>
    <row r="1" spans="1:16" x14ac:dyDescent="0.2">
      <c r="A1" t="s">
        <v>13</v>
      </c>
      <c r="E1" t="s">
        <v>14</v>
      </c>
    </row>
    <row r="2" spans="1:16" x14ac:dyDescent="0.2">
      <c r="N2" t="s">
        <v>13</v>
      </c>
      <c r="P2" t="s">
        <v>17</v>
      </c>
    </row>
    <row r="3" spans="1:16" x14ac:dyDescent="0.2">
      <c r="A3" s="1">
        <v>650000</v>
      </c>
      <c r="E3" s="1">
        <v>730000</v>
      </c>
    </row>
    <row r="4" spans="1:16" x14ac:dyDescent="0.2">
      <c r="A4" t="s">
        <v>8</v>
      </c>
      <c r="B4">
        <v>0.14000000000000001</v>
      </c>
      <c r="D4" t="s">
        <v>9</v>
      </c>
      <c r="M4">
        <v>0</v>
      </c>
      <c r="N4" t="s">
        <v>18</v>
      </c>
      <c r="P4" s="1">
        <f>B24</f>
        <v>-255000</v>
      </c>
    </row>
    <row r="5" spans="1:16" x14ac:dyDescent="0.2">
      <c r="A5" t="s">
        <v>0</v>
      </c>
      <c r="C5">
        <v>100000</v>
      </c>
      <c r="E5" t="s">
        <v>1</v>
      </c>
      <c r="G5">
        <v>140000</v>
      </c>
      <c r="M5">
        <v>1</v>
      </c>
      <c r="N5">
        <v>309350</v>
      </c>
      <c r="P5">
        <v>392800</v>
      </c>
    </row>
    <row r="6" spans="1:16" x14ac:dyDescent="0.2">
      <c r="M6">
        <v>2</v>
      </c>
      <c r="N6">
        <v>309350</v>
      </c>
      <c r="P6">
        <v>392800</v>
      </c>
    </row>
    <row r="7" spans="1:16" x14ac:dyDescent="0.2">
      <c r="M7">
        <v>3</v>
      </c>
      <c r="N7">
        <v>309350</v>
      </c>
      <c r="P7">
        <v>392800</v>
      </c>
    </row>
    <row r="8" spans="1:16" x14ac:dyDescent="0.2">
      <c r="A8" t="s">
        <v>7</v>
      </c>
      <c r="B8">
        <v>365000</v>
      </c>
      <c r="D8" t="s">
        <v>7</v>
      </c>
      <c r="E8">
        <v>460000</v>
      </c>
      <c r="M8">
        <v>4</v>
      </c>
      <c r="N8">
        <v>309350</v>
      </c>
      <c r="P8">
        <v>392800</v>
      </c>
    </row>
    <row r="9" spans="1:16" x14ac:dyDescent="0.2">
      <c r="A9" t="s">
        <v>2</v>
      </c>
      <c r="B9">
        <f xml:space="preserve"> B8-C5</f>
        <v>265000</v>
      </c>
      <c r="D9" t="s">
        <v>3</v>
      </c>
      <c r="E9">
        <f>E8-G5</f>
        <v>320000</v>
      </c>
      <c r="M9">
        <v>5</v>
      </c>
      <c r="N9">
        <f>B11+50000</f>
        <v>359350</v>
      </c>
      <c r="P9">
        <f>E11+30000</f>
        <v>422800</v>
      </c>
    </row>
    <row r="10" spans="1:16" x14ac:dyDescent="0.2">
      <c r="A10" t="s">
        <v>4</v>
      </c>
      <c r="B10">
        <f>B9*0.79</f>
        <v>209350</v>
      </c>
      <c r="D10" t="s">
        <v>4</v>
      </c>
      <c r="E10">
        <f>E9*0.79</f>
        <v>252800</v>
      </c>
    </row>
    <row r="11" spans="1:16" x14ac:dyDescent="0.2">
      <c r="A11" t="s">
        <v>5</v>
      </c>
      <c r="B11">
        <f>SUM(B10+C5)</f>
        <v>309350</v>
      </c>
      <c r="D11" t="s">
        <v>5</v>
      </c>
      <c r="E11">
        <f>SUM(E10+G5)</f>
        <v>392800</v>
      </c>
    </row>
    <row r="12" spans="1:16" x14ac:dyDescent="0.2">
      <c r="M12" s="2"/>
      <c r="N12" s="2">
        <f>NPV(0.14,N5:N9)</f>
        <v>1087992.0309343552</v>
      </c>
      <c r="P12" s="2">
        <f>NPV(0.14,P5:P9)</f>
        <v>1364095.2644983972</v>
      </c>
    </row>
    <row r="13" spans="1:16" x14ac:dyDescent="0.2">
      <c r="A13" s="6" t="s">
        <v>29</v>
      </c>
      <c r="B13" s="6">
        <v>50000</v>
      </c>
      <c r="C13" s="6"/>
      <c r="D13" s="6"/>
      <c r="E13" s="6">
        <v>30000</v>
      </c>
      <c r="P13" s="2">
        <f>P12+P4</f>
        <v>1109095.2644983972</v>
      </c>
    </row>
    <row r="14" spans="1:16" x14ac:dyDescent="0.2">
      <c r="A14" t="s">
        <v>15</v>
      </c>
      <c r="B14">
        <f>E11-B11</f>
        <v>83450</v>
      </c>
    </row>
    <row r="15" spans="1:16" x14ac:dyDescent="0.2">
      <c r="A15" t="s">
        <v>16</v>
      </c>
      <c r="B15">
        <f>B14+E13-B13</f>
        <v>63450</v>
      </c>
    </row>
    <row r="16" spans="1:16" x14ac:dyDescent="0.2">
      <c r="C16">
        <v>1</v>
      </c>
      <c r="D16">
        <v>2</v>
      </c>
      <c r="E16">
        <v>3</v>
      </c>
      <c r="F16">
        <v>4</v>
      </c>
      <c r="G16">
        <v>5</v>
      </c>
      <c r="P16" s="5">
        <f>P13-N12</f>
        <v>21103.233564042021</v>
      </c>
    </row>
    <row r="17" spans="1:16" x14ac:dyDescent="0.2">
      <c r="C17">
        <f>B14</f>
        <v>83450</v>
      </c>
      <c r="D17">
        <f>B14</f>
        <v>83450</v>
      </c>
      <c r="E17">
        <f>B14</f>
        <v>83450</v>
      </c>
      <c r="F17">
        <f>B14</f>
        <v>83450</v>
      </c>
      <c r="G17">
        <f>B15</f>
        <v>63450</v>
      </c>
    </row>
    <row r="18" spans="1:16" x14ac:dyDescent="0.2">
      <c r="A18" t="s">
        <v>6</v>
      </c>
      <c r="B18" s="2">
        <f>NPV(B4,C17:G17)</f>
        <v>276103.23356404214</v>
      </c>
    </row>
    <row r="22" spans="1:16" x14ac:dyDescent="0.2">
      <c r="A22" t="s">
        <v>10</v>
      </c>
      <c r="B22" s="1">
        <v>475000</v>
      </c>
    </row>
    <row r="24" spans="1:16" x14ac:dyDescent="0.2">
      <c r="A24" t="s">
        <v>11</v>
      </c>
      <c r="B24" s="1">
        <f>SUM(B22-E3)</f>
        <v>-255000</v>
      </c>
      <c r="P24" s="2"/>
    </row>
    <row r="26" spans="1:16" x14ac:dyDescent="0.2">
      <c r="A26" t="s">
        <v>12</v>
      </c>
      <c r="B26" s="3">
        <f>SUM(B18+B24)</f>
        <v>21103.233564042137</v>
      </c>
    </row>
    <row r="27" spans="1:16" x14ac:dyDescent="0.2">
      <c r="G27" s="4"/>
      <c r="H27" s="4"/>
      <c r="I27" s="4" t="s">
        <v>19</v>
      </c>
      <c r="J27" s="4"/>
      <c r="K27" s="4"/>
    </row>
    <row r="28" spans="1:16" x14ac:dyDescent="0.2">
      <c r="G28" s="4"/>
      <c r="H28" s="4"/>
      <c r="I28" s="4"/>
      <c r="J28" s="4" t="s">
        <v>25</v>
      </c>
      <c r="K28" s="4" t="s">
        <v>24</v>
      </c>
    </row>
    <row r="29" spans="1:16" x14ac:dyDescent="0.2">
      <c r="G29" s="4" t="s">
        <v>20</v>
      </c>
      <c r="H29" s="4"/>
      <c r="I29" s="4"/>
      <c r="J29" s="4">
        <v>650000</v>
      </c>
      <c r="K29" s="4">
        <v>730000</v>
      </c>
    </row>
    <row r="30" spans="1:16" x14ac:dyDescent="0.2">
      <c r="G30" s="4" t="s">
        <v>21</v>
      </c>
      <c r="H30" s="4"/>
      <c r="I30" s="4"/>
      <c r="J30" s="4">
        <v>6</v>
      </c>
      <c r="K30" s="4">
        <v>5</v>
      </c>
    </row>
    <row r="31" spans="1:16" x14ac:dyDescent="0.2">
      <c r="G31" s="4" t="s">
        <v>22</v>
      </c>
      <c r="H31" s="4"/>
      <c r="I31" s="4"/>
      <c r="J31" s="4">
        <v>50000</v>
      </c>
      <c r="K31" s="4">
        <v>30000</v>
      </c>
    </row>
    <row r="32" spans="1:16" x14ac:dyDescent="0.2">
      <c r="G32" s="4" t="s">
        <v>23</v>
      </c>
      <c r="H32" s="4"/>
      <c r="I32" s="4"/>
      <c r="J32" s="4">
        <v>0.21</v>
      </c>
      <c r="K32" s="4">
        <v>0.21</v>
      </c>
    </row>
    <row r="33" spans="3:11" x14ac:dyDescent="0.2">
      <c r="G33" s="4"/>
      <c r="H33" s="4"/>
      <c r="I33" s="4"/>
      <c r="J33" s="4"/>
      <c r="K33" s="4"/>
    </row>
    <row r="34" spans="3:11" x14ac:dyDescent="0.2">
      <c r="G34" s="4" t="s">
        <v>7</v>
      </c>
      <c r="H34" s="4"/>
      <c r="I34" s="4"/>
      <c r="J34" s="4">
        <v>365000</v>
      </c>
      <c r="K34" s="4">
        <v>460000</v>
      </c>
    </row>
    <row r="35" spans="3:11" x14ac:dyDescent="0.2">
      <c r="G35" s="4" t="s">
        <v>26</v>
      </c>
      <c r="H35" s="4"/>
      <c r="I35" s="4"/>
      <c r="J35" s="4">
        <v>475000</v>
      </c>
      <c r="K35" s="4"/>
    </row>
    <row r="36" spans="3:11" x14ac:dyDescent="0.2">
      <c r="G36" s="4" t="s">
        <v>27</v>
      </c>
      <c r="H36" s="4" t="s">
        <v>28</v>
      </c>
      <c r="I36" s="4"/>
      <c r="J36" s="4">
        <v>0.14000000000000001</v>
      </c>
      <c r="K36" s="4">
        <v>0.14000000000000001</v>
      </c>
    </row>
    <row r="47" spans="3:11" x14ac:dyDescent="0.2">
      <c r="C47" s="2">
        <f>PV(0.14,5,0,-50000,)</f>
        <v>25968.433217990761</v>
      </c>
    </row>
    <row r="48" spans="3:11" x14ac:dyDescent="0.2">
      <c r="C48" s="2">
        <f>C47+21103</f>
        <v>47071.433217990765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Flury, Alan D</dc:creator>
  <cp:lastModifiedBy>Flury, Alan D</cp:lastModifiedBy>
  <dcterms:created xsi:type="dcterms:W3CDTF">2019-02-24T15:00:47Z</dcterms:created>
  <dcterms:modified xsi:type="dcterms:W3CDTF">2021-09-26T22:03:48Z</dcterms:modified>
</cp:coreProperties>
</file>