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\Fall_23\MGT8803\"/>
    </mc:Choice>
  </mc:AlternateContent>
  <xr:revisionPtr revIDLastSave="0" documentId="13_ncr:1_{8C61D01A-5C04-4666-9A4E-A466386DDC39}" xr6:coauthVersionLast="47" xr6:coauthVersionMax="47" xr10:uidLastSave="{00000000-0000-0000-0000-000000000000}"/>
  <bookViews>
    <workbookView xWindow="-110" yWindow="-110" windowWidth="19420" windowHeight="10300" xr2:uid="{612D5D72-5A9E-8B4F-AEB2-035F3D624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9" i="1"/>
  <c r="H6" i="1"/>
  <c r="E23" i="1" l="1"/>
  <c r="E14" i="1"/>
  <c r="B19" i="1"/>
  <c r="B11" i="1"/>
  <c r="E25" i="1" l="1"/>
  <c r="B21" i="1"/>
  <c r="H13" i="1" l="1"/>
  <c r="H31" i="1" s="1"/>
  <c r="H37" i="1" l="1"/>
  <c r="H39" i="1" s="1"/>
  <c r="E31" i="1" s="1"/>
  <c r="E33" i="1" s="1"/>
  <c r="E35" i="1" s="1"/>
  <c r="B38" i="1" l="1"/>
</calcChain>
</file>

<file path=xl/sharedStrings.xml><?xml version="1.0" encoding="utf-8"?>
<sst xmlns="http://schemas.openxmlformats.org/spreadsheetml/2006/main" count="66" uniqueCount="66">
  <si>
    <t>Balance Sheet Assets</t>
  </si>
  <si>
    <t>Balance Sheet Liabilites and Owners Equity</t>
  </si>
  <si>
    <t>Income Statement</t>
  </si>
  <si>
    <t>Cash</t>
  </si>
  <si>
    <t>Marketable Securities</t>
  </si>
  <si>
    <t>Accounts Receivable</t>
  </si>
  <si>
    <t>Prepaid Expenses</t>
  </si>
  <si>
    <t>Equipment</t>
  </si>
  <si>
    <t>Buildings</t>
  </si>
  <si>
    <t>Accumulated Depreciation</t>
  </si>
  <si>
    <t>Land</t>
  </si>
  <si>
    <t>Goodwill</t>
  </si>
  <si>
    <t>Total Assets</t>
  </si>
  <si>
    <t>Current Assets</t>
  </si>
  <si>
    <t>Accounts Payable</t>
  </si>
  <si>
    <t>Salaries Payable</t>
  </si>
  <si>
    <t>Taxes Payable</t>
  </si>
  <si>
    <t>Dividends Payable</t>
  </si>
  <si>
    <t>Current Portion Bonds Payable</t>
  </si>
  <si>
    <t>Current Portion Mortgages Payable</t>
  </si>
  <si>
    <t>Interest Payable</t>
  </si>
  <si>
    <t>Deferred Revenues</t>
  </si>
  <si>
    <t>Total Current Liabilities</t>
  </si>
  <si>
    <t>Current Portion Notes Payable</t>
  </si>
  <si>
    <t>Long-Term Debt</t>
  </si>
  <si>
    <t>Notes Payable</t>
  </si>
  <si>
    <t>Bonds Payable</t>
  </si>
  <si>
    <t>Mortgage Payable</t>
  </si>
  <si>
    <t>Discount on Bonds</t>
  </si>
  <si>
    <t>Total Long-Term Debt</t>
  </si>
  <si>
    <t>Total Debt</t>
  </si>
  <si>
    <t>Owners Equity</t>
  </si>
  <si>
    <t>Common Stock</t>
  </si>
  <si>
    <t>Treasury Stock</t>
  </si>
  <si>
    <t>Retained Earnings</t>
  </si>
  <si>
    <t>Total Owners Equity</t>
  </si>
  <si>
    <t>Total Liabilities and Owners Equity</t>
  </si>
  <si>
    <t>Total Revenues</t>
  </si>
  <si>
    <t>Gross Margin</t>
  </si>
  <si>
    <t>Expenses</t>
  </si>
  <si>
    <t>Salaries</t>
  </si>
  <si>
    <t>Depreciation</t>
  </si>
  <si>
    <t>Interest Expenses</t>
  </si>
  <si>
    <t>Total Net Income</t>
  </si>
  <si>
    <t>Income Tax Expense</t>
  </si>
  <si>
    <t>Beginning Retained Earning</t>
  </si>
  <si>
    <t>Net Income</t>
  </si>
  <si>
    <t>Less Dividends Declared</t>
  </si>
  <si>
    <t xml:space="preserve">Ending Retained Earnings </t>
  </si>
  <si>
    <t>ROE =</t>
  </si>
  <si>
    <t>Long Term Assets</t>
  </si>
  <si>
    <t>Allowance for Doubtful Accounts</t>
  </si>
  <si>
    <t>Gross Merchandise Sales</t>
  </si>
  <si>
    <t>Franchisee Revenues (Fees)</t>
  </si>
  <si>
    <t>Concession Revenues</t>
  </si>
  <si>
    <t>Less Merchandise and Concession Cost of Goods Sold</t>
  </si>
  <si>
    <t>Less Merchandise Discounts/Returns</t>
  </si>
  <si>
    <t>Net Merchandise Sales</t>
  </si>
  <si>
    <t>Interest Income</t>
  </si>
  <si>
    <t>Marketing Expenses</t>
  </si>
  <si>
    <t>Other Advertising Expenses</t>
  </si>
  <si>
    <t>Supplies Expenses</t>
  </si>
  <si>
    <t>Utilities Expenses</t>
  </si>
  <si>
    <t>Merchandise Inventory</t>
  </si>
  <si>
    <t>Rent Expense</t>
  </si>
  <si>
    <t>Total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</si>
</sst>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E2B6-DBF2-564F-8E9C-24ABF38F40F9}">
  <dimension ref="A1:H39"/>
  <sheetViews>
    <sheetView tabSelected="1" zoomScale="70" zoomScaleNormal="70" workbookViewId="0">
      <selection activeCell="E11" sqref="E3:E11"/>
    </sheetView>
  </sheetViews>
  <sheetFormatPr defaultColWidth="10.6640625" defaultRowHeight="15.5" x14ac:dyDescent="0.35"/>
  <cols>
    <col min="1" max="1" width="30.33203125" customWidth="1"/>
    <col min="2" max="3" width="16.6640625" customWidth="1"/>
    <col min="4" max="4" width="37" customWidth="1"/>
    <col min="5" max="5" width="18.5" customWidth="1"/>
    <col min="7" max="7" width="45.5" customWidth="1"/>
    <col min="8" max="8" width="18" customWidth="1"/>
  </cols>
  <sheetData>
    <row r="1" spans="1:8" x14ac:dyDescent="0.35">
      <c r="A1" t="s">
        <v>0</v>
      </c>
      <c r="D1" t="s">
        <v>1</v>
      </c>
      <c r="G1" t="s">
        <v>2</v>
      </c>
    </row>
    <row r="3" spans="1:8" x14ac:dyDescent="0.35">
      <c r="A3" t="s">
        <v>3</v>
      </c>
      <c r="B3" s="1">
        <v>383100</v>
      </c>
      <c r="C3" s="1"/>
      <c r="D3" t="s">
        <v>14</v>
      </c>
      <c r="E3" s="1">
        <v>45340</v>
      </c>
      <c r="G3" t="s">
        <v>53</v>
      </c>
      <c r="H3" s="1">
        <v>1520000</v>
      </c>
    </row>
    <row r="4" spans="1:8" x14ac:dyDescent="0.35">
      <c r="A4" t="s">
        <v>4</v>
      </c>
      <c r="B4" s="1">
        <v>90640</v>
      </c>
      <c r="C4" s="1"/>
      <c r="D4" t="s">
        <v>15</v>
      </c>
      <c r="E4" s="1">
        <v>9415</v>
      </c>
      <c r="G4" t="s">
        <v>52</v>
      </c>
      <c r="H4" s="1">
        <v>56145</v>
      </c>
    </row>
    <row r="5" spans="1:8" x14ac:dyDescent="0.35">
      <c r="A5" t="s">
        <v>5</v>
      </c>
      <c r="B5" s="1">
        <v>90950</v>
      </c>
      <c r="C5" s="1"/>
      <c r="D5" t="s">
        <v>16</v>
      </c>
      <c r="E5" s="1">
        <v>172400</v>
      </c>
      <c r="G5" t="s">
        <v>56</v>
      </c>
      <c r="H5" s="1">
        <v>3200</v>
      </c>
    </row>
    <row r="6" spans="1:8" x14ac:dyDescent="0.35">
      <c r="A6" t="s">
        <v>51</v>
      </c>
      <c r="B6" s="1">
        <v>-7320</v>
      </c>
      <c r="D6" t="s">
        <v>17</v>
      </c>
      <c r="E6">
        <v>0</v>
      </c>
      <c r="G6" t="s">
        <v>57</v>
      </c>
      <c r="H6" s="1">
        <f>SUM(H4-H5)</f>
        <v>52945</v>
      </c>
    </row>
    <row r="7" spans="1:8" x14ac:dyDescent="0.35">
      <c r="A7" t="s">
        <v>63</v>
      </c>
      <c r="B7" s="1">
        <v>93245</v>
      </c>
      <c r="C7" s="1"/>
      <c r="D7" t="s">
        <v>19</v>
      </c>
      <c r="E7" s="1">
        <v>22000</v>
      </c>
      <c r="G7" t="s">
        <v>54</v>
      </c>
      <c r="H7" s="1">
        <v>21050</v>
      </c>
    </row>
    <row r="8" spans="1:8" x14ac:dyDescent="0.35">
      <c r="A8" t="s">
        <v>6</v>
      </c>
      <c r="B8" s="1">
        <v>8950</v>
      </c>
      <c r="D8" t="s">
        <v>18</v>
      </c>
      <c r="E8" s="1">
        <v>16200</v>
      </c>
      <c r="G8" t="s">
        <v>58</v>
      </c>
      <c r="H8" s="1">
        <v>1700</v>
      </c>
    </row>
    <row r="9" spans="1:8" x14ac:dyDescent="0.35">
      <c r="D9" t="s">
        <v>23</v>
      </c>
      <c r="E9" s="1">
        <v>0</v>
      </c>
      <c r="G9" t="s">
        <v>37</v>
      </c>
      <c r="H9" s="1">
        <f>SUM(H3+H6+H7+H8)</f>
        <v>1595695</v>
      </c>
    </row>
    <row r="10" spans="1:8" x14ac:dyDescent="0.35">
      <c r="D10" t="s">
        <v>20</v>
      </c>
      <c r="E10" s="1">
        <v>0</v>
      </c>
    </row>
    <row r="11" spans="1:8" x14ac:dyDescent="0.35">
      <c r="A11" t="s">
        <v>13</v>
      </c>
      <c r="B11" s="2">
        <f>SUM(B3:B8)</f>
        <v>659565</v>
      </c>
      <c r="C11" s="1"/>
      <c r="D11" t="s">
        <v>21</v>
      </c>
      <c r="E11" s="1">
        <v>1920</v>
      </c>
      <c r="G11" t="s">
        <v>55</v>
      </c>
      <c r="H11" s="1">
        <v>32000</v>
      </c>
    </row>
    <row r="13" spans="1:8" x14ac:dyDescent="0.35">
      <c r="A13" t="s">
        <v>7</v>
      </c>
      <c r="B13" s="1">
        <v>329300</v>
      </c>
      <c r="C13" s="1"/>
      <c r="G13" t="s">
        <v>38</v>
      </c>
      <c r="H13" s="1">
        <f>SUM(H9-H11)</f>
        <v>1563695</v>
      </c>
    </row>
    <row r="14" spans="1:8" x14ac:dyDescent="0.35">
      <c r="A14" t="s">
        <v>8</v>
      </c>
      <c r="B14" s="1">
        <v>1220000</v>
      </c>
      <c r="C14" s="1"/>
      <c r="D14" t="s">
        <v>22</v>
      </c>
      <c r="E14" s="2">
        <f>SUM(E3:E11)</f>
        <v>267275</v>
      </c>
    </row>
    <row r="15" spans="1:8" x14ac:dyDescent="0.35">
      <c r="A15" t="s">
        <v>9</v>
      </c>
      <c r="B15" s="1">
        <v>-377100</v>
      </c>
      <c r="C15" s="1"/>
    </row>
    <row r="16" spans="1:8" x14ac:dyDescent="0.35">
      <c r="A16" t="s">
        <v>10</v>
      </c>
      <c r="B16" s="1">
        <v>740000</v>
      </c>
      <c r="C16" s="1"/>
      <c r="D16" t="s">
        <v>24</v>
      </c>
      <c r="G16" t="s">
        <v>39</v>
      </c>
    </row>
    <row r="17" spans="1:8" x14ac:dyDescent="0.35">
      <c r="A17" t="s">
        <v>11</v>
      </c>
      <c r="B17" s="1">
        <v>0</v>
      </c>
      <c r="C17" s="1"/>
    </row>
    <row r="18" spans="1:8" x14ac:dyDescent="0.35">
      <c r="D18" t="s">
        <v>25</v>
      </c>
      <c r="E18" s="1">
        <v>11000</v>
      </c>
      <c r="G18" t="s">
        <v>40</v>
      </c>
      <c r="H18" s="1">
        <v>86200</v>
      </c>
    </row>
    <row r="19" spans="1:8" x14ac:dyDescent="0.35">
      <c r="A19" t="s">
        <v>50</v>
      </c>
      <c r="B19" s="2">
        <f>SUM(B13:B17)</f>
        <v>1912200</v>
      </c>
      <c r="C19" s="1"/>
      <c r="D19" t="s">
        <v>26</v>
      </c>
      <c r="E19" s="1">
        <v>338000</v>
      </c>
      <c r="G19" t="s">
        <v>59</v>
      </c>
      <c r="H19" s="1">
        <v>117000</v>
      </c>
    </row>
    <row r="20" spans="1:8" x14ac:dyDescent="0.35">
      <c r="D20" t="s">
        <v>27</v>
      </c>
      <c r="E20" s="1">
        <v>620000</v>
      </c>
      <c r="G20" t="s">
        <v>60</v>
      </c>
      <c r="H20" s="1">
        <v>54000</v>
      </c>
    </row>
    <row r="21" spans="1:8" x14ac:dyDescent="0.35">
      <c r="A21" t="s">
        <v>12</v>
      </c>
      <c r="B21" s="1">
        <f>SUM(B11+B19)</f>
        <v>2571765</v>
      </c>
      <c r="C21" s="1"/>
      <c r="D21" t="s">
        <v>28</v>
      </c>
      <c r="E21" s="1">
        <v>-19700</v>
      </c>
      <c r="G21" t="s">
        <v>62</v>
      </c>
      <c r="H21" s="1">
        <v>950</v>
      </c>
    </row>
    <row r="22" spans="1:8" x14ac:dyDescent="0.35">
      <c r="G22" t="s">
        <v>61</v>
      </c>
      <c r="H22" s="1">
        <v>355</v>
      </c>
    </row>
    <row r="23" spans="1:8" x14ac:dyDescent="0.35">
      <c r="D23" t="s">
        <v>29</v>
      </c>
      <c r="E23" s="2">
        <f>SUM(E18:E21)</f>
        <v>949300</v>
      </c>
      <c r="G23" t="s">
        <v>41</v>
      </c>
      <c r="H23" s="1">
        <v>54100</v>
      </c>
    </row>
    <row r="24" spans="1:8" x14ac:dyDescent="0.35">
      <c r="G24" t="s">
        <v>64</v>
      </c>
      <c r="H24" s="1">
        <v>49300</v>
      </c>
    </row>
    <row r="25" spans="1:8" x14ac:dyDescent="0.35">
      <c r="D25" t="s">
        <v>30</v>
      </c>
      <c r="E25" s="1">
        <f>SUM(E14+E23)</f>
        <v>1216575</v>
      </c>
    </row>
    <row r="26" spans="1:8" x14ac:dyDescent="0.35">
      <c r="G26" t="s">
        <v>65</v>
      </c>
      <c r="H26" s="1">
        <f>SUM(H18:H24)</f>
        <v>361905</v>
      </c>
    </row>
    <row r="27" spans="1:8" x14ac:dyDescent="0.35">
      <c r="D27" t="s">
        <v>31</v>
      </c>
    </row>
    <row r="28" spans="1:8" x14ac:dyDescent="0.35">
      <c r="G28" t="s">
        <v>42</v>
      </c>
      <c r="H28" s="1">
        <v>92900</v>
      </c>
    </row>
    <row r="29" spans="1:8" x14ac:dyDescent="0.35">
      <c r="D29" t="s">
        <v>32</v>
      </c>
      <c r="E29" s="1">
        <v>51000</v>
      </c>
      <c r="G29" t="s">
        <v>44</v>
      </c>
      <c r="H29" s="1">
        <v>312500</v>
      </c>
    </row>
    <row r="30" spans="1:8" x14ac:dyDescent="0.35">
      <c r="D30" t="s">
        <v>33</v>
      </c>
      <c r="E30" s="1">
        <v>-2200</v>
      </c>
    </row>
    <row r="31" spans="1:8" x14ac:dyDescent="0.35">
      <c r="D31" t="s">
        <v>34</v>
      </c>
      <c r="E31" s="1">
        <f>H39</f>
        <v>1306390</v>
      </c>
      <c r="G31" t="s">
        <v>43</v>
      </c>
      <c r="H31" s="2">
        <f>SUM(H13-H26-H28-H29)</f>
        <v>796390</v>
      </c>
    </row>
    <row r="33" spans="1:8" x14ac:dyDescent="0.35">
      <c r="D33" t="s">
        <v>35</v>
      </c>
      <c r="E33" s="2">
        <f>SUM(E29:E31)</f>
        <v>1355190</v>
      </c>
    </row>
    <row r="35" spans="1:8" x14ac:dyDescent="0.35">
      <c r="D35" t="s">
        <v>36</v>
      </c>
      <c r="E35" s="1">
        <f>SUM(E25+E33)</f>
        <v>2571765</v>
      </c>
    </row>
    <row r="36" spans="1:8" x14ac:dyDescent="0.35">
      <c r="G36" t="s">
        <v>45</v>
      </c>
      <c r="H36" s="1">
        <v>519000</v>
      </c>
    </row>
    <row r="37" spans="1:8" x14ac:dyDescent="0.35">
      <c r="G37" t="s">
        <v>46</v>
      </c>
      <c r="H37" s="1">
        <f>H31</f>
        <v>796390</v>
      </c>
    </row>
    <row r="38" spans="1:8" x14ac:dyDescent="0.35">
      <c r="A38" t="s">
        <v>49</v>
      </c>
      <c r="B38">
        <f>H31/E33</f>
        <v>0.58765929500660419</v>
      </c>
      <c r="G38" t="s">
        <v>47</v>
      </c>
      <c r="H38" s="1">
        <v>-9000</v>
      </c>
    </row>
    <row r="39" spans="1:8" x14ac:dyDescent="0.35">
      <c r="G39" t="s">
        <v>48</v>
      </c>
      <c r="H39" s="1">
        <f>SUM(H36:H38)</f>
        <v>1306390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Flury, Alan D</dc:creator>
  <cp:lastModifiedBy>Karan Nahar</cp:lastModifiedBy>
  <dcterms:created xsi:type="dcterms:W3CDTF">2019-05-06T12:24:12Z</dcterms:created>
  <dcterms:modified xsi:type="dcterms:W3CDTF">2023-09-09T04:29:36Z</dcterms:modified>
</cp:coreProperties>
</file>