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3732" windowWidth="19224" windowHeight="1872" firstSheet="1" activeTab="7"/>
  </bookViews>
  <sheets>
    <sheet name="Common Data" sheetId="4" r:id="rId1"/>
    <sheet name="Login" sheetId="1" r:id="rId2"/>
    <sheet name="EngineeringAndSupport" sheetId="2" r:id="rId3"/>
    <sheet name="LoadBalanceManual" sheetId="5" r:id="rId4"/>
    <sheet name="VendorAndThridParty" sheetId="6" r:id="rId5"/>
    <sheet name="ArchSight" sheetId="7" r:id="rId6"/>
    <sheet name="NasShareAllocation" sheetId="8" r:id="rId7"/>
    <sheet name="SecurityRequest" sheetId="9" r:id="rId8"/>
  </sheets>
  <calcPr calcId="145621"/>
</workbook>
</file>

<file path=xl/calcChain.xml><?xml version="1.0" encoding="utf-8"?>
<calcChain xmlns="http://schemas.openxmlformats.org/spreadsheetml/2006/main">
  <c r="X2" i="6" l="1"/>
  <c r="E5" i="4"/>
  <c r="B4" i="4"/>
  <c r="C17" i="6"/>
  <c r="C2" i="6"/>
  <c r="H3" i="9" l="1"/>
  <c r="H2" i="9"/>
  <c r="D6" i="8"/>
  <c r="D7" i="8"/>
  <c r="D8" i="8"/>
  <c r="D5" i="8"/>
  <c r="D9" i="8"/>
  <c r="D2" i="8"/>
  <c r="D4" i="8"/>
  <c r="D3" i="8"/>
  <c r="D2" i="7"/>
  <c r="D3" i="7"/>
  <c r="D5" i="7"/>
  <c r="D6" i="7"/>
  <c r="D4" i="7"/>
  <c r="E3" i="6"/>
  <c r="E15" i="6"/>
  <c r="E11" i="6"/>
  <c r="E7" i="6"/>
  <c r="E14" i="6"/>
  <c r="E10" i="6"/>
  <c r="E6" i="6"/>
  <c r="E17" i="6"/>
  <c r="E13" i="6"/>
  <c r="E9" i="6"/>
  <c r="E5" i="6"/>
  <c r="E16" i="6"/>
  <c r="E8" i="6"/>
  <c r="E4" i="6"/>
  <c r="E12" i="6"/>
  <c r="E2" i="6"/>
  <c r="E2" i="5" l="1"/>
  <c r="E3" i="5"/>
  <c r="E4" i="5"/>
  <c r="E5" i="5"/>
  <c r="E6" i="5"/>
  <c r="E7" i="5"/>
  <c r="E8" i="5"/>
  <c r="K133" i="2" l="1"/>
  <c r="K134" i="2"/>
  <c r="K135" i="2"/>
  <c r="K132" i="2"/>
  <c r="K128" i="2"/>
  <c r="K129" i="2"/>
  <c r="K130" i="2"/>
  <c r="K127" i="2"/>
  <c r="K122" i="2"/>
  <c r="K125" i="2"/>
  <c r="K124" i="2"/>
  <c r="K123" i="2"/>
  <c r="K61" i="2" l="1"/>
  <c r="K50" i="2"/>
  <c r="K29" i="2"/>
  <c r="K18" i="2"/>
  <c r="K117" i="2"/>
  <c r="K120" i="2" l="1"/>
  <c r="K118" i="2"/>
  <c r="K116" i="2"/>
  <c r="K115" i="2"/>
  <c r="K114" i="2"/>
  <c r="K113" i="2"/>
  <c r="K112" i="2"/>
  <c r="K111" i="2"/>
  <c r="K103" i="2"/>
  <c r="K104" i="2"/>
  <c r="K105" i="2"/>
  <c r="K106" i="2"/>
  <c r="K107" i="2"/>
  <c r="K108" i="2"/>
  <c r="K109" i="2"/>
  <c r="K102" i="2"/>
  <c r="K100" i="2"/>
  <c r="K99" i="2"/>
  <c r="K98" i="2"/>
  <c r="K97" i="2"/>
  <c r="K96" i="2"/>
  <c r="K95" i="2"/>
  <c r="K94" i="2"/>
  <c r="K93" i="2"/>
  <c r="K85" i="2"/>
  <c r="K86" i="2"/>
  <c r="K87" i="2"/>
  <c r="K88" i="2"/>
  <c r="K89" i="2"/>
  <c r="K90" i="2"/>
  <c r="K91" i="2"/>
  <c r="K84" i="2"/>
  <c r="K82" i="2"/>
  <c r="K81" i="2"/>
  <c r="K80" i="2"/>
  <c r="K79" i="2"/>
  <c r="K78" i="2"/>
  <c r="K77" i="2"/>
  <c r="K76" i="2"/>
  <c r="K75" i="2"/>
  <c r="K67" i="2"/>
  <c r="K68" i="2"/>
  <c r="K69" i="2"/>
  <c r="K70" i="2"/>
  <c r="K71" i="2"/>
  <c r="K72" i="2"/>
  <c r="K73" i="2"/>
  <c r="K66" i="2"/>
  <c r="K64" i="2"/>
  <c r="K63" i="2"/>
  <c r="K62" i="2"/>
  <c r="K60" i="2"/>
  <c r="K59" i="2"/>
  <c r="K58" i="2"/>
  <c r="K57" i="2"/>
  <c r="K56" i="2"/>
  <c r="K55" i="2"/>
  <c r="K53" i="2"/>
  <c r="K52" i="2"/>
  <c r="K51" i="2"/>
  <c r="K49" i="2"/>
  <c r="K48" i="2"/>
  <c r="K47" i="2"/>
  <c r="K46" i="2"/>
  <c r="K45" i="2"/>
  <c r="K44" i="2"/>
  <c r="K35" i="2"/>
  <c r="K36" i="2"/>
  <c r="K37" i="2"/>
  <c r="K38" i="2"/>
  <c r="K39" i="2"/>
  <c r="K40" i="2"/>
  <c r="K41" i="2"/>
  <c r="K42" i="2"/>
  <c r="K34" i="2"/>
  <c r="K23" i="2"/>
  <c r="K21" i="2"/>
  <c r="K32" i="2"/>
  <c r="K31" i="2"/>
  <c r="K30" i="2"/>
  <c r="K28" i="2"/>
  <c r="K27" i="2"/>
  <c r="K26" i="2"/>
  <c r="K25" i="2"/>
  <c r="K24" i="2"/>
  <c r="K13" i="2"/>
  <c r="K14" i="2"/>
  <c r="K15" i="2"/>
  <c r="K16" i="2"/>
  <c r="K17" i="2"/>
  <c r="K19" i="2"/>
  <c r="K20" i="2"/>
  <c r="K12" i="2"/>
  <c r="K3" i="2"/>
  <c r="K4" i="2"/>
  <c r="K5" i="2"/>
  <c r="K6" i="2"/>
  <c r="K7" i="2"/>
  <c r="K8" i="2"/>
  <c r="K9" i="2"/>
  <c r="K10" i="2"/>
  <c r="K2" i="2"/>
  <c r="Y2" i="2"/>
  <c r="D29" i="2" s="1"/>
  <c r="D134" i="2" s="1"/>
  <c r="D129" i="2" l="1"/>
  <c r="D61" i="2"/>
  <c r="D124" i="2"/>
  <c r="D18" i="2"/>
  <c r="D132" i="2" s="1"/>
  <c r="D17" i="2"/>
  <c r="D2" i="2"/>
  <c r="D122" i="2" l="1"/>
  <c r="D127" i="2"/>
  <c r="I18" i="2"/>
  <c r="D50" i="2"/>
  <c r="G18" i="2"/>
  <c r="H18" i="2"/>
  <c r="H29" i="2"/>
  <c r="G29" i="2"/>
  <c r="I29" i="2"/>
  <c r="D10" i="2"/>
  <c r="G10" i="2" s="1"/>
  <c r="D30" i="2"/>
  <c r="D31" i="2"/>
  <c r="D63" i="2" s="1"/>
  <c r="D108" i="2" s="1"/>
  <c r="D20" i="2"/>
  <c r="D19" i="2"/>
  <c r="D8" i="2"/>
  <c r="D40" i="2" s="1"/>
  <c r="D6" i="2"/>
  <c r="D38" i="2" s="1"/>
  <c r="D4" i="2"/>
  <c r="D36" i="2" s="1"/>
  <c r="D14" i="2"/>
  <c r="H14" i="2" s="1"/>
  <c r="D25" i="2"/>
  <c r="G25" i="2" s="1"/>
  <c r="D5" i="2"/>
  <c r="D37" i="2" s="1"/>
  <c r="D9" i="2"/>
  <c r="D41" i="2" s="1"/>
  <c r="D15" i="2"/>
  <c r="G15" i="2" s="1"/>
  <c r="D21" i="2"/>
  <c r="G21" i="2" s="1"/>
  <c r="D26" i="2"/>
  <c r="G26" i="2" s="1"/>
  <c r="D32" i="2"/>
  <c r="H32" i="2" s="1"/>
  <c r="D12" i="2"/>
  <c r="H12" i="2" s="1"/>
  <c r="D16" i="2"/>
  <c r="G16" i="2" s="1"/>
  <c r="D23" i="2"/>
  <c r="D27" i="2"/>
  <c r="I27" i="2" s="1"/>
  <c r="D3" i="2"/>
  <c r="D35" i="2" s="1"/>
  <c r="D7" i="2"/>
  <c r="D39" i="2" s="1"/>
  <c r="D13" i="2"/>
  <c r="H13" i="2" s="1"/>
  <c r="D49" i="2"/>
  <c r="D98" i="2" s="1"/>
  <c r="D24" i="2"/>
  <c r="D28" i="2"/>
  <c r="D34" i="2"/>
  <c r="D130" i="2" l="1"/>
  <c r="D135" i="2"/>
  <c r="D128" i="2"/>
  <c r="D133" i="2"/>
  <c r="I28" i="2"/>
  <c r="D117" i="2"/>
  <c r="D112" i="2"/>
  <c r="D111" i="2"/>
  <c r="D55" i="2"/>
  <c r="D102" i="2" s="1"/>
  <c r="G24" i="2"/>
  <c r="I30" i="2"/>
  <c r="D125" i="2"/>
  <c r="I19" i="2"/>
  <c r="D123" i="2"/>
  <c r="I10" i="2"/>
  <c r="D120" i="2"/>
  <c r="H10" i="2"/>
  <c r="D42" i="2"/>
  <c r="D91" i="2"/>
  <c r="D118" i="2"/>
  <c r="H38" i="2"/>
  <c r="D115" i="2"/>
  <c r="D89" i="2"/>
  <c r="H89" i="2" s="1"/>
  <c r="D116" i="2"/>
  <c r="D86" i="2"/>
  <c r="H86" i="2" s="1"/>
  <c r="D113" i="2"/>
  <c r="D87" i="2"/>
  <c r="D114" i="2"/>
  <c r="D90" i="2"/>
  <c r="D81" i="2"/>
  <c r="I20" i="2"/>
  <c r="D52" i="2"/>
  <c r="D99" i="2" s="1"/>
  <c r="H40" i="2"/>
  <c r="G40" i="2"/>
  <c r="I40" i="2"/>
  <c r="G31" i="2"/>
  <c r="I31" i="2"/>
  <c r="H31" i="2"/>
  <c r="G20" i="2"/>
  <c r="H20" i="2"/>
  <c r="H8" i="2"/>
  <c r="I8" i="2"/>
  <c r="G8" i="2"/>
  <c r="I25" i="2"/>
  <c r="D48" i="2"/>
  <c r="H16" i="2"/>
  <c r="D79" i="2"/>
  <c r="H21" i="2"/>
  <c r="H24" i="2"/>
  <c r="D47" i="2"/>
  <c r="D96" i="2" s="1"/>
  <c r="G14" i="2"/>
  <c r="I17" i="2"/>
  <c r="G19" i="2"/>
  <c r="D56" i="2"/>
  <c r="D58" i="2"/>
  <c r="I14" i="2"/>
  <c r="I23" i="2"/>
  <c r="I13" i="2"/>
  <c r="I21" i="2"/>
  <c r="D59" i="2"/>
  <c r="H19" i="2"/>
  <c r="H27" i="2"/>
  <c r="I24" i="2"/>
  <c r="D51" i="2"/>
  <c r="D64" i="2"/>
  <c r="I16" i="2"/>
  <c r="H17" i="2"/>
  <c r="I12" i="2"/>
  <c r="H28" i="2"/>
  <c r="H25" i="2"/>
  <c r="H23" i="2"/>
  <c r="D46" i="2"/>
  <c r="D95" i="2" s="1"/>
  <c r="D57" i="2"/>
  <c r="D53" i="2"/>
  <c r="D100" i="2" s="1"/>
  <c r="G28" i="2"/>
  <c r="D60" i="2"/>
  <c r="G17" i="2"/>
  <c r="G27" i="2"/>
  <c r="D88" i="2"/>
  <c r="H88" i="2" s="1"/>
  <c r="G13" i="2"/>
  <c r="G30" i="2"/>
  <c r="H30" i="2"/>
  <c r="D45" i="2"/>
  <c r="D94" i="2" s="1"/>
  <c r="D62" i="2"/>
  <c r="I32" i="2"/>
  <c r="G12" i="2"/>
  <c r="G32" i="2"/>
  <c r="D44" i="2"/>
  <c r="D93" i="2" s="1"/>
  <c r="D78" i="2"/>
  <c r="D85" i="2"/>
  <c r="D76" i="2"/>
  <c r="G23" i="2"/>
  <c r="I38" i="2"/>
  <c r="D82" i="2"/>
  <c r="D80" i="2"/>
  <c r="D77" i="2"/>
  <c r="D84" i="2"/>
  <c r="D75" i="2"/>
  <c r="D71" i="2"/>
  <c r="I71" i="2" s="1"/>
  <c r="I41" i="2"/>
  <c r="H41" i="2"/>
  <c r="G41" i="2"/>
  <c r="I39" i="2"/>
  <c r="H39" i="2"/>
  <c r="G39" i="2"/>
  <c r="G38" i="2"/>
  <c r="G37" i="2"/>
  <c r="I36" i="2"/>
  <c r="H36" i="2"/>
  <c r="G36" i="2"/>
  <c r="H35" i="2"/>
  <c r="I35" i="2"/>
  <c r="G35" i="2"/>
  <c r="H91" i="2" l="1"/>
  <c r="H90" i="2"/>
  <c r="G71" i="2"/>
  <c r="H71" i="2"/>
  <c r="I91" i="2"/>
  <c r="D70" i="2"/>
  <c r="I70" i="2" s="1"/>
  <c r="D97" i="2"/>
  <c r="G91" i="2"/>
  <c r="I85" i="2"/>
  <c r="H85" i="2"/>
  <c r="G90" i="2"/>
  <c r="I90" i="2"/>
  <c r="G86" i="2"/>
  <c r="I86" i="2"/>
  <c r="G88" i="2"/>
  <c r="I88" i="2"/>
  <c r="G87" i="2"/>
  <c r="G89" i="2"/>
  <c r="I89" i="2"/>
  <c r="G85" i="2"/>
  <c r="D72" i="2"/>
  <c r="I72" i="2" s="1"/>
  <c r="I84" i="2"/>
  <c r="H84" i="2"/>
  <c r="G84" i="2"/>
  <c r="D105" i="2"/>
  <c r="D107" i="2"/>
  <c r="D109" i="2"/>
  <c r="D103" i="2"/>
  <c r="D104" i="2"/>
  <c r="D106" i="2"/>
  <c r="D67" i="2"/>
  <c r="D69" i="2"/>
  <c r="D73" i="2"/>
  <c r="D68" i="2"/>
  <c r="I68" i="2" s="1"/>
  <c r="D66" i="2"/>
  <c r="I66" i="2" s="1"/>
  <c r="I34" i="2"/>
  <c r="H73" i="2" l="1"/>
  <c r="I73" i="2"/>
  <c r="H67" i="2"/>
  <c r="I67" i="2"/>
  <c r="G70" i="2"/>
  <c r="H70" i="2"/>
  <c r="G72" i="2"/>
  <c r="H72" i="2"/>
  <c r="G68" i="2"/>
  <c r="H68" i="2"/>
  <c r="G69" i="2"/>
  <c r="G67" i="2"/>
  <c r="G73" i="2"/>
  <c r="G66" i="2"/>
  <c r="H66" i="2"/>
  <c r="G34" i="2"/>
  <c r="H34" i="2"/>
  <c r="G3" i="2"/>
  <c r="G4" i="2"/>
  <c r="G5" i="2"/>
  <c r="G6" i="2"/>
  <c r="G7" i="2"/>
  <c r="G9" i="2"/>
  <c r="G2" i="2"/>
  <c r="I143" i="2"/>
  <c r="H143" i="2"/>
  <c r="G143" i="2"/>
  <c r="I142" i="2"/>
  <c r="H142" i="2"/>
  <c r="G142" i="2"/>
  <c r="I141" i="2"/>
  <c r="H141" i="2"/>
  <c r="G141" i="2"/>
  <c r="H140" i="2"/>
  <c r="G140" i="2"/>
  <c r="I139" i="2"/>
  <c r="H139" i="2"/>
  <c r="I138" i="2"/>
  <c r="G138" i="2"/>
  <c r="I137" i="2"/>
  <c r="H137" i="2"/>
  <c r="G137" i="2"/>
  <c r="I9" i="2" l="1"/>
  <c r="I7" i="2"/>
  <c r="I6" i="2"/>
  <c r="I4" i="2"/>
  <c r="H9" i="2"/>
  <c r="H7" i="2"/>
  <c r="H6" i="2"/>
  <c r="H4" i="2"/>
  <c r="H2" i="2"/>
  <c r="H3" i="2"/>
  <c r="I2" i="2"/>
  <c r="I3" i="2"/>
</calcChain>
</file>

<file path=xl/sharedStrings.xml><?xml version="1.0" encoding="utf-8"?>
<sst xmlns="http://schemas.openxmlformats.org/spreadsheetml/2006/main" count="1926" uniqueCount="557">
  <si>
    <t>Notation</t>
  </si>
  <si>
    <t>UserName</t>
  </si>
  <si>
    <t>Password</t>
  </si>
  <si>
    <t>ValidLogin</t>
  </si>
  <si>
    <t>mshar107</t>
  </si>
  <si>
    <t>InvalidLogin</t>
  </si>
  <si>
    <t>mshar108</t>
  </si>
  <si>
    <t>mshar110</t>
  </si>
  <si>
    <t>mshar111</t>
  </si>
  <si>
    <t>abcd1</t>
  </si>
  <si>
    <t>abcd2</t>
  </si>
  <si>
    <t>abcd3</t>
  </si>
  <si>
    <t>abcd4</t>
  </si>
  <si>
    <t>WorkedInUnitedStates</t>
  </si>
  <si>
    <t>ActionType</t>
  </si>
  <si>
    <t>DetailedDescription</t>
  </si>
  <si>
    <t>PeakSesaon</t>
  </si>
  <si>
    <t>ImpactIfAfterPeakSeason</t>
  </si>
  <si>
    <t>PerformedScheduled</t>
  </si>
  <si>
    <t>MSID</t>
  </si>
  <si>
    <t>No</t>
  </si>
  <si>
    <t>F5 Consult</t>
  </si>
  <si>
    <t>testCaseID</t>
  </si>
  <si>
    <t>testDescription</t>
  </si>
  <si>
    <t>RequestTitle</t>
  </si>
  <si>
    <t>role</t>
  </si>
  <si>
    <t>BUSS_REQSTR</t>
  </si>
  <si>
    <t>expectedErrorText</t>
  </si>
  <si>
    <t>Request Titile is missing</t>
  </si>
  <si>
    <t>Detailed Description is missing</t>
  </si>
  <si>
    <t>TC_03</t>
  </si>
  <si>
    <t>TC_04</t>
  </si>
  <si>
    <t>Please enter mandatory fields.</t>
  </si>
  <si>
    <t>Peak Season is missing</t>
  </si>
  <si>
    <t>TC_05</t>
  </si>
  <si>
    <t>TC_06</t>
  </si>
  <si>
    <t>Impact is missing</t>
  </si>
  <si>
    <t>Test Perform Schedule is missing.</t>
  </si>
  <si>
    <t>TC_07</t>
  </si>
  <si>
    <t>Action Type is missing</t>
  </si>
  <si>
    <t>WorkedIn United States is missing</t>
  </si>
  <si>
    <t>TC_08</t>
  </si>
  <si>
    <t>TC_09</t>
  </si>
  <si>
    <t>TC_10</t>
  </si>
  <si>
    <t>All Mandatory Fields has Empty Strings(White Spaces)</t>
  </si>
  <si>
    <t>Auto EnSupp Rqst_1</t>
  </si>
  <si>
    <t>Auto EnSupp Rqst_2</t>
  </si>
  <si>
    <t>Auto EnSupp Rqst_3</t>
  </si>
  <si>
    <t>Auto EnSupp Rqst_4</t>
  </si>
  <si>
    <t>Auto EnSupp Rqst_5</t>
  </si>
  <si>
    <t>Auto EnSupp Rqst_6</t>
  </si>
  <si>
    <t>AutoPerformSchd</t>
  </si>
  <si>
    <t xml:space="preserve">                        </t>
  </si>
  <si>
    <t>attachments</t>
  </si>
  <si>
    <t>notes</t>
  </si>
  <si>
    <t>TS_01&amp;02_TC_01</t>
  </si>
  <si>
    <t>TS_03_TC_01</t>
  </si>
  <si>
    <t>TS_04_TC_01</t>
  </si>
  <si>
    <t>TS_05_TC_01</t>
  </si>
  <si>
    <t>TS_06_TC_01</t>
  </si>
  <si>
    <t>TS_07_TC_01</t>
  </si>
  <si>
    <t>TS_08_TC_01</t>
  </si>
  <si>
    <t>TS_09_TC_01</t>
  </si>
  <si>
    <t>ACI/Hosting Zones</t>
  </si>
  <si>
    <t>Console Port ( Raritan )</t>
  </si>
  <si>
    <t>Network Ports</t>
  </si>
  <si>
    <t>Network Connectivity</t>
  </si>
  <si>
    <t>Network Assessment</t>
  </si>
  <si>
    <t>Informational</t>
  </si>
  <si>
    <t>Gigamon</t>
  </si>
  <si>
    <r>
      <t>1. Verify the functionality of Requestor Information in E&amp;S request form.
2. Verify the functionality of "</t>
    </r>
    <r>
      <rPr>
        <b/>
        <u/>
        <sz val="11"/>
        <color theme="1"/>
        <rFont val="Calibri"/>
        <family val="2"/>
        <scheme val="minor"/>
      </rPr>
      <t>ACI/Hosting Zones"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</si>
  <si>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F5 Consult"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</si>
  <si>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Gigamon"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</si>
  <si>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Informational"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</si>
  <si>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Network Assesment"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</si>
  <si>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Network Connectivity"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</si>
  <si>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 "</t>
    </r>
    <r>
      <rPr>
        <b/>
        <u/>
        <sz val="11"/>
        <color theme="1"/>
        <rFont val="Calibri"/>
        <family val="2"/>
        <scheme val="minor"/>
      </rPr>
      <t>Network Ports"</t>
    </r>
    <r>
      <rPr>
        <sz val="11"/>
        <color theme="1"/>
        <rFont val="Calibri"/>
        <family val="2"/>
        <scheme val="minor"/>
      </rPr>
      <t xml:space="preserve"> Request submission by BR</t>
    </r>
  </si>
  <si>
    <r>
      <t>Verify the functionality of</t>
    </r>
    <r>
      <rPr>
        <b/>
        <sz val="11"/>
        <color theme="1"/>
        <rFont val="Calibri"/>
        <family val="2"/>
        <scheme val="minor"/>
      </rPr>
      <t xml:space="preserve"> "Console Port(Raritan)"</t>
    </r>
    <r>
      <rPr>
        <sz val="11"/>
        <color theme="1"/>
        <rFont val="Calibri"/>
        <family val="2"/>
        <scheme val="minor"/>
      </rPr>
      <t xml:space="preserve"> Request submission by BR</t>
    </r>
  </si>
  <si>
    <t>managerName</t>
  </si>
  <si>
    <t>Test</t>
  </si>
  <si>
    <t>Mehta, Gourav</t>
  </si>
  <si>
    <t>cortianExtraFields</t>
  </si>
  <si>
    <t>networkPortFields</t>
  </si>
  <si>
    <t xml:space="preserve">  {
    "requestType" :"Decommission",
    "ESC": "Auto_ESC",
    "interface": "ILO",
    "vlan": "Auto_VLAN",
    "datacenter":"OTH",
    "portsRequired": "SAN Only" ,
    "serverName":"Auto_serverName" ,
    "speed": "10" ,
    "cableSuffix" : "ETH0"  ,
    "ida" : "Auto_IDA" 
      }</t>
  </si>
  <si>
    <t xml:space="preserve">[
  {
    "action" :"Save",
    "deviceName": "Auto_deviceName1",
    "deviceModel": "Auto_deviceModel1",
    "dataCenterLocation": "Other",
    "datacenterLocationtxt":"Auto_Other",
    "serverRoom": "Other" ,
    "serverRoomtxt":"Auto_Other" ,
    "deviceType": "Cisco" ,
    "baudRate" : "2400"  ,
    "flowControl" : "Hardware" ,
    "databits" : "Odd/7"  
  },
{
    "action" :"Save",
    "deviceName": "Auto_deviceName2",
    "deviceModel": "Auto_deviceModel2",
    "dataCenterLocation": "ELR",
    "datacenterLocationtxt":"",
    "serverRoom": "SR1" ,
    "serverRoomtxt":"" ,
    "deviceType": "F5" ,
    "baudRate" : ""  ,
    "flowControl" : "" ,
    "databits" : ""  
  },{
    "action" :"Save",
    "deviceName": "Auto_deviceName3",
    "deviceModel": "Auto_deviceModel3",
    "dataCenterLocation": "Plymouth",
    "datacenterLocationtxt":"",
    "serverRoom": "MDF700" ,
    "serverRoomtxt":"" ,
    "deviceType": "Cisco APIC" ,
    "baudRate" : ""  ,
    "flowControl" : "" ,
    "databits" : ""  
  },
     {
      "action" :"Cancel",
    "deviceName": "Auto_deviceName4",
    "deviceModel": "Auto_deviceModel4",
    "dataCenterLocation": "ELR",
    "datacenterLocationtxt":"",
    "serverRoom": "SR1" ,
    "serverRoomtxt":"" ,
    "deviceType": "Cisco APIC" ,
    "baudRate" : ""  ,
    "flowControl" : "" ,
    "databits" : ""  
  },
   { "action" :"Edit",
    "rowToBeEdited":"2",
    "deviceName": "Updated_Auto_deviceName2",
    "deviceModel": "Updated_Auto_deviceModel2",
    "dataCenterLocation": "Plymouth",
    "datacenterLocationtxt":"",
    "serverRoom": "SR2" ,
    "serverRoomtxt":"" ,
    "deviceType": "Acme Packet Net" ,
    "baudRate" : ""  ,
    "flowControl" : "" ,
    "databits" : ""  
  },
  {
    "action" :"Delete",
    "deviceName": "Auto_deviceName3"
  }
  ]
</t>
  </si>
  <si>
    <t>{ 
 "requestedBy":"Sharma, Manoj", 
 "requestedByemail":"manojsharma@optum.com", 
 "requestedByphone":"124/622-9007", 
 "bussinessUnit":"Optum Global Solutions", 
 "manager":"Mehta, Gourav", 
 "manageremail":"gourav_mehta@optum.com", 
 "managerPhone":"783/856-1477", 
 "glCode":"41346-08871-INDIN547-788292---", 
 "requestStatus":"" 
 }</t>
  </si>
  <si>
    <t>expRequestorInformation</t>
  </si>
  <si>
    <t>estimatedHours</t>
  </si>
  <si>
    <t>actualHours</t>
  </si>
  <si>
    <t>assignResource</t>
  </si>
  <si>
    <t xml:space="preserve">{ 
 "LastName":"", 
 "FirstName":"", 
 "MSID":"K32", 
 "Email":"" ,
 "reasonForChange":""
 } </t>
  </si>
  <si>
    <t>NW_MNGR</t>
  </si>
  <si>
    <t>Notes added while Resource Assignment.</t>
  </si>
  <si>
    <t>12</t>
  </si>
  <si>
    <t>[
  {
    "action" :"Save",
    "deviceName": "Auto_deviceName1",
    "deviceModel": "Auto_deviceModel1",
    "dataCenterLocation": "Auto_Other",
    "serverRoom": "Auto_Other" ,
    "deviceType": "Cisco" ,
    "baudRate" : "2400"  ,
    "flowControl" : "Hardware" ,
    "databits" : "Odd/7"  
  },
{
    "action" :"Save",
    "deviceName": "Updated_Auto_deviceName2",
    "deviceModel": "Updated_Auto_deviceModel2",
    "dataCenterLocation": "Plymouth",
    "serverRoom": "SR2" ,
    "deviceType": "Acme Packet Net" ,
    "baudRate" : "115200"  ,
    "flowControl" : "None" ,
    "databits" : "None/8"  
  }
  ]</t>
  </si>
  <si>
    <t>Submitting Request for verifying ReturnCancel Flow</t>
  </si>
  <si>
    <t>Submitting Request for verifying Cancel Flow</t>
  </si>
  <si>
    <t xml:space="preserve">[
  {
    "action" :"Save",
    "deviceName": "Auto_deviceName2",
    "deviceModel": "Auto_deviceModel2",
    "dataCenterLocation": "ELR",
    "datacenterLocationtxt":"",
    "serverRoom": "SR1" ,
    "serverRoomtxt":"" ,
    "deviceType": "F5" ,
    "baudRate" : ""  ,
    "flowControl" : "" ,
    "databits" : ""  
  }
  ]
</t>
  </si>
  <si>
    <t>This data is just for doing resource assignment for other Return Cancel Flow</t>
  </si>
  <si>
    <t>This data is just for doing resource assignment for other Cancel Flow</t>
  </si>
  <si>
    <t>11</t>
  </si>
  <si>
    <t>CompleteFlowByNWEng</t>
  </si>
  <si>
    <t>Date</t>
  </si>
  <si>
    <t>NW_ENGR</t>
  </si>
  <si>
    <t>Notes added while Returning Request for Cancelling Request .</t>
  </si>
  <si>
    <t>Notes added while Returning Request for Review Request .</t>
  </si>
  <si>
    <t>Notes added while Review Request by Business Requester .</t>
  </si>
  <si>
    <t>Notes added while Canceling request by Network Engineer .</t>
  </si>
  <si>
    <t>Notes added while Canceling request by Business Requester .</t>
  </si>
  <si>
    <t>Notes added while Completing request by Network engineer .</t>
  </si>
  <si>
    <t>comments</t>
  </si>
  <si>
    <t>ValidRequestData</t>
  </si>
  <si>
    <t>InValidData</t>
  </si>
  <si>
    <t>NtwMngrAssignment</t>
  </si>
  <si>
    <t>TS02_TC_02</t>
  </si>
  <si>
    <t>TS_03_TC_02</t>
  </si>
  <si>
    <t>TS_04_TC_02</t>
  </si>
  <si>
    <t>TS_05_TC_02</t>
  </si>
  <si>
    <t>TS_06_TC_02</t>
  </si>
  <si>
    <t>TS_07_TC_02</t>
  </si>
  <si>
    <t>TS_08_TC_02</t>
  </si>
  <si>
    <t xml:space="preserve">Verify the functionality of request(ACI/ Hosting Zones) assignment by Network Manager </t>
  </si>
  <si>
    <t xml:space="preserve">Verify the functionality of request(F5 Consult) assignment by Network Manager </t>
  </si>
  <si>
    <t xml:space="preserve">Verify the functionality of request(Gigamon) assignment by Network Manager </t>
  </si>
  <si>
    <t xml:space="preserve">Verify the functionality of request(Informational) assignment by Network Manager </t>
  </si>
  <si>
    <t xml:space="preserve">Verify the functionality of request(Network Assesment) assignment by Network Manager </t>
  </si>
  <si>
    <t xml:space="preserve">Verify the functionality of request(Network Connectivity) assignment by Network Manager </t>
  </si>
  <si>
    <t xml:space="preserve">Verify the functionality of request(Network Ports) assignment by Network Manager </t>
  </si>
  <si>
    <t xml:space="preserve">Verify the functionality of request(Console Port(Raritan)) assignment by Network Manager </t>
  </si>
  <si>
    <t>TS_09_TC_03</t>
  </si>
  <si>
    <t>ReturnFlowByNWEngr</t>
  </si>
  <si>
    <t>Verify the request(ACI/Hosting Zones) return functionality by Network Engineer</t>
  </si>
  <si>
    <t>TS02_TC_03</t>
  </si>
  <si>
    <t>TS_03_TC_03</t>
  </si>
  <si>
    <t>TS_04_TC_03</t>
  </si>
  <si>
    <t>TS_05_TC_03</t>
  </si>
  <si>
    <t>TS_06_TC_03</t>
  </si>
  <si>
    <t>TS_07_TC_03</t>
  </si>
  <si>
    <t>TS_08_TC_03</t>
  </si>
  <si>
    <t>Verify the request(F5 Consult) return functionality by Network Engineer</t>
  </si>
  <si>
    <t>Verify the request(Gigamon) return functionality by Network Engineer</t>
  </si>
  <si>
    <t>Verify the request (Informational) return functionality by Network Engineer</t>
  </si>
  <si>
    <t>Verify the request (Network Assesment) return functionality by Network Engineer</t>
  </si>
  <si>
    <t>Verify the request (Network Connectivity) return functionality by Network Engineer</t>
  </si>
  <si>
    <t>Verify the request (Network Ports) return functionality by Network Engineer (DCF required as NO)</t>
  </si>
  <si>
    <t>Verify the request(Console Port(Raritan)) return functionality by Network Engineer</t>
  </si>
  <si>
    <t>This data is for verify Review Flow By Business Requestor</t>
  </si>
  <si>
    <t>Verify the request(F5 Consult) review functionality by Business Requestor</t>
  </si>
  <si>
    <t>TS02_TC_04</t>
  </si>
  <si>
    <t>TS_04_TC_04</t>
  </si>
  <si>
    <t>TS_05_TC_04</t>
  </si>
  <si>
    <t>TS_06_TC_04</t>
  </si>
  <si>
    <t>TS_07_TC_04</t>
  </si>
  <si>
    <t>TS_08_TC_04</t>
  </si>
  <si>
    <t>Verify the request(ACI/Hosting Zones) review functionality by Business Requestor</t>
  </si>
  <si>
    <t>Verify the request(Gigamon) review functionality by Business Requestor</t>
  </si>
  <si>
    <t>Verify the request (Informational) review functionality by Business Requestor</t>
  </si>
  <si>
    <t>Verify the request (Network Assesment) review functionality by Business Requestor</t>
  </si>
  <si>
    <t>Verify the request (Network Connectivity) review functionality by Business Requestor</t>
  </si>
  <si>
    <t>Verify the request (Network Ports) review functionality by Business Requestor</t>
  </si>
  <si>
    <t>TS_09_TC_06</t>
  </si>
  <si>
    <t>Verify the request(Console Port(Raritan)) review functionality by Business Requestor</t>
  </si>
  <si>
    <t>TS_08_TC_08</t>
  </si>
  <si>
    <t>TS02_TC_05</t>
  </si>
  <si>
    <t>TS_05_TC_05</t>
  </si>
  <si>
    <t>TS_06_TC_05</t>
  </si>
  <si>
    <t>TS_07_TC_05</t>
  </si>
  <si>
    <t>TS_08_TC_05</t>
  </si>
  <si>
    <t>Verify the Cancel Request(ACI/Hosting Zones) functionality by Business Requestor</t>
  </si>
  <si>
    <t>Verify the Cancel Request(F5 Consult) functionality by Business Requestor</t>
  </si>
  <si>
    <t>TS_03_TC_04</t>
  </si>
  <si>
    <t>TS_03_TC_05</t>
  </si>
  <si>
    <t>TS_04_TC_05</t>
  </si>
  <si>
    <t>Verify the Cancel Request(Gigamon) functionality by Business Requestor</t>
  </si>
  <si>
    <t>Verify the Cancel Request(Informational) functionality by Business Requestor</t>
  </si>
  <si>
    <t>Verify the Cancel Request(Network Assesment) functionality by Business Requestor</t>
  </si>
  <si>
    <t>Verify the Cancel Request(Network Connectivity) functionality by Business Requestor</t>
  </si>
  <si>
    <t>Verify the Cancel Request(Network Ports) functionality by Business Requestor</t>
  </si>
  <si>
    <t>Verify the Cancel Request(Console Port(Raritan)) functionality by Business Requestor</t>
  </si>
  <si>
    <t>TS_08_TC_10</t>
  </si>
  <si>
    <t>TS02_TC_06</t>
  </si>
  <si>
    <t>TS_03_TC_06</t>
  </si>
  <si>
    <t>TS_04_TC_06</t>
  </si>
  <si>
    <t>TS_05_TC_06</t>
  </si>
  <si>
    <t>TS_06_TC_06</t>
  </si>
  <si>
    <t>TS_07_TC_06</t>
  </si>
  <si>
    <t>TS_08_TC_06</t>
  </si>
  <si>
    <t>Verify the Cancel Request (Console Port(Raritan)) functionality by Network Engineer</t>
  </si>
  <si>
    <t>TS_08_TC_11</t>
  </si>
  <si>
    <t>Verify the Complete Request(Console Port(Raritan)) Functionality by Network Engineer</t>
  </si>
  <si>
    <t>TS_08_TC_13</t>
  </si>
  <si>
    <t>PartialCompleteFlowByNWEng</t>
  </si>
  <si>
    <t xml:space="preserve">[
  {
    "action" :"Save",
    "deviceName": "Auto_deviceName1",
    "deviceModel": "Auto_deviceModel1",
    "dataCenterLocation": "Other",
    "datacenterLocationtxt":"Auto_Other",
    "serverRoom": "Other" ,
    "serverRoomtxt":"Auto_Other" ,
    "deviceType": "Cisco" ,
    "baudRate" : "2400"  ,
    "flowControl" : "Hardware" ,
    "databits" : "Odd/7"  
  },
{
    "action" :"Save",
    "deviceName": "Auto_deviceName2",
    "deviceModel": "Auto_deviceModel2",
    "dataCenterLocation": "ELR",
    "datacenterLocationtxt":"",
    "serverRoom": "SR1" ,
    "serverRoomtxt":"" ,
    "deviceType": "F5" ,
    "baudRate" : ""  ,
    "flowControl" : "" ,
    "databits" : ""  
  },{
    "action" :"Save",
    "deviceName": "Auto_deviceName3",
    "deviceModel": "Auto_deviceModel3",
    "dataCenterLocation": "Plymouth",
    "datacenterLocationtxt":"",
    "serverRoom": "MDF700" ,
    "serverRoomtxt":"" ,
    "deviceType": "Cisco APIC" ,
    "baudRate" : ""  ,
    "flowControl" : "" ,
    "databits" : ""  
  }
  ]
</t>
  </si>
  <si>
    <t>Verify the Partial Complete Request(Console Port(Raritan)) Functionality by Network Engineer</t>
  </si>
  <si>
    <t>Notes added while Partially Completing request by Network engineer .</t>
  </si>
  <si>
    <t>CancelFlowByNWEng</t>
  </si>
  <si>
    <t>CancelFlowByBSReq</t>
  </si>
  <si>
    <t>ReviewFlowByBSRqstr</t>
  </si>
  <si>
    <t>25</t>
  </si>
  <si>
    <t>20</t>
  </si>
  <si>
    <t>21</t>
  </si>
  <si>
    <t>22</t>
  </si>
  <si>
    <t>23</t>
  </si>
  <si>
    <t>24</t>
  </si>
  <si>
    <t>TS02_TC_07</t>
  </si>
  <si>
    <t>TS_03_TC_07</t>
  </si>
  <si>
    <t>TS_04_TC_07</t>
  </si>
  <si>
    <t>TS_05_TC_07</t>
  </si>
  <si>
    <t>TS_06_TC_07</t>
  </si>
  <si>
    <t>TS_07_TC_07</t>
  </si>
  <si>
    <t>TS_08_TC_07</t>
  </si>
  <si>
    <t>Verify the Cancel Request(Network Ports) functionality by Network Engineer Without DCF</t>
  </si>
  <si>
    <t>Verify the Cancel Request(ACI/Hosting Zones) functionality by Network Engineer</t>
  </si>
  <si>
    <t>Verify the Cancel Request(F5 Consult) functionality by Network Engineer</t>
  </si>
  <si>
    <t>Verify the Cancel Request(Gigamon) functionality by Network Engineer</t>
  </si>
  <si>
    <t>Verify the Cancel Request(Informational) functionality by Network Engineer</t>
  </si>
  <si>
    <t>Verify the Cancel Request(Network Assesment) functionality by Network Engineer</t>
  </si>
  <si>
    <t>Verify the Cancel Request(Network Connectivity) functionality by Network Engineer</t>
  </si>
  <si>
    <t>Verify the Complete Request(ACI/Hosting Zones) functionality by Network Engineer</t>
  </si>
  <si>
    <t>Verify the Complete Request(F5 Consult) functionality by Network Engineer</t>
  </si>
  <si>
    <t>Verify the Complete Request(Gigamon) functionality by Network Engineer</t>
  </si>
  <si>
    <t>Verify the Complete Request(Informational) functionality by Network Engineer</t>
  </si>
  <si>
    <t>Verify the Complete Request(Network Assesment) functionality by Network Engineer</t>
  </si>
  <si>
    <t>Verify the Complete Request(Network Connectivity) functionality by Network Engineer</t>
  </si>
  <si>
    <t>Verify the Complete Request(Network Ports) functionality by Network Engineer Without DCF</t>
  </si>
  <si>
    <t>Business Requestor</t>
  </si>
  <si>
    <t>Netwrok Engineer</t>
  </si>
  <si>
    <t>k32</t>
  </si>
  <si>
    <t>Netwrok Manager</t>
  </si>
  <si>
    <t>[
  {
    "action" :"Save",
    "deviceName": "Auto_deviceName2",
    "deviceModel": "Auto_deviceModel2",
    "dataCenterLocation": "ELR",
    "serverRoom": "SR1" ,
    "deviceType": "F5" ,
    "baudRate" : "19200"  ,
    "flowControl" : "None" ,
    "databits" : "None/8"  
  }
  ]</t>
  </si>
  <si>
    <t>DCFFlowByNWEng</t>
  </si>
  <si>
    <t>DCF Engineer</t>
  </si>
  <si>
    <t>DCF Manager</t>
  </si>
  <si>
    <t>Notes added by Network Engineer For DCF Flow</t>
  </si>
  <si>
    <t>DCFFlowByDCFMngr</t>
  </si>
  <si>
    <t>DCF_MNGR</t>
  </si>
  <si>
    <t>Notes added by DCF Manager For DCF Flow</t>
  </si>
  <si>
    <t>To verify DCF Engr  is able to Cancel the request</t>
  </si>
  <si>
    <t>To verify DCF Engr  is able to Caomplete Network connectivity request</t>
  </si>
  <si>
    <t>To verify DCF Engr  is able to Caomplete Network port request</t>
  </si>
  <si>
    <t>To verify DCF Mngr is able to assign DCF Engineer to Network Connectivity request</t>
  </si>
  <si>
    <t>To verify DCF Mngr is able to assign DCF Engineer to Network Port request</t>
  </si>
  <si>
    <t>Data to verify DCF Engr is able to Cancel Network connectivity request</t>
  </si>
  <si>
    <t>Data to verify DCF Engr is able to Cancel Network port request</t>
  </si>
  <si>
    <t>Data to verify DCF Engr is able to Complete Network connectivity request</t>
  </si>
  <si>
    <t>Data to verify DCF Engr is able to Complete Network port request</t>
  </si>
  <si>
    <t>DCF_ENGR</t>
  </si>
  <si>
    <t>Notes added by DCF Engineer For DCF Flow while returning request</t>
  </si>
  <si>
    <t>ReturnDCFFlowByDCFEngr</t>
  </si>
  <si>
    <t>CompleteDCFFlowByDCFEngr</t>
  </si>
  <si>
    <t>Notes added by DCF Engineer For DCF Flow while Completing request</t>
  </si>
  <si>
    <t>ForAutomation.png</t>
  </si>
  <si>
    <t>SYS_ENGR</t>
  </si>
  <si>
    <t>Production</t>
  </si>
  <si>
    <t>New VIP</t>
  </si>
  <si>
    <t>request06</t>
  </si>
  <si>
    <t>Verify the functionality of Requestor using invalid ms id and not select role in LBManual</t>
  </si>
  <si>
    <t>TC06</t>
  </si>
  <si>
    <t>InvalidLBRequestData</t>
  </si>
  <si>
    <t>kverma17</t>
  </si>
  <si>
    <t>Non Production</t>
  </si>
  <si>
    <t>Update Existing VIP</t>
  </si>
  <si>
    <t>request05</t>
  </si>
  <si>
    <t>Varify the functionality by filling only mendatory field</t>
  </si>
  <si>
    <t>TC05</t>
  </si>
  <si>
    <t>ValidLBRequestData</t>
  </si>
  <si>
    <t>abcde</t>
  </si>
  <si>
    <t>request04</t>
  </si>
  <si>
    <t>TC04</t>
  </si>
  <si>
    <t>implemented for testing</t>
  </si>
  <si>
    <t>Yes</t>
  </si>
  <si>
    <t>request03</t>
  </si>
  <si>
    <t>TC03</t>
  </si>
  <si>
    <t>abcds</t>
  </si>
  <si>
    <t>request02</t>
  </si>
  <si>
    <t>TC02</t>
  </si>
  <si>
    <t>ValidLBRequestDate</t>
  </si>
  <si>
    <t>request01</t>
  </si>
  <si>
    <t>Verify the functionality of Requestor using valid ms id and valid role in LBManual</t>
  </si>
  <si>
    <t>TC01</t>
  </si>
  <si>
    <t>Khosla, Sonam</t>
  </si>
  <si>
    <t>request1</t>
  </si>
  <si>
    <t>1. Verify the functionality of Requestor using valid ms id and valid role in LBManual</t>
  </si>
  <si>
    <t>TC1</t>
  </si>
  <si>
    <t>userimpactNote</t>
  </si>
  <si>
    <t>offshoreNote</t>
  </si>
  <si>
    <t>UserImpact</t>
  </si>
  <si>
    <t>confirmation</t>
  </si>
  <si>
    <t>CustomerNotes</t>
  </si>
  <si>
    <t>SpecialInstruction</t>
  </si>
  <si>
    <t>TesterPhone</t>
  </si>
  <si>
    <t>TesterEmail</t>
  </si>
  <si>
    <t>TesterName</t>
  </si>
  <si>
    <t>ChangeTicket</t>
  </si>
  <si>
    <t>EnvironmentZone</t>
  </si>
  <si>
    <t>VIPAction</t>
  </si>
  <si>
    <t>ESD</t>
  </si>
  <si>
    <t>dateAndTime</t>
  </si>
  <si>
    <t>TestDescription</t>
  </si>
  <si>
    <t>TestCaseId</t>
  </si>
  <si>
    <t>RequestAction</t>
  </si>
  <si>
    <t>WorkedinUnitedStates</t>
  </si>
  <si>
    <t>ConnectingEntity</t>
  </si>
  <si>
    <t>SUI</t>
  </si>
  <si>
    <t>PHIInvolved</t>
  </si>
  <si>
    <t>ThridPartyName</t>
  </si>
  <si>
    <t>ContractIDNumber</t>
  </si>
  <si>
    <t>SecureShareRequired</t>
  </si>
  <si>
    <t>ReasonForConnection</t>
  </si>
  <si>
    <t>DuringPeakSeason</t>
  </si>
  <si>
    <t>AfterPeakSeason</t>
  </si>
  <si>
    <t>PerformedasScheduled</t>
  </si>
  <si>
    <t>VendorId</t>
  </si>
  <si>
    <t>EngagementId</t>
  </si>
  <si>
    <t>TrackingId</t>
  </si>
  <si>
    <t>BusinessName</t>
  </si>
  <si>
    <t>ContactName</t>
  </si>
  <si>
    <t>ContactEmail</t>
  </si>
  <si>
    <t>RequestSubmission</t>
  </si>
  <si>
    <t>TS_01_TC_01</t>
  </si>
  <si>
    <t>Add</t>
  </si>
  <si>
    <t>Acquired Entity</t>
  </si>
  <si>
    <t>RajAaryanMalhotra</t>
  </si>
  <si>
    <t>Auto Test Reason</t>
  </si>
  <si>
    <t>Test Peak Season</t>
  </si>
  <si>
    <t>After Test Peak Season</t>
  </si>
  <si>
    <t>Test Performed Scheduled</t>
  </si>
  <si>
    <t>Test Business Name</t>
  </si>
  <si>
    <t>Test Contact Name</t>
  </si>
  <si>
    <t>testemail@test.com</t>
  </si>
  <si>
    <t>Test Customer Notes</t>
  </si>
  <si>
    <t>ValidRequestData1</t>
  </si>
  <si>
    <t>TS_01_TC_02</t>
  </si>
  <si>
    <t>Verify the functionality of Business Partner as connecting entity request submission for request action as Add by BR</t>
  </si>
  <si>
    <t>Business Partner</t>
  </si>
  <si>
    <t>mnagasu1</t>
  </si>
  <si>
    <t>TS_01_TC_03</t>
  </si>
  <si>
    <t>Verify the functionality of Client as connecting entity request submission for request action as Add by BR</t>
  </si>
  <si>
    <t>Client</t>
  </si>
  <si>
    <t>TS_01_TC_04</t>
  </si>
  <si>
    <t>Verify the functionality of Provider as connecting entity request submission for request action as Add by BR</t>
  </si>
  <si>
    <t>Provider</t>
  </si>
  <si>
    <t>TS_01_TC_05</t>
  </si>
  <si>
    <t>Verify the functionality of Vendor as connecting entity request submission for request action as Add by BR</t>
  </si>
  <si>
    <t>Vendor</t>
  </si>
  <si>
    <t>123123</t>
  </si>
  <si>
    <t>TS_01_TC_06</t>
  </si>
  <si>
    <t>Verify the functionality of Acquired Entity as connecting entity request submission for request action as Change by BR</t>
  </si>
  <si>
    <t>Change</t>
  </si>
  <si>
    <t>TS_01_TC_07</t>
  </si>
  <si>
    <t>Verify the functionality of Business Partner as connecting entity request submission for request action as Change by BR</t>
  </si>
  <si>
    <t>TS_01_TC_08</t>
  </si>
  <si>
    <t>Verify the functionality of Client as connecting entity request submission for request action as Change by BR</t>
  </si>
  <si>
    <t>TS_01_TC_09</t>
  </si>
  <si>
    <t>Verify the functionality of Provider as connecting entity request submission for request action as Change by BR</t>
  </si>
  <si>
    <t>TS_01_TC_10</t>
  </si>
  <si>
    <t>Verify the functionality of Vendor as connecting entity request submission for request action as Change by BR</t>
  </si>
  <si>
    <t>TS_01_TC_11</t>
  </si>
  <si>
    <t>Verify the functionality of Acquired Entity as connecting entity request submission for request action as Remove by BR</t>
  </si>
  <si>
    <t>Remove</t>
  </si>
  <si>
    <t>TS_01_TC_12</t>
  </si>
  <si>
    <t>Verify the functionality of Business Partner as connecting entity request submission for request action as Remove by BR</t>
  </si>
  <si>
    <t>TS_01_TC_13</t>
  </si>
  <si>
    <t>Verify the functionality of Client as connecting entity request submission for request action as Remove by BR</t>
  </si>
  <si>
    <t>TS_01_TC_14</t>
  </si>
  <si>
    <t>Verify the functionality of Provider as connecting entity request submission for request action as Remove by BR</t>
  </si>
  <si>
    <t>TS_01_TC_15</t>
  </si>
  <si>
    <t>Verify the functionality of Vendor as connecting entity request submission for request action as Remove by BR</t>
  </si>
  <si>
    <t>NwMNGRAssignment1</t>
  </si>
  <si>
    <t>TS_02_TC_01</t>
  </si>
  <si>
    <t>asushma1</t>
  </si>
  <si>
    <t>Yadav, Gourav</t>
  </si>
  <si>
    <t>{</t>
  </si>
  <si>
    <t>VTP Page</t>
  </si>
  <si>
    <t>rmayuri</t>
  </si>
  <si>
    <t>requestTitle</t>
  </si>
  <si>
    <t>inegrationType</t>
  </si>
  <si>
    <t>dURequest</t>
  </si>
  <si>
    <t>requestCategory</t>
  </si>
  <si>
    <t>requestTypeOtherValue</t>
  </si>
  <si>
    <t>requestSubCategory</t>
  </si>
  <si>
    <t>requestDepartment</t>
  </si>
  <si>
    <t>sourceEnvironment</t>
  </si>
  <si>
    <t>actionPlanPex</t>
  </si>
  <si>
    <t>technicalSME</t>
  </si>
  <si>
    <t>helDeskGroup</t>
  </si>
  <si>
    <t>projectName</t>
  </si>
  <si>
    <t>projectNumber</t>
  </si>
  <si>
    <t>productName</t>
  </si>
  <si>
    <t>manufacturer</t>
  </si>
  <si>
    <t>versionNumber</t>
  </si>
  <si>
    <t>productType</t>
  </si>
  <si>
    <t>aSKID</t>
  </si>
  <si>
    <t>productDescription</t>
  </si>
  <si>
    <t>reasonforIntegration</t>
  </si>
  <si>
    <t>loggingMethod</t>
  </si>
  <si>
    <t>networkZone</t>
  </si>
  <si>
    <t>zone</t>
  </si>
  <si>
    <t>zoneOtherValue</t>
  </si>
  <si>
    <t>details</t>
  </si>
  <si>
    <t>justificationStatement</t>
  </si>
  <si>
    <t>windowsEventsDetails</t>
  </si>
  <si>
    <t>cEFSyslog</t>
  </si>
  <si>
    <t>flatFileTransportMethod</t>
  </si>
  <si>
    <t>domain</t>
  </si>
  <si>
    <t>estimatedEventCount</t>
  </si>
  <si>
    <t>estimatedEventCountType</t>
  </si>
  <si>
    <t>hosts</t>
  </si>
  <si>
    <t>logMessageSamples</t>
  </si>
  <si>
    <t>actionableEvents</t>
  </si>
  <si>
    <t>cyberSecurityVerification</t>
  </si>
  <si>
    <t>contentVerification</t>
  </si>
  <si>
    <t>TC_01</t>
  </si>
  <si>
    <t xml:space="preserve">1. Verify the functionality of ArchSight Form Submission by BR when Integration Type is "Request New Log Collection" and Logging Method is "Flat Text Files/SFTP"
</t>
  </si>
  <si>
    <t>Request New Log Collection</t>
  </si>
  <si>
    <t>Internal - Optum, UHG</t>
  </si>
  <si>
    <t>Test Action Plan 8 Feb 01</t>
  </si>
  <si>
    <t>TestMSID8FEB01</t>
  </si>
  <si>
    <t>Test Help Group</t>
  </si>
  <si>
    <t>Test Project Name</t>
  </si>
  <si>
    <t>TestProduct08Feb01</t>
  </si>
  <si>
    <t>Test Manufacturer</t>
  </si>
  <si>
    <t>Security Application – COTS (Commercial Off The Shelf)</t>
  </si>
  <si>
    <t>TestAskID01</t>
  </si>
  <si>
    <t>Request Created by Autmation</t>
  </si>
  <si>
    <t>Test Reason Please Ignore</t>
  </si>
  <si>
    <t>Flat Text Files/SFTP</t>
  </si>
  <si>
    <t>Core</t>
  </si>
  <si>
    <t>ECG</t>
  </si>
  <si>
    <t>TestDomain</t>
  </si>
  <si>
    <t>Day</t>
  </si>
  <si>
    <t>12.12.12.22</t>
  </si>
  <si>
    <t>Test Log Message</t>
  </si>
  <si>
    <t>Test Actionable Events</t>
  </si>
  <si>
    <t>Test Notes Submitted by Br</t>
  </si>
  <si>
    <t>checkit</t>
  </si>
  <si>
    <t>vvenugo6</t>
  </si>
  <si>
    <t>TC_02</t>
  </si>
  <si>
    <t xml:space="preserve">1. Verify the functionality of ArchSight Form Submission by BR when Integration Type is "Request New Log Collection" and and Logging Method is "Syslog/Syslog Forwading"
</t>
  </si>
  <si>
    <t>Customer - Commercial</t>
  </si>
  <si>
    <t>Test Action Plan 8 Feb 02</t>
  </si>
  <si>
    <t>TestMSID8FEB02</t>
  </si>
  <si>
    <t>TestProduct08Feb02</t>
  </si>
  <si>
    <t>Operating System (Linux, Windows, etc)</t>
  </si>
  <si>
    <t>TestAskID02</t>
  </si>
  <si>
    <t>Syslog/Syslog Forwarding</t>
  </si>
  <si>
    <t xml:space="preserve">1. Verify the functionality of ArchSight Form Submission by BR when Integration Type is "Request New Log Collection" and and Logging Method is "Windows Event Logs/Event Forwarding"
</t>
  </si>
  <si>
    <t>Internal - Acquired Entity</t>
  </si>
  <si>
    <t>Test Action Plan 8 Feb 03</t>
  </si>
  <si>
    <t>TestMSID8FEB03</t>
  </si>
  <si>
    <t>TestProduct08Feb03</t>
  </si>
  <si>
    <t>TestAskID03</t>
  </si>
  <si>
    <t>Windows Event Logs/Event Forwarding</t>
  </si>
  <si>
    <t>Test Windows Events Details</t>
  </si>
  <si>
    <t>Test Request Created by Automation</t>
  </si>
  <si>
    <t>1. Verify the functionality of ArchSight Form Submission by BR when Integration Type is "Updating Existing Log Collection" .</t>
  </si>
  <si>
    <t>Update Existing Log Collection</t>
  </si>
  <si>
    <t>Checkit</t>
  </si>
  <si>
    <t>ESM Changes</t>
  </si>
  <si>
    <t>Change or Update ESM Destinations</t>
  </si>
  <si>
    <t>Test Request Department</t>
  </si>
  <si>
    <t>DMZ - App</t>
  </si>
  <si>
    <t>Test Details</t>
  </si>
  <si>
    <t>Test Justification</t>
  </si>
  <si>
    <t>1. Verify the functionality of ArchSight Form Submission by BR when Integration Type is "Updating Existing Log Collection" and "Request Category" is other</t>
  </si>
  <si>
    <t>Other</t>
  </si>
  <si>
    <t>Test Request Category</t>
  </si>
  <si>
    <t>Network Zone Other</t>
  </si>
  <si>
    <t>RequestType</t>
  </si>
  <si>
    <t>InfrastructureService</t>
  </si>
  <si>
    <t>PPMOProjectNumber</t>
  </si>
  <si>
    <t>ApplicationOptions</t>
  </si>
  <si>
    <t>ASKApplicationName</t>
  </si>
  <si>
    <t>AdminGroup</t>
  </si>
  <si>
    <t>Backup</t>
  </si>
  <si>
    <t>Storage</t>
  </si>
  <si>
    <t>DataCenter</t>
  </si>
  <si>
    <t>NetworkZone</t>
  </si>
  <si>
    <t>InterfaceZone</t>
  </si>
  <si>
    <t>Protocol</t>
  </si>
  <si>
    <t>ShareName</t>
  </si>
  <si>
    <t>GlobalGroupsForModify</t>
  </si>
  <si>
    <t>GlobalGroupsForReadOnly</t>
  </si>
  <si>
    <t>ServiceAccountForModify</t>
  </si>
  <si>
    <t>ServiceAccountForReadOnly</t>
  </si>
  <si>
    <t>MountPoint</t>
  </si>
  <si>
    <t>ServerName</t>
  </si>
  <si>
    <t>DMZGlobalGroups</t>
  </si>
  <si>
    <t>DMZServiceAccount</t>
  </si>
  <si>
    <t>AdditionalUsers</t>
  </si>
  <si>
    <t>ManagerName</t>
  </si>
  <si>
    <t>ValidNasData</t>
  </si>
  <si>
    <t>TCID01</t>
  </si>
  <si>
    <t xml:space="preserve">Create new nas share </t>
  </si>
  <si>
    <t>Create New NAS Share</t>
  </si>
  <si>
    <t>Prj100719</t>
  </si>
  <si>
    <t>existingASK</t>
  </si>
  <si>
    <t>Legacy Navigator Agent Desktop</t>
  </si>
  <si>
    <t>XL_NS_COCKPIT_DEV</t>
  </si>
  <si>
    <t>Chaska</t>
  </si>
  <si>
    <t>STAGE</t>
  </si>
  <si>
    <t>Intranet (Core)</t>
  </si>
  <si>
    <t>CIFS - Windows only NAS Share</t>
  </si>
  <si>
    <t>nas_test1</t>
  </si>
  <si>
    <t>APS-WMT</t>
  </si>
  <si>
    <t>APS-Education</t>
  </si>
  <si>
    <t>ADTST7025</t>
  </si>
  <si>
    <t>ADTST6986</t>
  </si>
  <si>
    <t>glalith1</t>
  </si>
  <si>
    <t>msrikri</t>
  </si>
  <si>
    <t>Maddula, Sreekanth</t>
  </si>
  <si>
    <t>TCID02</t>
  </si>
  <si>
    <t>Elk River</t>
  </si>
  <si>
    <t>nas_test</t>
  </si>
  <si>
    <t>TCID03</t>
  </si>
  <si>
    <t>Internet (DMZ)</t>
  </si>
  <si>
    <t>Application Zone</t>
  </si>
  <si>
    <t>apsrp9205</t>
  </si>
  <si>
    <t>apad_dmz_srvrs</t>
  </si>
  <si>
    <t>test_ID_acct</t>
  </si>
  <si>
    <t>test_user</t>
  </si>
  <si>
    <t>TCID04</t>
  </si>
  <si>
    <t>DEV</t>
  </si>
  <si>
    <t>Database Zone</t>
  </si>
  <si>
    <t>scherala</t>
  </si>
  <si>
    <t>TCID05</t>
  </si>
  <si>
    <t>TCID06</t>
  </si>
  <si>
    <t>TCID07</t>
  </si>
  <si>
    <t>TCID08</t>
  </si>
  <si>
    <t>SecurityRequest</t>
  </si>
  <si>
    <t>RequestforAE</t>
  </si>
  <si>
    <t>ServiceCategory</t>
  </si>
  <si>
    <t>Criticalbusinessapplication</t>
  </si>
  <si>
    <t>workedinUS</t>
  </si>
  <si>
    <t>Lineofbusiness</t>
  </si>
  <si>
    <t>Attachments</t>
  </si>
  <si>
    <t>Notes</t>
  </si>
  <si>
    <t>Rulesforuse</t>
  </si>
  <si>
    <t>Apllicationcheckout</t>
  </si>
  <si>
    <t>ReasonReview</t>
  </si>
  <si>
    <t>TS_01</t>
  </si>
  <si>
    <t xml:space="preserve">Verification of request processing functionality for different Action Types
</t>
  </si>
  <si>
    <t>Proxy</t>
  </si>
  <si>
    <t>Call Center</t>
  </si>
  <si>
    <t>CSS AARP SIEBEL CRM</t>
  </si>
  <si>
    <t>Optum360</t>
  </si>
  <si>
    <t>test</t>
  </si>
  <si>
    <t>kvardhan</t>
  </si>
  <si>
    <t>TS_02</t>
  </si>
  <si>
    <t>Verification of request processing functionality for different Action Types</t>
  </si>
  <si>
    <t>AARP MEDICARE PLANS PORTAL</t>
  </si>
  <si>
    <t>OptumCare</t>
  </si>
  <si>
    <t>test2</t>
  </si>
  <si>
    <t>ISOAEMNGRASSIGNMENT</t>
  </si>
  <si>
    <t>TS_03</t>
  </si>
  <si>
    <t xml:space="preserve">Verify the functionality of request(Proxy/ YES) assignment by Network Manager </t>
  </si>
  <si>
    <t>ISO_AE_MGR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</si>
</sst>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1" fillId="2" borderId="0" xfId="0" applyNumberFormat="1" applyFont="1" applyFill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vertical="top" wrapText="1"/>
    </xf>
    <xf numFmtId="164" fontId="1" fillId="0" borderId="3" xfId="0" applyNumberFormat="1" applyFont="1" applyBorder="1" applyAlignment="1">
      <alignment vertical="top"/>
    </xf>
    <xf numFmtId="164" fontId="0" fillId="3" borderId="0" xfId="0" applyNumberFormat="1" applyFill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164" fontId="0" fillId="4" borderId="0" xfId="0" applyNumberFormat="1" applyFill="1" applyAlignment="1">
      <alignment vertical="top"/>
    </xf>
    <xf numFmtId="164" fontId="0" fillId="4" borderId="0" xfId="0" applyNumberFormat="1" applyFill="1" applyAlignment="1">
      <alignment vertical="top" wrapText="1"/>
    </xf>
    <xf numFmtId="164" fontId="1" fillId="4" borderId="3" xfId="0" applyNumberFormat="1" applyFont="1" applyFill="1" applyBorder="1" applyAlignment="1">
      <alignment vertical="top"/>
    </xf>
    <xf numFmtId="164" fontId="0" fillId="5" borderId="0" xfId="0" applyNumberFormat="1" applyFill="1" applyAlignment="1">
      <alignment vertical="top"/>
    </xf>
    <xf numFmtId="164" fontId="0" fillId="6" borderId="0" xfId="0" applyNumberFormat="1" applyFill="1" applyAlignment="1">
      <alignment vertical="top"/>
    </xf>
    <xf numFmtId="164" fontId="0" fillId="7" borderId="0" xfId="0" applyNumberFormat="1" applyFill="1" applyAlignment="1">
      <alignment vertical="top"/>
    </xf>
    <xf numFmtId="164" fontId="1" fillId="2" borderId="4" xfId="0" applyNumberFormat="1" applyFont="1" applyFill="1" applyBorder="1" applyAlignment="1">
      <alignment vertical="top"/>
    </xf>
    <xf numFmtId="164" fontId="0" fillId="7" borderId="4" xfId="0" applyNumberFormat="1" applyFill="1" applyBorder="1" applyAlignment="1">
      <alignment vertical="top"/>
    </xf>
    <xf numFmtId="164" fontId="0" fillId="7" borderId="4" xfId="0" applyNumberFormat="1" applyFill="1" applyBorder="1" applyAlignment="1">
      <alignment vertical="top" wrapText="1"/>
    </xf>
    <xf numFmtId="164" fontId="0" fillId="4" borderId="4" xfId="0" applyNumberFormat="1" applyFill="1" applyBorder="1" applyAlignment="1">
      <alignment vertical="top"/>
    </xf>
    <xf numFmtId="164" fontId="0" fillId="4" borderId="4" xfId="0" applyNumberFormat="1" applyFill="1" applyBorder="1" applyAlignment="1">
      <alignment vertical="top" wrapText="1"/>
    </xf>
    <xf numFmtId="164" fontId="0" fillId="3" borderId="4" xfId="0" applyNumberFormat="1" applyFill="1" applyBorder="1" applyAlignment="1">
      <alignment vertical="top"/>
    </xf>
    <xf numFmtId="164" fontId="0" fillId="3" borderId="4" xfId="0" applyNumberFormat="1" applyFill="1" applyBorder="1" applyAlignment="1">
      <alignment vertical="top" wrapText="1"/>
    </xf>
    <xf numFmtId="164" fontId="0" fillId="6" borderId="4" xfId="0" applyNumberFormat="1" applyFill="1" applyBorder="1" applyAlignment="1">
      <alignment vertical="top"/>
    </xf>
    <xf numFmtId="164" fontId="0" fillId="6" borderId="4" xfId="0" applyNumberFormat="1" applyFill="1" applyBorder="1" applyAlignment="1">
      <alignment vertical="top" wrapText="1"/>
    </xf>
    <xf numFmtId="49" fontId="0" fillId="6" borderId="4" xfId="0" applyNumberFormat="1" applyFill="1" applyBorder="1" applyAlignment="1">
      <alignment vertical="top"/>
    </xf>
    <xf numFmtId="164" fontId="0" fillId="0" borderId="4" xfId="0" applyNumberFormat="1" applyBorder="1" applyAlignment="1">
      <alignment vertical="top"/>
    </xf>
    <xf numFmtId="164" fontId="1" fillId="7" borderId="6" xfId="0" applyNumberFormat="1" applyFont="1" applyFill="1" applyBorder="1" applyAlignment="1">
      <alignment vertical="top"/>
    </xf>
    <xf numFmtId="164" fontId="0" fillId="5" borderId="4" xfId="0" applyNumberFormat="1" applyFill="1" applyBorder="1" applyAlignment="1">
      <alignment vertical="top"/>
    </xf>
    <xf numFmtId="164" fontId="0" fillId="5" borderId="4" xfId="0" applyNumberFormat="1" applyFill="1" applyBorder="1" applyAlignment="1">
      <alignment vertical="top" wrapText="1"/>
    </xf>
    <xf numFmtId="164" fontId="1" fillId="6" borderId="5" xfId="0" applyNumberFormat="1" applyFont="1" applyFill="1" applyBorder="1" applyAlignment="1">
      <alignment vertical="top"/>
    </xf>
    <xf numFmtId="164" fontId="1" fillId="0" borderId="5" xfId="0" applyNumberFormat="1" applyFont="1" applyBorder="1" applyAlignment="1">
      <alignment vertical="top"/>
    </xf>
    <xf numFmtId="164" fontId="1" fillId="4" borderId="6" xfId="0" applyNumberFormat="1" applyFont="1" applyFill="1" applyBorder="1" applyAlignment="1">
      <alignment vertical="top"/>
    </xf>
    <xf numFmtId="164" fontId="1" fillId="5" borderId="6" xfId="0" applyNumberFormat="1" applyFont="1" applyFill="1" applyBorder="1" applyAlignment="1">
      <alignment vertical="top"/>
    </xf>
    <xf numFmtId="164" fontId="1" fillId="6" borderId="6" xfId="0" applyNumberFormat="1" applyFon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164" fontId="1" fillId="2" borderId="0" xfId="0" applyNumberFormat="1" applyFont="1" applyFill="1" applyAlignment="1"/>
    <xf numFmtId="164" fontId="1" fillId="8" borderId="0" xfId="0" applyNumberFormat="1" applyFont="1" applyFill="1" applyAlignment="1"/>
    <xf numFmtId="164" fontId="0" fillId="9" borderId="7" xfId="0" applyNumberFormat="1" applyFill="1" applyBorder="1" applyAlignment="1"/>
    <xf numFmtId="0" fontId="0" fillId="9" borderId="7" xfId="0" applyFill="1" applyBorder="1"/>
    <xf numFmtId="49" fontId="0" fillId="9" borderId="7" xfId="0" applyNumberFormat="1" applyFill="1" applyBorder="1" applyAlignment="1"/>
    <xf numFmtId="164" fontId="0" fillId="9" borderId="8" xfId="0" applyNumberFormat="1" applyFill="1" applyBorder="1" applyAlignment="1"/>
    <xf numFmtId="0" fontId="0" fillId="9" borderId="8" xfId="0" applyFill="1" applyBorder="1"/>
    <xf numFmtId="49" fontId="0" fillId="9" borderId="8" xfId="0" applyNumberFormat="1" applyFill="1" applyBorder="1" applyAlignment="1"/>
    <xf numFmtId="0" fontId="0" fillId="9" borderId="9" xfId="0" applyFill="1" applyBorder="1"/>
    <xf numFmtId="164" fontId="0" fillId="9" borderId="9" xfId="0" applyNumberFormat="1" applyFill="1" applyBorder="1" applyAlignment="1"/>
    <xf numFmtId="0" fontId="0" fillId="9" borderId="0" xfId="0" applyFill="1"/>
    <xf numFmtId="0" fontId="0" fillId="11" borderId="0" xfId="0" applyFill="1"/>
    <xf numFmtId="0" fontId="0" fillId="9" borderId="4" xfId="0" applyFill="1" applyBorder="1"/>
    <xf numFmtId="164" fontId="1" fillId="2" borderId="4" xfId="0" applyNumberFormat="1" applyFont="1" applyFill="1" applyBorder="1" applyAlignment="1"/>
    <xf numFmtId="164" fontId="0" fillId="9" borderId="4" xfId="0" applyNumberFormat="1" applyFill="1" applyBorder="1" applyAlignment="1"/>
    <xf numFmtId="164" fontId="0" fillId="9" borderId="4" xfId="0" applyNumberFormat="1" applyFill="1" applyBorder="1" applyAlignment="1">
      <alignment wrapText="1"/>
    </xf>
    <xf numFmtId="164" fontId="1" fillId="9" borderId="4" xfId="0" applyNumberFormat="1" applyFont="1" applyFill="1" applyBorder="1" applyAlignment="1"/>
    <xf numFmtId="1" fontId="0" fillId="9" borderId="4" xfId="0" applyNumberFormat="1" applyFill="1" applyBorder="1" applyAlignment="1"/>
    <xf numFmtId="164" fontId="0" fillId="0" borderId="4" xfId="0" applyNumberFormat="1" applyBorder="1" applyAlignment="1"/>
    <xf numFmtId="164" fontId="0" fillId="0" borderId="4" xfId="0" applyNumberFormat="1" applyFill="1" applyBorder="1" applyAlignment="1"/>
    <xf numFmtId="0" fontId="0" fillId="0" borderId="4" xfId="0" applyBorder="1"/>
    <xf numFmtId="0" fontId="0" fillId="8" borderId="0" xfId="0" applyFill="1"/>
    <xf numFmtId="0" fontId="0" fillId="10" borderId="8" xfId="0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9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mail@test.com" TargetMode="External"/><Relationship Id="rId13" Type="http://schemas.openxmlformats.org/officeDocument/2006/relationships/hyperlink" Target="mailto:testemail@test.com" TargetMode="External"/><Relationship Id="rId3" Type="http://schemas.openxmlformats.org/officeDocument/2006/relationships/hyperlink" Target="mailto:testemail@test.com" TargetMode="External"/><Relationship Id="rId7" Type="http://schemas.openxmlformats.org/officeDocument/2006/relationships/hyperlink" Target="mailto:testemail@test.com" TargetMode="External"/><Relationship Id="rId12" Type="http://schemas.openxmlformats.org/officeDocument/2006/relationships/hyperlink" Target="mailto:testemail@test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testemail@test.com" TargetMode="External"/><Relationship Id="rId16" Type="http://schemas.openxmlformats.org/officeDocument/2006/relationships/hyperlink" Target="mailto:testemail@test.com" TargetMode="External"/><Relationship Id="rId1" Type="http://schemas.openxmlformats.org/officeDocument/2006/relationships/hyperlink" Target="mailto:testemail@test.com" TargetMode="External"/><Relationship Id="rId6" Type="http://schemas.openxmlformats.org/officeDocument/2006/relationships/hyperlink" Target="mailto:testemail@test.com" TargetMode="External"/><Relationship Id="rId11" Type="http://schemas.openxmlformats.org/officeDocument/2006/relationships/hyperlink" Target="mailto:testemail@test.com" TargetMode="External"/><Relationship Id="rId5" Type="http://schemas.openxmlformats.org/officeDocument/2006/relationships/hyperlink" Target="mailto:testemail@test.com" TargetMode="External"/><Relationship Id="rId15" Type="http://schemas.openxmlformats.org/officeDocument/2006/relationships/hyperlink" Target="mailto:testemail@test.com" TargetMode="External"/><Relationship Id="rId10" Type="http://schemas.openxmlformats.org/officeDocument/2006/relationships/hyperlink" Target="mailto:testemail@test.com" TargetMode="External"/><Relationship Id="rId4" Type="http://schemas.openxmlformats.org/officeDocument/2006/relationships/hyperlink" Target="mailto:testemail@test.com" TargetMode="External"/><Relationship Id="rId9" Type="http://schemas.openxmlformats.org/officeDocument/2006/relationships/hyperlink" Target="mailto:testemail@test.com" TargetMode="External"/><Relationship Id="rId14" Type="http://schemas.openxmlformats.org/officeDocument/2006/relationships/hyperlink" Target="mailto:testemail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23" sqref="K23"/>
    </sheetView>
  </sheetViews>
  <sheetFormatPr defaultRowHeight="14.4" x14ac:dyDescent="0.3"/>
  <cols>
    <col min="1" max="1" width="17.109375" customWidth="1"/>
    <col min="3" max="3" width="3.21875" customWidth="1"/>
    <col min="4" max="4" width="18.88671875" customWidth="1"/>
  </cols>
  <sheetData>
    <row r="1" spans="1:6" x14ac:dyDescent="0.3">
      <c r="A1" t="s">
        <v>225</v>
      </c>
      <c r="B1" t="s">
        <v>4</v>
      </c>
      <c r="C1" s="46"/>
      <c r="D1" s="57" t="s">
        <v>373</v>
      </c>
      <c r="E1" s="57"/>
      <c r="F1" s="57"/>
    </row>
    <row r="2" spans="1:6" x14ac:dyDescent="0.3">
      <c r="A2" t="s">
        <v>226</v>
      </c>
      <c r="B2" t="s">
        <v>227</v>
      </c>
      <c r="C2" s="46"/>
      <c r="D2" s="47" t="s">
        <v>225</v>
      </c>
      <c r="E2" s="47" t="s">
        <v>335</v>
      </c>
      <c r="F2" s="47"/>
    </row>
    <row r="3" spans="1:6" x14ac:dyDescent="0.3">
      <c r="A3" t="s">
        <v>228</v>
      </c>
      <c r="B3" t="s">
        <v>4</v>
      </c>
      <c r="C3" s="46"/>
      <c r="D3" s="47" t="s">
        <v>226</v>
      </c>
      <c r="E3" s="47" t="s">
        <v>374</v>
      </c>
      <c r="F3" s="47"/>
    </row>
    <row r="4" spans="1:6" x14ac:dyDescent="0.3">
      <c r="A4" t="s">
        <v>102</v>
      </c>
      <c r="B4" t="str">
        <f ca="1">TEXT(NOW(),"-ddmmyy")</f>
        <v>-080219</v>
      </c>
      <c r="C4" s="46"/>
      <c r="D4" s="47" t="s">
        <v>228</v>
      </c>
      <c r="E4" s="47" t="s">
        <v>370</v>
      </c>
      <c r="F4" s="47"/>
    </row>
    <row r="5" spans="1:6" x14ac:dyDescent="0.3">
      <c r="A5" t="s">
        <v>231</v>
      </c>
      <c r="B5" t="s">
        <v>227</v>
      </c>
      <c r="C5" s="46"/>
      <c r="D5" s="47" t="s">
        <v>102</v>
      </c>
      <c r="E5" s="47" t="str">
        <f ca="1">TEXT(NOW(),"ddhhmm")</f>
        <v>081706</v>
      </c>
      <c r="F5" s="47"/>
    </row>
    <row r="6" spans="1:6" x14ac:dyDescent="0.3">
      <c r="A6" t="s">
        <v>232</v>
      </c>
      <c r="B6" t="s">
        <v>4</v>
      </c>
      <c r="C6" s="46"/>
      <c r="D6" s="47"/>
      <c r="E6" s="47"/>
      <c r="F6" s="47"/>
    </row>
    <row r="7" spans="1:6" x14ac:dyDescent="0.3">
      <c r="D7" s="47"/>
      <c r="E7" s="47"/>
      <c r="F7" s="47"/>
    </row>
    <row r="8" spans="1:6" x14ac:dyDescent="0.3">
      <c r="D8" s="47"/>
      <c r="E8" s="47"/>
      <c r="F8" s="47"/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3"/>
    </sheetView>
  </sheetViews>
  <sheetFormatPr defaultRowHeight="14.4" x14ac:dyDescent="0.3"/>
  <cols>
    <col min="1" max="1" width="10.5546875" customWidth="1"/>
    <col min="2" max="2" width="10.77734375" customWidth="1"/>
    <col min="3" max="3" width="10.21875" customWidth="1"/>
  </cols>
  <sheetData>
    <row r="1" spans="1:3" ht="14.55" x14ac:dyDescent="0.35">
      <c r="A1" t="s">
        <v>0</v>
      </c>
      <c r="B1" t="s">
        <v>1</v>
      </c>
      <c r="C1" t="s">
        <v>2</v>
      </c>
    </row>
    <row r="2" spans="1:3" ht="14.55" x14ac:dyDescent="0.35">
      <c r="A2" t="s">
        <v>3</v>
      </c>
      <c r="B2" t="s">
        <v>4</v>
      </c>
      <c r="C2" t="s">
        <v>9</v>
      </c>
    </row>
    <row r="3" spans="1:3" ht="14.55" x14ac:dyDescent="0.35">
      <c r="A3" t="s">
        <v>3</v>
      </c>
      <c r="B3" t="s">
        <v>6</v>
      </c>
      <c r="C3" t="s">
        <v>10</v>
      </c>
    </row>
    <row r="4" spans="1:3" x14ac:dyDescent="0.3">
      <c r="A4" t="s">
        <v>5</v>
      </c>
      <c r="B4" t="s">
        <v>7</v>
      </c>
      <c r="C4" t="s">
        <v>11</v>
      </c>
    </row>
    <row r="5" spans="1:3" x14ac:dyDescent="0.3">
      <c r="A5" t="s">
        <v>5</v>
      </c>
      <c r="B5" t="s">
        <v>8</v>
      </c>
      <c r="C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opLeftCell="H1" zoomScale="70" zoomScaleNormal="70" workbookViewId="0">
      <selection activeCell="N2" sqref="N2"/>
    </sheetView>
  </sheetViews>
  <sheetFormatPr defaultColWidth="8.77734375" defaultRowHeight="19.95" customHeight="1" x14ac:dyDescent="0.3"/>
  <cols>
    <col min="1" max="1" width="20" style="25" customWidth="1"/>
    <col min="2" max="2" width="20.44140625" style="25" customWidth="1"/>
    <col min="3" max="3" width="65.88671875" style="25" customWidth="1"/>
    <col min="4" max="4" width="71" style="25" customWidth="1"/>
    <col min="5" max="5" width="20.21875" style="2" bestFit="1" customWidth="1"/>
    <col min="6" max="6" width="17.77734375" style="2" customWidth="1"/>
    <col min="7" max="7" width="47.77734375" style="2" bestFit="1" customWidth="1"/>
    <col min="8" max="8" width="41" style="2" bestFit="1" customWidth="1"/>
    <col min="9" max="9" width="50.77734375" style="2" bestFit="1" customWidth="1"/>
    <col min="10" max="10" width="19.6640625" style="2" bestFit="1" customWidth="1"/>
    <col min="11" max="11" width="9.44140625" style="2" customWidth="1"/>
    <col min="12" max="12" width="12.44140625" style="2" bestFit="1" customWidth="1"/>
    <col min="13" max="13" width="8.77734375" style="2"/>
    <col min="14" max="14" width="19.109375" style="2" customWidth="1"/>
    <col min="15" max="15" width="14.77734375" style="2" customWidth="1"/>
    <col min="16" max="16" width="13.44140625" style="2" customWidth="1"/>
    <col min="17" max="17" width="48.21875" style="2" customWidth="1"/>
    <col min="18" max="18" width="27.109375" style="2" customWidth="1"/>
    <col min="19" max="19" width="28.109375" style="2" customWidth="1"/>
    <col min="20" max="21" width="8.77734375" style="2"/>
    <col min="22" max="22" width="18.77734375" style="2" customWidth="1"/>
    <col min="23" max="16384" width="8.77734375" style="2"/>
  </cols>
  <sheetData>
    <row r="1" spans="1:25" s="1" customFormat="1" ht="19.95" customHeight="1" thickBot="1" x14ac:dyDescent="0.4">
      <c r="A1" s="15" t="s">
        <v>0</v>
      </c>
      <c r="B1" s="15" t="s">
        <v>22</v>
      </c>
      <c r="C1" s="15" t="s">
        <v>23</v>
      </c>
      <c r="D1" s="15" t="s">
        <v>24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25</v>
      </c>
      <c r="M1" s="1" t="s">
        <v>27</v>
      </c>
      <c r="N1" s="1" t="s">
        <v>53</v>
      </c>
      <c r="O1" s="1" t="s">
        <v>54</v>
      </c>
      <c r="P1" s="1" t="s">
        <v>78</v>
      </c>
      <c r="Q1" s="1" t="s">
        <v>81</v>
      </c>
      <c r="R1" s="1" t="s">
        <v>82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110</v>
      </c>
    </row>
    <row r="2" spans="1:25" s="14" customFormat="1" ht="19.95" customHeight="1" thickTop="1" thickBot="1" x14ac:dyDescent="0.4">
      <c r="A2" s="16" t="s">
        <v>111</v>
      </c>
      <c r="B2" s="16" t="s">
        <v>55</v>
      </c>
      <c r="C2" s="17" t="s">
        <v>70</v>
      </c>
      <c r="D2" s="16" t="str">
        <f ca="1">CONCATENATE("Auto EnSupp-", F2,"-Rqst_ForReturnReviewFlow",$Y$2)</f>
        <v>Auto EnSupp-ACI/Hosting Zones-Rqst_ForReturnReviewFlow-080219</v>
      </c>
      <c r="E2" s="16" t="s">
        <v>20</v>
      </c>
      <c r="F2" s="26" t="s">
        <v>63</v>
      </c>
      <c r="G2" s="16" t="str">
        <f ca="1">CONCATENATE(D2,"_DetailDesc")</f>
        <v>Auto EnSupp-ACI/Hosting Zones-Rqst_ForReturnReviewFlow-080219_DetailDesc</v>
      </c>
      <c r="H2" s="16" t="str">
        <f ca="1">CONCATENATE(D2,"_Peak Season")</f>
        <v>Auto EnSupp-ACI/Hosting Zones-Rqst_ForReturnReviewFlow-080219_Peak Season</v>
      </c>
      <c r="I2" s="16" t="str">
        <f ca="1">CONCATENATE(D2,"_ImpactAfterPeakSeason")</f>
        <v>Auto EnSupp-ACI/Hosting Zones-Rqst_ForReturnReviewFlow-080219_ImpactAfterPeakSeason</v>
      </c>
      <c r="J2" s="16" t="s">
        <v>51</v>
      </c>
      <c r="K2" s="16" t="str">
        <f>'Common Data'!$B$1</f>
        <v>mshar107</v>
      </c>
      <c r="L2" s="16" t="s">
        <v>26</v>
      </c>
      <c r="M2" s="16"/>
      <c r="N2" s="16" t="s">
        <v>251</v>
      </c>
      <c r="O2" s="16" t="s">
        <v>79</v>
      </c>
      <c r="P2" s="16" t="s">
        <v>80</v>
      </c>
      <c r="Q2" s="16"/>
      <c r="R2" s="16"/>
      <c r="S2" s="16"/>
      <c r="T2" s="16"/>
      <c r="U2" s="16"/>
      <c r="V2" s="16"/>
      <c r="W2" s="16"/>
      <c r="X2" s="14" t="s">
        <v>102</v>
      </c>
      <c r="Y2" s="14" t="str">
        <f ca="1">'Common Data'!B4</f>
        <v>-080219</v>
      </c>
    </row>
    <row r="3" spans="1:25" s="14" customFormat="1" ht="19.95" customHeight="1" thickTop="1" thickBot="1" x14ac:dyDescent="0.4">
      <c r="A3" s="16" t="s">
        <v>111</v>
      </c>
      <c r="B3" s="16" t="s">
        <v>56</v>
      </c>
      <c r="C3" s="17" t="s">
        <v>71</v>
      </c>
      <c r="D3" s="16" t="str">
        <f ca="1">CONCATENATE("Auto EnSupp-", F3,"-Rqst_ForReturnReviewFlow",$Y$2)</f>
        <v>Auto EnSupp-F5 Consult-Rqst_ForReturnReviewFlow-080219</v>
      </c>
      <c r="E3" s="16" t="s">
        <v>20</v>
      </c>
      <c r="F3" s="26" t="s">
        <v>21</v>
      </c>
      <c r="G3" s="16" t="str">
        <f ca="1">CONCATENATE(D3,"_DetailDesc")</f>
        <v>Auto EnSupp-F5 Consult-Rqst_ForReturnReviewFlow-080219_DetailDesc</v>
      </c>
      <c r="H3" s="16" t="str">
        <f ca="1">CONCATENATE(D3,"_Peak Season")</f>
        <v>Auto EnSupp-F5 Consult-Rqst_ForReturnReviewFlow-080219_Peak Season</v>
      </c>
      <c r="I3" s="16" t="str">
        <f ca="1">CONCATENATE(D3,"_ImpactAfterPeakSeason")</f>
        <v>Auto EnSupp-F5 Consult-Rqst_ForReturnReviewFlow-080219_ImpactAfterPeakSeason</v>
      </c>
      <c r="J3" s="16" t="s">
        <v>51</v>
      </c>
      <c r="K3" s="16" t="str">
        <f>'Common Data'!$B$1</f>
        <v>mshar107</v>
      </c>
      <c r="L3" s="16" t="s">
        <v>26</v>
      </c>
      <c r="M3" s="16"/>
      <c r="N3" s="16"/>
      <c r="O3" s="16" t="s">
        <v>79</v>
      </c>
      <c r="P3" s="16"/>
      <c r="Q3" s="16"/>
      <c r="R3" s="16"/>
      <c r="S3" s="16"/>
      <c r="T3" s="16"/>
      <c r="U3" s="16"/>
      <c r="V3" s="16"/>
      <c r="W3" s="16"/>
    </row>
    <row r="4" spans="1:25" s="14" customFormat="1" ht="19.95" customHeight="1" thickTop="1" thickBot="1" x14ac:dyDescent="0.4">
      <c r="A4" s="16" t="s">
        <v>111</v>
      </c>
      <c r="B4" s="16" t="s">
        <v>57</v>
      </c>
      <c r="C4" s="17" t="s">
        <v>72</v>
      </c>
      <c r="D4" s="16" t="str">
        <f ca="1">CONCATENATE("Auto EnSupp-", F4,"-Rqst_ForReturnReviewFlow",$Y$2)</f>
        <v>Auto EnSupp-Gigamon-Rqst_ForReturnReviewFlow-080219</v>
      </c>
      <c r="E4" s="16" t="s">
        <v>20</v>
      </c>
      <c r="F4" s="26" t="s">
        <v>69</v>
      </c>
      <c r="G4" s="16" t="str">
        <f t="shared" ref="G4:G9" ca="1" si="0">CONCATENATE(D4,"_DetailDesc")</f>
        <v>Auto EnSupp-Gigamon-Rqst_ForReturnReviewFlow-080219_DetailDesc</v>
      </c>
      <c r="H4" s="16" t="str">
        <f t="shared" ref="H4:H9" ca="1" si="1">CONCATENATE(D4,"_Peak Season")</f>
        <v>Auto EnSupp-Gigamon-Rqst_ForReturnReviewFlow-080219_Peak Season</v>
      </c>
      <c r="I4" s="16" t="str">
        <f t="shared" ref="I4:I9" ca="1" si="2">CONCATENATE(D4,"_ImpactAfterPeakSeason")</f>
        <v>Auto EnSupp-Gigamon-Rqst_ForReturnReviewFlow-080219_ImpactAfterPeakSeason</v>
      </c>
      <c r="J4" s="16" t="s">
        <v>51</v>
      </c>
      <c r="K4" s="16" t="str">
        <f>'Common Data'!$B$1</f>
        <v>mshar107</v>
      </c>
      <c r="L4" s="16" t="s">
        <v>26</v>
      </c>
      <c r="M4" s="16"/>
      <c r="N4" s="16"/>
      <c r="O4" s="16" t="s">
        <v>79</v>
      </c>
      <c r="P4" s="16"/>
      <c r="Q4" s="16"/>
      <c r="R4" s="16"/>
      <c r="S4" s="16"/>
      <c r="T4" s="16"/>
      <c r="U4" s="16"/>
      <c r="V4" s="16"/>
      <c r="W4" s="16"/>
    </row>
    <row r="5" spans="1:25" s="14" customFormat="1" ht="19.95" customHeight="1" thickTop="1" thickBot="1" x14ac:dyDescent="0.35">
      <c r="A5" s="16" t="s">
        <v>111</v>
      </c>
      <c r="B5" s="16" t="s">
        <v>58</v>
      </c>
      <c r="C5" s="17" t="s">
        <v>73</v>
      </c>
      <c r="D5" s="16" t="str">
        <f ca="1">CONCATENATE("Auto EnSupp-", F5,"-Rqst_Rqst_ForReturnReviewFlow",$Y$2)</f>
        <v>Auto EnSupp-Informational-Rqst_Rqst_ForReturnReviewFlow-080219</v>
      </c>
      <c r="E5" s="16" t="s">
        <v>20</v>
      </c>
      <c r="F5" s="26" t="s">
        <v>68</v>
      </c>
      <c r="G5" s="16" t="str">
        <f t="shared" ca="1" si="0"/>
        <v>Auto EnSupp-Informational-Rqst_Rqst_ForReturnReviewFlow-080219_DetailDesc</v>
      </c>
      <c r="H5" s="16"/>
      <c r="I5" s="16"/>
      <c r="J5" s="16"/>
      <c r="K5" s="16" t="str">
        <f>'Common Data'!$B$1</f>
        <v>mshar107</v>
      </c>
      <c r="L5" s="16" t="s">
        <v>26</v>
      </c>
      <c r="M5" s="16"/>
      <c r="N5" s="16"/>
      <c r="O5" s="16" t="s">
        <v>79</v>
      </c>
      <c r="P5" s="16"/>
      <c r="Q5" s="16"/>
      <c r="R5" s="16"/>
      <c r="S5" s="16"/>
      <c r="T5" s="16"/>
      <c r="U5" s="16"/>
      <c r="V5" s="16"/>
      <c r="W5" s="16"/>
    </row>
    <row r="6" spans="1:25" s="14" customFormat="1" ht="19.95" customHeight="1" thickTop="1" thickBot="1" x14ac:dyDescent="0.35">
      <c r="A6" s="16" t="s">
        <v>111</v>
      </c>
      <c r="B6" s="16" t="s">
        <v>59</v>
      </c>
      <c r="C6" s="17" t="s">
        <v>74</v>
      </c>
      <c r="D6" s="16" t="str">
        <f ca="1">CONCATENATE("Auto EnSupp-", F6,"-Rqst_ForReturnReviewFlow",$Y$2)</f>
        <v>Auto EnSupp-Network Assessment-Rqst_ForReturnReviewFlow-080219</v>
      </c>
      <c r="E6" s="16" t="s">
        <v>20</v>
      </c>
      <c r="F6" s="26" t="s">
        <v>67</v>
      </c>
      <c r="G6" s="16" t="str">
        <f t="shared" ca="1" si="0"/>
        <v>Auto EnSupp-Network Assessment-Rqst_ForReturnReviewFlow-080219_DetailDesc</v>
      </c>
      <c r="H6" s="16" t="str">
        <f t="shared" ca="1" si="1"/>
        <v>Auto EnSupp-Network Assessment-Rqst_ForReturnReviewFlow-080219_Peak Season</v>
      </c>
      <c r="I6" s="16" t="str">
        <f t="shared" ca="1" si="2"/>
        <v>Auto EnSupp-Network Assessment-Rqst_ForReturnReviewFlow-080219_ImpactAfterPeakSeason</v>
      </c>
      <c r="J6" s="16" t="s">
        <v>51</v>
      </c>
      <c r="K6" s="16" t="str">
        <f>'Common Data'!$B$1</f>
        <v>mshar107</v>
      </c>
      <c r="L6" s="16" t="s">
        <v>26</v>
      </c>
      <c r="M6" s="16"/>
      <c r="N6" s="16"/>
      <c r="O6" s="16" t="s">
        <v>79</v>
      </c>
      <c r="P6" s="16"/>
      <c r="Q6" s="16"/>
      <c r="R6" s="16"/>
      <c r="S6" s="16"/>
      <c r="T6" s="16"/>
      <c r="U6" s="16"/>
      <c r="V6" s="16"/>
      <c r="W6" s="16"/>
    </row>
    <row r="7" spans="1:25" s="14" customFormat="1" ht="19.95" customHeight="1" thickTop="1" thickBot="1" x14ac:dyDescent="0.35">
      <c r="A7" s="16" t="s">
        <v>111</v>
      </c>
      <c r="B7" s="16" t="s">
        <v>60</v>
      </c>
      <c r="C7" s="17" t="s">
        <v>75</v>
      </c>
      <c r="D7" s="16" t="str">
        <f ca="1">CONCATENATE("Auto EnSupp-", F7,"-Rqst_ForReturnReviewFlow",$Y$2)</f>
        <v>Auto EnSupp-Network Connectivity-Rqst_ForReturnReviewFlow-080219</v>
      </c>
      <c r="E7" s="16" t="s">
        <v>20</v>
      </c>
      <c r="F7" s="26" t="s">
        <v>66</v>
      </c>
      <c r="G7" s="16" t="str">
        <f t="shared" ca="1" si="0"/>
        <v>Auto EnSupp-Network Connectivity-Rqst_ForReturnReviewFlow-080219_DetailDesc</v>
      </c>
      <c r="H7" s="16" t="str">
        <f t="shared" ca="1" si="1"/>
        <v>Auto EnSupp-Network Connectivity-Rqst_ForReturnReviewFlow-080219_Peak Season</v>
      </c>
      <c r="I7" s="16" t="str">
        <f t="shared" ca="1" si="2"/>
        <v>Auto EnSupp-Network Connectivity-Rqst_ForReturnReviewFlow-080219_ImpactAfterPeakSeason</v>
      </c>
      <c r="J7" s="16" t="s">
        <v>51</v>
      </c>
      <c r="K7" s="16" t="str">
        <f>'Common Data'!$B$1</f>
        <v>mshar107</v>
      </c>
      <c r="L7" s="16" t="s">
        <v>26</v>
      </c>
      <c r="M7" s="16"/>
      <c r="N7" s="16"/>
      <c r="O7" s="16" t="s">
        <v>79</v>
      </c>
      <c r="P7" s="16"/>
      <c r="Q7" s="16"/>
      <c r="R7" s="16"/>
      <c r="S7" s="16"/>
      <c r="T7" s="16"/>
      <c r="U7" s="16"/>
      <c r="V7" s="16"/>
      <c r="W7" s="16"/>
    </row>
    <row r="8" spans="1:25" s="14" customFormat="1" ht="19.95" customHeight="1" thickTop="1" thickBot="1" x14ac:dyDescent="0.35">
      <c r="A8" s="16" t="s">
        <v>111</v>
      </c>
      <c r="B8" s="16" t="s">
        <v>61</v>
      </c>
      <c r="C8" s="17" t="s">
        <v>76</v>
      </c>
      <c r="D8" s="16" t="str">
        <f ca="1">CONCATENATE("Auto EnSupp-", F8,"-Rqst_ForReturnReviewFlowWithoutDCF",$Y$2)</f>
        <v>Auto EnSupp-Network Ports-Rqst_ForReturnReviewFlowWithoutDCF-080219</v>
      </c>
      <c r="E8" s="16" t="s">
        <v>20</v>
      </c>
      <c r="F8" s="26" t="s">
        <v>65</v>
      </c>
      <c r="G8" s="16" t="str">
        <f t="shared" ref="G8" ca="1" si="3">CONCATENATE(D8,"_DetailDesc")</f>
        <v>Auto EnSupp-Network Ports-Rqst_ForReturnReviewFlowWithoutDCF-080219_DetailDesc</v>
      </c>
      <c r="H8" s="16" t="str">
        <f t="shared" ref="H8" ca="1" si="4">CONCATENATE(D8,"_Peak Season")</f>
        <v>Auto EnSupp-Network Ports-Rqst_ForReturnReviewFlowWithoutDCF-080219_Peak Season</v>
      </c>
      <c r="I8" s="16" t="str">
        <f t="shared" ref="I8" ca="1" si="5">CONCATENATE(D8,"_ImpactAfterPeakSeason")</f>
        <v>Auto EnSupp-Network Ports-Rqst_ForReturnReviewFlowWithoutDCF-080219_ImpactAfterPeakSeason</v>
      </c>
      <c r="J8" s="16" t="s">
        <v>51</v>
      </c>
      <c r="K8" s="16" t="str">
        <f>'Common Data'!$B$1</f>
        <v>mshar107</v>
      </c>
      <c r="L8" s="16" t="s">
        <v>26</v>
      </c>
      <c r="M8" s="16"/>
      <c r="N8" s="16"/>
      <c r="O8" s="16" t="s">
        <v>79</v>
      </c>
      <c r="P8" s="16"/>
      <c r="Q8" s="16"/>
      <c r="R8" s="17" t="s">
        <v>83</v>
      </c>
      <c r="S8" s="16"/>
      <c r="T8" s="16"/>
      <c r="U8" s="16"/>
      <c r="V8" s="16"/>
      <c r="W8" s="16"/>
    </row>
    <row r="9" spans="1:25" s="14" customFormat="1" ht="19.95" customHeight="1" thickTop="1" thickBot="1" x14ac:dyDescent="0.35">
      <c r="A9" s="16" t="s">
        <v>111</v>
      </c>
      <c r="B9" s="16" t="s">
        <v>62</v>
      </c>
      <c r="C9" s="17" t="s">
        <v>77</v>
      </c>
      <c r="D9" s="16" t="str">
        <f ca="1">CONCATENATE("Auto EnSupp-", F9,"-Rqst_ForReturnReviewFlow",$Y$2)</f>
        <v>Auto EnSupp-Console Port ( Raritan )-Rqst_ForReturnReviewFlow-080219</v>
      </c>
      <c r="E9" s="16" t="s">
        <v>20</v>
      </c>
      <c r="F9" s="26" t="s">
        <v>64</v>
      </c>
      <c r="G9" s="16" t="str">
        <f t="shared" ca="1" si="0"/>
        <v>Auto EnSupp-Console Port ( Raritan )-Rqst_ForReturnReviewFlow-080219_DetailDesc</v>
      </c>
      <c r="H9" s="16" t="str">
        <f t="shared" ca="1" si="1"/>
        <v>Auto EnSupp-Console Port ( Raritan )-Rqst_ForReturnReviewFlow-080219_Peak Season</v>
      </c>
      <c r="I9" s="16" t="str">
        <f t="shared" ca="1" si="2"/>
        <v>Auto EnSupp-Console Port ( Raritan )-Rqst_ForReturnReviewFlow-080219_ImpactAfterPeakSeason</v>
      </c>
      <c r="J9" s="16" t="s">
        <v>51</v>
      </c>
      <c r="K9" s="16" t="str">
        <f>'Common Data'!$B$1</f>
        <v>mshar107</v>
      </c>
      <c r="L9" s="16" t="s">
        <v>26</v>
      </c>
      <c r="M9" s="16"/>
      <c r="N9" s="16"/>
      <c r="O9" s="16" t="s">
        <v>79</v>
      </c>
      <c r="P9" s="16"/>
      <c r="Q9" s="17" t="s">
        <v>84</v>
      </c>
      <c r="R9" s="16"/>
      <c r="S9" s="16"/>
      <c r="T9" s="16"/>
      <c r="U9" s="16"/>
      <c r="V9" s="16"/>
      <c r="W9" s="16"/>
    </row>
    <row r="10" spans="1:25" s="14" customFormat="1" ht="19.95" customHeight="1" thickTop="1" thickBot="1" x14ac:dyDescent="0.35">
      <c r="A10" s="16" t="s">
        <v>111</v>
      </c>
      <c r="B10" s="16" t="s">
        <v>62</v>
      </c>
      <c r="C10" s="17" t="s">
        <v>77</v>
      </c>
      <c r="D10" s="16" t="str">
        <f ca="1">CONCATENATE("Auto EnSupp-", F10,"-Rqst_ForPartialCompleteFlow",$Y$2)</f>
        <v>Auto EnSupp-Console Port ( Raritan )-Rqst_ForPartialCompleteFlow-080219</v>
      </c>
      <c r="E10" s="16" t="s">
        <v>20</v>
      </c>
      <c r="F10" s="26" t="s">
        <v>64</v>
      </c>
      <c r="G10" s="16" t="str">
        <f t="shared" ref="G10" ca="1" si="6">CONCATENATE(D10,"_DetailDesc")</f>
        <v>Auto EnSupp-Console Port ( Raritan )-Rqst_ForPartialCompleteFlow-080219_DetailDesc</v>
      </c>
      <c r="H10" s="16" t="str">
        <f t="shared" ref="H10" ca="1" si="7">CONCATENATE(D10,"_Peak Season")</f>
        <v>Auto EnSupp-Console Port ( Raritan )-Rqst_ForPartialCompleteFlow-080219_Peak Season</v>
      </c>
      <c r="I10" s="16" t="str">
        <f t="shared" ref="I10" ca="1" si="8">CONCATENATE(D10,"_ImpactAfterPeakSeason")</f>
        <v>Auto EnSupp-Console Port ( Raritan )-Rqst_ForPartialCompleteFlow-080219_ImpactAfterPeakSeason</v>
      </c>
      <c r="J10" s="16" t="s">
        <v>51</v>
      </c>
      <c r="K10" s="16" t="str">
        <f>'Common Data'!$B$1</f>
        <v>mshar107</v>
      </c>
      <c r="L10" s="16" t="s">
        <v>26</v>
      </c>
      <c r="M10" s="16"/>
      <c r="N10" s="16"/>
      <c r="O10" s="16" t="s">
        <v>79</v>
      </c>
      <c r="P10" s="16"/>
      <c r="Q10" s="17" t="s">
        <v>192</v>
      </c>
      <c r="R10" s="16"/>
      <c r="S10" s="16"/>
      <c r="T10" s="16"/>
      <c r="U10" s="16"/>
      <c r="V10" s="16"/>
      <c r="W10" s="16"/>
    </row>
    <row r="11" spans="1:25" s="9" customFormat="1" ht="6" customHeight="1" thickTop="1" thickBot="1" x14ac:dyDescent="0.35">
      <c r="A11" s="18"/>
      <c r="B11" s="18"/>
      <c r="C11" s="19"/>
      <c r="D11" s="18"/>
      <c r="E11" s="18"/>
      <c r="F11" s="3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/>
      <c r="R11" s="18"/>
      <c r="S11" s="18"/>
      <c r="T11" s="18"/>
      <c r="U11" s="18"/>
      <c r="V11" s="18"/>
      <c r="W11" s="18"/>
    </row>
    <row r="12" spans="1:25" s="14" customFormat="1" ht="19.95" customHeight="1" thickTop="1" thickBot="1" x14ac:dyDescent="0.35">
      <c r="A12" s="16" t="s">
        <v>111</v>
      </c>
      <c r="B12" s="16" t="s">
        <v>55</v>
      </c>
      <c r="C12" s="17" t="s">
        <v>95</v>
      </c>
      <c r="D12" s="16" t="str">
        <f ca="1">CONCATENATE("Auto EnSupp-", F12,"-Rqst_ForReturnCancelFlow",$Y$2)</f>
        <v>Auto EnSupp-ACI/Hosting Zones-Rqst_ForReturnCancelFlow-080219</v>
      </c>
      <c r="E12" s="16" t="s">
        <v>20</v>
      </c>
      <c r="F12" s="26" t="s">
        <v>63</v>
      </c>
      <c r="G12" s="16" t="str">
        <f ca="1">CONCATENATE(D12,"_DetailDesc")</f>
        <v>Auto EnSupp-ACI/Hosting Zones-Rqst_ForReturnCancelFlow-080219_DetailDesc</v>
      </c>
      <c r="H12" s="16" t="str">
        <f ca="1">CONCATENATE(D12,"_Peak Season")</f>
        <v>Auto EnSupp-ACI/Hosting Zones-Rqst_ForReturnCancelFlow-080219_Peak Season</v>
      </c>
      <c r="I12" s="16" t="str">
        <f ca="1">CONCATENATE(D12,"_ImpactAfterPeakSeason")</f>
        <v>Auto EnSupp-ACI/Hosting Zones-Rqst_ForReturnCancelFlow-080219_ImpactAfterPeakSeason</v>
      </c>
      <c r="J12" s="16" t="s">
        <v>51</v>
      </c>
      <c r="K12" s="16" t="str">
        <f>'Common Data'!$B$1</f>
        <v>mshar107</v>
      </c>
      <c r="L12" s="16" t="s">
        <v>26</v>
      </c>
      <c r="M12" s="16"/>
      <c r="N12" s="16"/>
      <c r="O12" s="16" t="s">
        <v>79</v>
      </c>
      <c r="P12" s="16"/>
      <c r="Q12" s="16"/>
      <c r="R12" s="16"/>
      <c r="S12" s="16"/>
      <c r="T12" s="16"/>
      <c r="U12" s="16"/>
      <c r="V12" s="16"/>
      <c r="W12" s="16"/>
    </row>
    <row r="13" spans="1:25" s="14" customFormat="1" ht="19.95" customHeight="1" thickTop="1" thickBot="1" x14ac:dyDescent="0.35">
      <c r="A13" s="16" t="s">
        <v>111</v>
      </c>
      <c r="B13" s="16" t="s">
        <v>56</v>
      </c>
      <c r="C13" s="17" t="s">
        <v>95</v>
      </c>
      <c r="D13" s="16" t="str">
        <f ca="1">CONCATENATE("Auto EnSupp-", F13,"-Rqst_ForReturnCancelFlow",$Y$2)</f>
        <v>Auto EnSupp-F5 Consult-Rqst_ForReturnCancelFlow-080219</v>
      </c>
      <c r="E13" s="16" t="s">
        <v>20</v>
      </c>
      <c r="F13" s="26" t="s">
        <v>21</v>
      </c>
      <c r="G13" s="16" t="str">
        <f ca="1">CONCATENATE(D13,"_DetailDesc")</f>
        <v>Auto EnSupp-F5 Consult-Rqst_ForReturnCancelFlow-080219_DetailDesc</v>
      </c>
      <c r="H13" s="16" t="str">
        <f ca="1">CONCATENATE(D13,"_Peak Season")</f>
        <v>Auto EnSupp-F5 Consult-Rqst_ForReturnCancelFlow-080219_Peak Season</v>
      </c>
      <c r="I13" s="16" t="str">
        <f ca="1">CONCATENATE(D13,"_ImpactAfterPeakSeason")</f>
        <v>Auto EnSupp-F5 Consult-Rqst_ForReturnCancelFlow-080219_ImpactAfterPeakSeason</v>
      </c>
      <c r="J13" s="16" t="s">
        <v>51</v>
      </c>
      <c r="K13" s="16" t="str">
        <f>'Common Data'!$B$1</f>
        <v>mshar107</v>
      </c>
      <c r="L13" s="16" t="s">
        <v>26</v>
      </c>
      <c r="M13" s="16"/>
      <c r="N13" s="16"/>
      <c r="O13" s="16" t="s">
        <v>79</v>
      </c>
      <c r="P13" s="16"/>
      <c r="Q13" s="16"/>
      <c r="R13" s="16"/>
      <c r="S13" s="16"/>
      <c r="T13" s="16"/>
      <c r="U13" s="16"/>
      <c r="V13" s="16"/>
      <c r="W13" s="16"/>
    </row>
    <row r="14" spans="1:25" s="14" customFormat="1" ht="19.95" customHeight="1" thickTop="1" thickBot="1" x14ac:dyDescent="0.35">
      <c r="A14" s="16" t="s">
        <v>111</v>
      </c>
      <c r="B14" s="16" t="s">
        <v>57</v>
      </c>
      <c r="C14" s="17" t="s">
        <v>95</v>
      </c>
      <c r="D14" s="16" t="str">
        <f ca="1">CONCATENATE("Auto EnSupp-", F14,"-Rqst_ForReturnCancelFlow",$Y$2)</f>
        <v>Auto EnSupp-Gigamon-Rqst_ForReturnCancelFlow-080219</v>
      </c>
      <c r="E14" s="16" t="s">
        <v>20</v>
      </c>
      <c r="F14" s="26" t="s">
        <v>69</v>
      </c>
      <c r="G14" s="16" t="str">
        <f t="shared" ref="G14:G21" ca="1" si="9">CONCATENATE(D14,"_DetailDesc")</f>
        <v>Auto EnSupp-Gigamon-Rqst_ForReturnCancelFlow-080219_DetailDesc</v>
      </c>
      <c r="H14" s="16" t="str">
        <f t="shared" ref="H14" ca="1" si="10">CONCATENATE(D14,"_Peak Season")</f>
        <v>Auto EnSupp-Gigamon-Rqst_ForReturnCancelFlow-080219_Peak Season</v>
      </c>
      <c r="I14" s="16" t="str">
        <f t="shared" ref="I14" ca="1" si="11">CONCATENATE(D14,"_ImpactAfterPeakSeason")</f>
        <v>Auto EnSupp-Gigamon-Rqst_ForReturnCancelFlow-080219_ImpactAfterPeakSeason</v>
      </c>
      <c r="J14" s="16" t="s">
        <v>51</v>
      </c>
      <c r="K14" s="16" t="str">
        <f>'Common Data'!$B$1</f>
        <v>mshar107</v>
      </c>
      <c r="L14" s="16" t="s">
        <v>26</v>
      </c>
      <c r="M14" s="16"/>
      <c r="N14" s="16"/>
      <c r="O14" s="16" t="s">
        <v>79</v>
      </c>
      <c r="P14" s="16"/>
      <c r="Q14" s="16"/>
      <c r="R14" s="16"/>
      <c r="S14" s="16"/>
      <c r="T14" s="16"/>
      <c r="U14" s="16"/>
      <c r="V14" s="16"/>
      <c r="W14" s="16"/>
    </row>
    <row r="15" spans="1:25" s="14" customFormat="1" ht="19.95" customHeight="1" thickTop="1" thickBot="1" x14ac:dyDescent="0.35">
      <c r="A15" s="16" t="s">
        <v>111</v>
      </c>
      <c r="B15" s="16" t="s">
        <v>58</v>
      </c>
      <c r="C15" s="17" t="s">
        <v>95</v>
      </c>
      <c r="D15" s="16" t="str">
        <f ca="1">CONCATENATE("Auto EnSupp-", F15,"-Rqst_Rqst_ForReturnCancelFlow",$Y$2)</f>
        <v>Auto EnSupp-Informational-Rqst_Rqst_ForReturnCancelFlow-080219</v>
      </c>
      <c r="E15" s="16" t="s">
        <v>20</v>
      </c>
      <c r="F15" s="26" t="s">
        <v>68</v>
      </c>
      <c r="G15" s="16" t="str">
        <f t="shared" ca="1" si="9"/>
        <v>Auto EnSupp-Informational-Rqst_Rqst_ForReturnCancelFlow-080219_DetailDesc</v>
      </c>
      <c r="H15" s="16"/>
      <c r="I15" s="16"/>
      <c r="J15" s="16"/>
      <c r="K15" s="16" t="str">
        <f>'Common Data'!$B$1</f>
        <v>mshar107</v>
      </c>
      <c r="L15" s="16" t="s">
        <v>26</v>
      </c>
      <c r="M15" s="16"/>
      <c r="N15" s="16"/>
      <c r="O15" s="16" t="s">
        <v>79</v>
      </c>
      <c r="P15" s="16"/>
      <c r="Q15" s="16"/>
      <c r="R15" s="16"/>
      <c r="S15" s="16"/>
      <c r="T15" s="16"/>
      <c r="U15" s="16"/>
      <c r="V15" s="16"/>
      <c r="W15" s="16"/>
    </row>
    <row r="16" spans="1:25" s="14" customFormat="1" ht="19.95" customHeight="1" thickTop="1" thickBot="1" x14ac:dyDescent="0.35">
      <c r="A16" s="16" t="s">
        <v>111</v>
      </c>
      <c r="B16" s="16" t="s">
        <v>59</v>
      </c>
      <c r="C16" s="17" t="s">
        <v>95</v>
      </c>
      <c r="D16" s="16" t="str">
        <f ca="1">CONCATENATE("Auto EnSupp-", F16,"-Rqst_ForReturnCancelFlow",$Y$2)</f>
        <v>Auto EnSupp-Network Assessment-Rqst_ForReturnCancelFlow-080219</v>
      </c>
      <c r="E16" s="16" t="s">
        <v>20</v>
      </c>
      <c r="F16" s="26" t="s">
        <v>67</v>
      </c>
      <c r="G16" s="16" t="str">
        <f t="shared" ca="1" si="9"/>
        <v>Auto EnSupp-Network Assessment-Rqst_ForReturnCancelFlow-080219_DetailDesc</v>
      </c>
      <c r="H16" s="16" t="str">
        <f t="shared" ref="H16:H21" ca="1" si="12">CONCATENATE(D16,"_Peak Season")</f>
        <v>Auto EnSupp-Network Assessment-Rqst_ForReturnCancelFlow-080219_Peak Season</v>
      </c>
      <c r="I16" s="16" t="str">
        <f t="shared" ref="I16:I21" ca="1" si="13">CONCATENATE(D16,"_ImpactAfterPeakSeason")</f>
        <v>Auto EnSupp-Network Assessment-Rqst_ForReturnCancelFlow-080219_ImpactAfterPeakSeason</v>
      </c>
      <c r="J16" s="16" t="s">
        <v>51</v>
      </c>
      <c r="K16" s="16" t="str">
        <f>'Common Data'!$B$1</f>
        <v>mshar107</v>
      </c>
      <c r="L16" s="16" t="s">
        <v>26</v>
      </c>
      <c r="M16" s="16"/>
      <c r="N16" s="16"/>
      <c r="O16" s="16" t="s">
        <v>79</v>
      </c>
      <c r="P16" s="16"/>
      <c r="Q16" s="16"/>
      <c r="R16" s="16"/>
      <c r="S16" s="16"/>
      <c r="T16" s="16"/>
      <c r="U16" s="16"/>
      <c r="V16" s="16"/>
      <c r="W16" s="16"/>
    </row>
    <row r="17" spans="1:23" s="14" customFormat="1" ht="19.95" customHeight="1" thickTop="1" thickBot="1" x14ac:dyDescent="0.35">
      <c r="A17" s="16" t="s">
        <v>111</v>
      </c>
      <c r="B17" s="16" t="s">
        <v>60</v>
      </c>
      <c r="C17" s="17" t="s">
        <v>95</v>
      </c>
      <c r="D17" s="16" t="str">
        <f ca="1">CONCATENATE("Auto EnSupp-", F17,"-Rqst_ForReturnCancelFlow",$Y$2)</f>
        <v>Auto EnSupp-Network Connectivity-Rqst_ForReturnCancelFlow-080219</v>
      </c>
      <c r="E17" s="16" t="s">
        <v>20</v>
      </c>
      <c r="F17" s="26" t="s">
        <v>66</v>
      </c>
      <c r="G17" s="16" t="str">
        <f t="shared" ca="1" si="9"/>
        <v>Auto EnSupp-Network Connectivity-Rqst_ForReturnCancelFlow-080219_DetailDesc</v>
      </c>
      <c r="H17" s="16" t="str">
        <f t="shared" ca="1" si="12"/>
        <v>Auto EnSupp-Network Connectivity-Rqst_ForReturnCancelFlow-080219_Peak Season</v>
      </c>
      <c r="I17" s="16" t="str">
        <f t="shared" ca="1" si="13"/>
        <v>Auto EnSupp-Network Connectivity-Rqst_ForReturnCancelFlow-080219_ImpactAfterPeakSeason</v>
      </c>
      <c r="J17" s="16" t="s">
        <v>51</v>
      </c>
      <c r="K17" s="16" t="str">
        <f>'Common Data'!$B$1</f>
        <v>mshar107</v>
      </c>
      <c r="L17" s="16" t="s">
        <v>26</v>
      </c>
      <c r="M17" s="16"/>
      <c r="N17" s="16"/>
      <c r="O17" s="16" t="s">
        <v>79</v>
      </c>
      <c r="P17" s="16"/>
      <c r="Q17" s="16"/>
      <c r="R17" s="16"/>
      <c r="S17" s="16"/>
      <c r="T17" s="16"/>
      <c r="U17" s="16"/>
      <c r="V17" s="16"/>
      <c r="W17" s="16"/>
    </row>
    <row r="18" spans="1:23" s="14" customFormat="1" ht="19.95" customHeight="1" thickTop="1" thickBot="1" x14ac:dyDescent="0.35">
      <c r="A18" s="16" t="s">
        <v>111</v>
      </c>
      <c r="B18" s="16" t="s">
        <v>60</v>
      </c>
      <c r="C18" s="17" t="s">
        <v>95</v>
      </c>
      <c r="D18" s="16" t="str">
        <f ca="1">CONCATENATE("Auto EnSupp-", F18,"-Rqst_ForReturnCancelFlowWithDCF",$Y$2)</f>
        <v>Auto EnSupp-Network Connectivity-Rqst_ForReturnCancelFlowWithDCF-080219</v>
      </c>
      <c r="E18" s="16" t="s">
        <v>20</v>
      </c>
      <c r="F18" s="26" t="s">
        <v>66</v>
      </c>
      <c r="G18" s="16" t="str">
        <f t="shared" ref="G18" ca="1" si="14">CONCATENATE(D18,"_DetailDesc")</f>
        <v>Auto EnSupp-Network Connectivity-Rqst_ForReturnCancelFlowWithDCF-080219_DetailDesc</v>
      </c>
      <c r="H18" s="16" t="str">
        <f t="shared" ref="H18" ca="1" si="15">CONCATENATE(D18,"_Peak Season")</f>
        <v>Auto EnSupp-Network Connectivity-Rqst_ForReturnCancelFlowWithDCF-080219_Peak Season</v>
      </c>
      <c r="I18" s="16" t="str">
        <f t="shared" ref="I18" ca="1" si="16">CONCATENATE(D18,"_ImpactAfterPeakSeason")</f>
        <v>Auto EnSupp-Network Connectivity-Rqst_ForReturnCancelFlowWithDCF-080219_ImpactAfterPeakSeason</v>
      </c>
      <c r="J18" s="16" t="s">
        <v>51</v>
      </c>
      <c r="K18" s="16" t="str">
        <f>'Common Data'!$B$1</f>
        <v>mshar107</v>
      </c>
      <c r="L18" s="16" t="s">
        <v>26</v>
      </c>
      <c r="M18" s="16"/>
      <c r="N18" s="16"/>
      <c r="O18" s="16" t="s">
        <v>79</v>
      </c>
      <c r="P18" s="16"/>
      <c r="Q18" s="16"/>
      <c r="R18" s="16"/>
      <c r="S18" s="16"/>
      <c r="T18" s="16"/>
      <c r="U18" s="16"/>
      <c r="V18" s="16"/>
      <c r="W18" s="16"/>
    </row>
    <row r="19" spans="1:23" s="14" customFormat="1" ht="19.95" customHeight="1" thickTop="1" thickBot="1" x14ac:dyDescent="0.35">
      <c r="A19" s="16" t="s">
        <v>111</v>
      </c>
      <c r="B19" s="16" t="s">
        <v>61</v>
      </c>
      <c r="C19" s="17" t="s">
        <v>95</v>
      </c>
      <c r="D19" s="16" t="str">
        <f ca="1">CONCATENATE("Auto EnSupp-", F19,"-Rqst_ForReturnCancelFlowWithDCF",$Y$2)</f>
        <v>Auto EnSupp-Network Ports-Rqst_ForReturnCancelFlowWithDCF-080219</v>
      </c>
      <c r="E19" s="16" t="s">
        <v>20</v>
      </c>
      <c r="F19" s="26" t="s">
        <v>65</v>
      </c>
      <c r="G19" s="16" t="str">
        <f t="shared" ca="1" si="9"/>
        <v>Auto EnSupp-Network Ports-Rqst_ForReturnCancelFlowWithDCF-080219_DetailDesc</v>
      </c>
      <c r="H19" s="16" t="str">
        <f t="shared" ca="1" si="12"/>
        <v>Auto EnSupp-Network Ports-Rqst_ForReturnCancelFlowWithDCF-080219_Peak Season</v>
      </c>
      <c r="I19" s="16" t="str">
        <f t="shared" ca="1" si="13"/>
        <v>Auto EnSupp-Network Ports-Rqst_ForReturnCancelFlowWithDCF-080219_ImpactAfterPeakSeason</v>
      </c>
      <c r="J19" s="16" t="s">
        <v>51</v>
      </c>
      <c r="K19" s="16" t="str">
        <f>'Common Data'!$B$1</f>
        <v>mshar107</v>
      </c>
      <c r="L19" s="16" t="s">
        <v>26</v>
      </c>
      <c r="M19" s="16"/>
      <c r="N19" s="16"/>
      <c r="O19" s="16" t="s">
        <v>79</v>
      </c>
      <c r="P19" s="16"/>
      <c r="Q19" s="16"/>
      <c r="R19" s="17" t="s">
        <v>83</v>
      </c>
      <c r="S19" s="16"/>
      <c r="T19" s="16"/>
      <c r="U19" s="16"/>
      <c r="V19" s="16"/>
      <c r="W19" s="16"/>
    </row>
    <row r="20" spans="1:23" s="14" customFormat="1" ht="19.95" customHeight="1" thickTop="1" thickBot="1" x14ac:dyDescent="0.35">
      <c r="A20" s="16" t="s">
        <v>111</v>
      </c>
      <c r="B20" s="16" t="s">
        <v>61</v>
      </c>
      <c r="C20" s="17" t="s">
        <v>95</v>
      </c>
      <c r="D20" s="16" t="str">
        <f ca="1">CONCATENATE("Auto EnSupp-", F20,"-Rqst_ForReturnCancelFlowWithoutDCF",$Y$2)</f>
        <v>Auto EnSupp-Network Ports-Rqst_ForReturnCancelFlowWithoutDCF-080219</v>
      </c>
      <c r="E20" s="16" t="s">
        <v>20</v>
      </c>
      <c r="F20" s="26" t="s">
        <v>65</v>
      </c>
      <c r="G20" s="16" t="str">
        <f t="shared" ref="G20" ca="1" si="17">CONCATENATE(D20,"_DetailDesc")</f>
        <v>Auto EnSupp-Network Ports-Rqst_ForReturnCancelFlowWithoutDCF-080219_DetailDesc</v>
      </c>
      <c r="H20" s="16" t="str">
        <f t="shared" ref="H20" ca="1" si="18">CONCATENATE(D20,"_Peak Season")</f>
        <v>Auto EnSupp-Network Ports-Rqst_ForReturnCancelFlowWithoutDCF-080219_Peak Season</v>
      </c>
      <c r="I20" s="16" t="str">
        <f t="shared" ref="I20" ca="1" si="19">CONCATENATE(D20,"_ImpactAfterPeakSeason")</f>
        <v>Auto EnSupp-Network Ports-Rqst_ForReturnCancelFlowWithoutDCF-080219_ImpactAfterPeakSeason</v>
      </c>
      <c r="J20" s="16" t="s">
        <v>51</v>
      </c>
      <c r="K20" s="16" t="str">
        <f>'Common Data'!$B$1</f>
        <v>mshar107</v>
      </c>
      <c r="L20" s="16" t="s">
        <v>26</v>
      </c>
      <c r="M20" s="16"/>
      <c r="N20" s="16"/>
      <c r="O20" s="16" t="s">
        <v>79</v>
      </c>
      <c r="P20" s="16"/>
      <c r="Q20" s="16"/>
      <c r="R20" s="17" t="s">
        <v>83</v>
      </c>
      <c r="S20" s="16"/>
      <c r="T20" s="16"/>
      <c r="U20" s="16"/>
      <c r="V20" s="16"/>
      <c r="W20" s="16"/>
    </row>
    <row r="21" spans="1:23" s="14" customFormat="1" ht="19.95" customHeight="1" thickTop="1" thickBot="1" x14ac:dyDescent="0.35">
      <c r="A21" s="16" t="s">
        <v>111</v>
      </c>
      <c r="B21" s="16" t="s">
        <v>62</v>
      </c>
      <c r="C21" s="17" t="s">
        <v>95</v>
      </c>
      <c r="D21" s="16" t="str">
        <f ca="1">CONCATENATE("Auto EnSupp-", F21,"-Rqst_ForReturnCancelFlow",$Y$2)</f>
        <v>Auto EnSupp-Console Port ( Raritan )-Rqst_ForReturnCancelFlow-080219</v>
      </c>
      <c r="E21" s="16" t="s">
        <v>20</v>
      </c>
      <c r="F21" s="26" t="s">
        <v>64</v>
      </c>
      <c r="G21" s="16" t="str">
        <f t="shared" ca="1" si="9"/>
        <v>Auto EnSupp-Console Port ( Raritan )-Rqst_ForReturnCancelFlow-080219_DetailDesc</v>
      </c>
      <c r="H21" s="16" t="str">
        <f t="shared" ca="1" si="12"/>
        <v>Auto EnSupp-Console Port ( Raritan )-Rqst_ForReturnCancelFlow-080219_Peak Season</v>
      </c>
      <c r="I21" s="16" t="str">
        <f t="shared" ca="1" si="13"/>
        <v>Auto EnSupp-Console Port ( Raritan )-Rqst_ForReturnCancelFlow-080219_ImpactAfterPeakSeason</v>
      </c>
      <c r="J21" s="16" t="s">
        <v>51</v>
      </c>
      <c r="K21" s="16" t="str">
        <f>'Common Data'!$B$1</f>
        <v>mshar107</v>
      </c>
      <c r="L21" s="16" t="s">
        <v>26</v>
      </c>
      <c r="M21" s="16"/>
      <c r="N21" s="16"/>
      <c r="O21" s="16" t="s">
        <v>79</v>
      </c>
      <c r="P21" s="16"/>
      <c r="Q21" s="17" t="s">
        <v>97</v>
      </c>
      <c r="R21" s="16"/>
      <c r="S21" s="16"/>
      <c r="T21" s="16"/>
      <c r="U21" s="16"/>
      <c r="V21" s="16"/>
      <c r="W21" s="16"/>
    </row>
    <row r="22" spans="1:23" s="9" customFormat="1" ht="6" customHeight="1" thickTop="1" thickBot="1" x14ac:dyDescent="0.35">
      <c r="A22" s="18"/>
      <c r="B22" s="18"/>
      <c r="C22" s="19"/>
      <c r="D22" s="18"/>
      <c r="E22" s="18"/>
      <c r="F22" s="3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18"/>
      <c r="S22" s="18"/>
      <c r="T22" s="18"/>
      <c r="U22" s="18"/>
      <c r="V22" s="18"/>
      <c r="W22" s="18"/>
    </row>
    <row r="23" spans="1:23" s="12" customFormat="1" ht="19.95" customHeight="1" thickTop="1" thickBot="1" x14ac:dyDescent="0.35">
      <c r="A23" s="16" t="s">
        <v>111</v>
      </c>
      <c r="B23" s="27" t="s">
        <v>55</v>
      </c>
      <c r="C23" s="28" t="s">
        <v>96</v>
      </c>
      <c r="D23" s="27" t="str">
        <f ca="1">CONCATENATE("Auto EnSupp-", F23,"-Rqst_ForCancelFlow",$Y$2)</f>
        <v>Auto EnSupp-ACI/Hosting Zones-Rqst_ForCancelFlow-080219</v>
      </c>
      <c r="E23" s="27" t="s">
        <v>20</v>
      </c>
      <c r="F23" s="32" t="s">
        <v>63</v>
      </c>
      <c r="G23" s="27" t="str">
        <f ca="1">CONCATENATE(D23,"_DetailDesc")</f>
        <v>Auto EnSupp-ACI/Hosting Zones-Rqst_ForCancelFlow-080219_DetailDesc</v>
      </c>
      <c r="H23" s="27" t="str">
        <f ca="1">CONCATENATE(D23,"_Peak Season")</f>
        <v>Auto EnSupp-ACI/Hosting Zones-Rqst_ForCancelFlow-080219_Peak Season</v>
      </c>
      <c r="I23" s="27" t="str">
        <f ca="1">CONCATENATE(D23,"_ImpactAfterPeakSeason")</f>
        <v>Auto EnSupp-ACI/Hosting Zones-Rqst_ForCancelFlow-080219_ImpactAfterPeakSeason</v>
      </c>
      <c r="J23" s="27" t="s">
        <v>51</v>
      </c>
      <c r="K23" s="27" t="str">
        <f>'Common Data'!$B$1</f>
        <v>mshar107</v>
      </c>
      <c r="L23" s="27" t="s">
        <v>26</v>
      </c>
      <c r="M23" s="27"/>
      <c r="N23" s="27"/>
      <c r="O23" s="27" t="s">
        <v>79</v>
      </c>
      <c r="P23" s="27"/>
      <c r="Q23" s="27"/>
      <c r="R23" s="27"/>
      <c r="S23" s="27"/>
      <c r="T23" s="27"/>
      <c r="U23" s="27"/>
      <c r="V23" s="27"/>
      <c r="W23" s="27"/>
    </row>
    <row r="24" spans="1:23" s="12" customFormat="1" ht="19.95" customHeight="1" thickTop="1" thickBot="1" x14ac:dyDescent="0.35">
      <c r="A24" s="16" t="s">
        <v>111</v>
      </c>
      <c r="B24" s="27" t="s">
        <v>56</v>
      </c>
      <c r="C24" s="28" t="s">
        <v>96</v>
      </c>
      <c r="D24" s="27" t="str">
        <f ca="1">CONCATENATE("Auto EnSupp-", F24,"-Rqst_ForCancelFlow",$Y$2)</f>
        <v>Auto EnSupp-F5 Consult-Rqst_ForCancelFlow-080219</v>
      </c>
      <c r="E24" s="27" t="s">
        <v>20</v>
      </c>
      <c r="F24" s="32" t="s">
        <v>21</v>
      </c>
      <c r="G24" s="27" t="str">
        <f ca="1">CONCATENATE(D24,"_DetailDesc")</f>
        <v>Auto EnSupp-F5 Consult-Rqst_ForCancelFlow-080219_DetailDesc</v>
      </c>
      <c r="H24" s="27" t="str">
        <f ca="1">CONCATENATE(D24,"_Peak Season")</f>
        <v>Auto EnSupp-F5 Consult-Rqst_ForCancelFlow-080219_Peak Season</v>
      </c>
      <c r="I24" s="27" t="str">
        <f ca="1">CONCATENATE(D24,"_ImpactAfterPeakSeason")</f>
        <v>Auto EnSupp-F5 Consult-Rqst_ForCancelFlow-080219_ImpactAfterPeakSeason</v>
      </c>
      <c r="J24" s="27" t="s">
        <v>51</v>
      </c>
      <c r="K24" s="27" t="str">
        <f>'Common Data'!$B$1</f>
        <v>mshar107</v>
      </c>
      <c r="L24" s="27" t="s">
        <v>26</v>
      </c>
      <c r="M24" s="27"/>
      <c r="N24" s="27"/>
      <c r="O24" s="27" t="s">
        <v>79</v>
      </c>
      <c r="P24" s="27"/>
      <c r="Q24" s="27"/>
      <c r="R24" s="27"/>
      <c r="S24" s="27"/>
      <c r="T24" s="27"/>
      <c r="U24" s="27"/>
      <c r="V24" s="27"/>
      <c r="W24" s="27"/>
    </row>
    <row r="25" spans="1:23" s="12" customFormat="1" ht="19.95" customHeight="1" thickTop="1" thickBot="1" x14ac:dyDescent="0.35">
      <c r="A25" s="16" t="s">
        <v>111</v>
      </c>
      <c r="B25" s="27" t="s">
        <v>57</v>
      </c>
      <c r="C25" s="28" t="s">
        <v>96</v>
      </c>
      <c r="D25" s="27" t="str">
        <f ca="1">CONCATENATE("Auto EnSupp-", F25,"-Rqst_ForCancelFlow",$Y$2)</f>
        <v>Auto EnSupp-Gigamon-Rqst_ForCancelFlow-080219</v>
      </c>
      <c r="E25" s="27" t="s">
        <v>20</v>
      </c>
      <c r="F25" s="32" t="s">
        <v>69</v>
      </c>
      <c r="G25" s="27" t="str">
        <f t="shared" ref="G25:G32" ca="1" si="20">CONCATENATE(D25,"_DetailDesc")</f>
        <v>Auto EnSupp-Gigamon-Rqst_ForCancelFlow-080219_DetailDesc</v>
      </c>
      <c r="H25" s="27" t="str">
        <f t="shared" ref="H25" ca="1" si="21">CONCATENATE(D25,"_Peak Season")</f>
        <v>Auto EnSupp-Gigamon-Rqst_ForCancelFlow-080219_Peak Season</v>
      </c>
      <c r="I25" s="27" t="str">
        <f t="shared" ref="I25" ca="1" si="22">CONCATENATE(D25,"_ImpactAfterPeakSeason")</f>
        <v>Auto EnSupp-Gigamon-Rqst_ForCancelFlow-080219_ImpactAfterPeakSeason</v>
      </c>
      <c r="J25" s="27" t="s">
        <v>51</v>
      </c>
      <c r="K25" s="27" t="str">
        <f>'Common Data'!$B$1</f>
        <v>mshar107</v>
      </c>
      <c r="L25" s="27" t="s">
        <v>26</v>
      </c>
      <c r="M25" s="27"/>
      <c r="N25" s="27"/>
      <c r="O25" s="27" t="s">
        <v>79</v>
      </c>
      <c r="P25" s="27"/>
      <c r="Q25" s="27"/>
      <c r="R25" s="27"/>
      <c r="S25" s="27"/>
      <c r="T25" s="27"/>
      <c r="U25" s="27"/>
      <c r="V25" s="27"/>
      <c r="W25" s="27"/>
    </row>
    <row r="26" spans="1:23" s="12" customFormat="1" ht="19.95" customHeight="1" thickTop="1" thickBot="1" x14ac:dyDescent="0.35">
      <c r="A26" s="16" t="s">
        <v>111</v>
      </c>
      <c r="B26" s="27" t="s">
        <v>58</v>
      </c>
      <c r="C26" s="28" t="s">
        <v>96</v>
      </c>
      <c r="D26" s="27" t="str">
        <f ca="1">CONCATENATE("Auto EnSupp-", F26,"-Rqst_Rqst_ForCancelFlow",$Y$2)</f>
        <v>Auto EnSupp-Informational-Rqst_Rqst_ForCancelFlow-080219</v>
      </c>
      <c r="E26" s="27" t="s">
        <v>20</v>
      </c>
      <c r="F26" s="32" t="s">
        <v>68</v>
      </c>
      <c r="G26" s="27" t="str">
        <f t="shared" ca="1" si="20"/>
        <v>Auto EnSupp-Informational-Rqst_Rqst_ForCancelFlow-080219_DetailDesc</v>
      </c>
      <c r="H26" s="27"/>
      <c r="I26" s="27"/>
      <c r="J26" s="27"/>
      <c r="K26" s="27" t="str">
        <f>'Common Data'!$B$1</f>
        <v>mshar107</v>
      </c>
      <c r="L26" s="27" t="s">
        <v>26</v>
      </c>
      <c r="M26" s="27"/>
      <c r="N26" s="27"/>
      <c r="O26" s="27" t="s">
        <v>79</v>
      </c>
      <c r="P26" s="27"/>
      <c r="Q26" s="27"/>
      <c r="R26" s="27"/>
      <c r="S26" s="27"/>
      <c r="T26" s="27"/>
      <c r="U26" s="27"/>
      <c r="V26" s="27"/>
      <c r="W26" s="27"/>
    </row>
    <row r="27" spans="1:23" s="12" customFormat="1" ht="19.95" customHeight="1" thickTop="1" thickBot="1" x14ac:dyDescent="0.35">
      <c r="A27" s="16" t="s">
        <v>111</v>
      </c>
      <c r="B27" s="27" t="s">
        <v>59</v>
      </c>
      <c r="C27" s="28" t="s">
        <v>96</v>
      </c>
      <c r="D27" s="27" t="str">
        <f ca="1">CONCATENATE("Auto EnSupp-", F27,"-Rqst_ForCancelFlow",$Y$2)</f>
        <v>Auto EnSupp-Network Assessment-Rqst_ForCancelFlow-080219</v>
      </c>
      <c r="E27" s="27" t="s">
        <v>20</v>
      </c>
      <c r="F27" s="32" t="s">
        <v>67</v>
      </c>
      <c r="G27" s="27" t="str">
        <f t="shared" ca="1" si="20"/>
        <v>Auto EnSupp-Network Assessment-Rqst_ForCancelFlow-080219_DetailDesc</v>
      </c>
      <c r="H27" s="27" t="str">
        <f t="shared" ref="H27:H32" ca="1" si="23">CONCATENATE(D27,"_Peak Season")</f>
        <v>Auto EnSupp-Network Assessment-Rqst_ForCancelFlow-080219_Peak Season</v>
      </c>
      <c r="I27" s="27" t="str">
        <f t="shared" ref="I27:I32" ca="1" si="24">CONCATENATE(D27,"_ImpactAfterPeakSeason")</f>
        <v>Auto EnSupp-Network Assessment-Rqst_ForCancelFlow-080219_ImpactAfterPeakSeason</v>
      </c>
      <c r="J27" s="27" t="s">
        <v>51</v>
      </c>
      <c r="K27" s="27" t="str">
        <f>'Common Data'!$B$1</f>
        <v>mshar107</v>
      </c>
      <c r="L27" s="27" t="s">
        <v>26</v>
      </c>
      <c r="M27" s="27"/>
      <c r="N27" s="27"/>
      <c r="O27" s="27" t="s">
        <v>79</v>
      </c>
      <c r="P27" s="27"/>
      <c r="Q27" s="27"/>
      <c r="R27" s="27"/>
      <c r="S27" s="27"/>
      <c r="T27" s="27"/>
      <c r="U27" s="27"/>
      <c r="V27" s="27"/>
      <c r="W27" s="27"/>
    </row>
    <row r="28" spans="1:23" s="12" customFormat="1" ht="19.95" customHeight="1" thickTop="1" thickBot="1" x14ac:dyDescent="0.35">
      <c r="A28" s="16" t="s">
        <v>111</v>
      </c>
      <c r="B28" s="27" t="s">
        <v>60</v>
      </c>
      <c r="C28" s="28" t="s">
        <v>96</v>
      </c>
      <c r="D28" s="27" t="str">
        <f ca="1">CONCATENATE("Auto EnSupp-", F28,"-Rqst_ForCancelFlow",$Y$2)</f>
        <v>Auto EnSupp-Network Connectivity-Rqst_ForCancelFlow-080219</v>
      </c>
      <c r="E28" s="27" t="s">
        <v>20</v>
      </c>
      <c r="F28" s="32" t="s">
        <v>66</v>
      </c>
      <c r="G28" s="27" t="str">
        <f t="shared" ca="1" si="20"/>
        <v>Auto EnSupp-Network Connectivity-Rqst_ForCancelFlow-080219_DetailDesc</v>
      </c>
      <c r="H28" s="27" t="str">
        <f t="shared" ca="1" si="23"/>
        <v>Auto EnSupp-Network Connectivity-Rqst_ForCancelFlow-080219_Peak Season</v>
      </c>
      <c r="I28" s="27" t="str">
        <f t="shared" ca="1" si="24"/>
        <v>Auto EnSupp-Network Connectivity-Rqst_ForCancelFlow-080219_ImpactAfterPeakSeason</v>
      </c>
      <c r="J28" s="27" t="s">
        <v>51</v>
      </c>
      <c r="K28" s="27" t="str">
        <f>'Common Data'!$B$1</f>
        <v>mshar107</v>
      </c>
      <c r="L28" s="27" t="s">
        <v>26</v>
      </c>
      <c r="M28" s="27"/>
      <c r="N28" s="27"/>
      <c r="O28" s="27" t="s">
        <v>79</v>
      </c>
      <c r="P28" s="27"/>
      <c r="Q28" s="27"/>
      <c r="R28" s="27"/>
      <c r="S28" s="27"/>
      <c r="T28" s="27"/>
      <c r="U28" s="27"/>
      <c r="V28" s="27"/>
      <c r="W28" s="27"/>
    </row>
    <row r="29" spans="1:23" s="12" customFormat="1" ht="19.95" customHeight="1" thickTop="1" thickBot="1" x14ac:dyDescent="0.35">
      <c r="A29" s="16" t="s">
        <v>111</v>
      </c>
      <c r="B29" s="27" t="s">
        <v>60</v>
      </c>
      <c r="C29" s="28" t="s">
        <v>96</v>
      </c>
      <c r="D29" s="27" t="str">
        <f ca="1">CONCATENATE("Auto EnSupp-", F29,"-Rqst_ForCancelFlowWithDCF",$Y$2)</f>
        <v>Auto EnSupp-Network Connectivity-Rqst_ForCancelFlowWithDCF-080219</v>
      </c>
      <c r="E29" s="27" t="s">
        <v>20</v>
      </c>
      <c r="F29" s="32" t="s">
        <v>66</v>
      </c>
      <c r="G29" s="27" t="str">
        <f t="shared" ref="G29" ca="1" si="25">CONCATENATE(D29,"_DetailDesc")</f>
        <v>Auto EnSupp-Network Connectivity-Rqst_ForCancelFlowWithDCF-080219_DetailDesc</v>
      </c>
      <c r="H29" s="27" t="str">
        <f t="shared" ref="H29" ca="1" si="26">CONCATENATE(D29,"_Peak Season")</f>
        <v>Auto EnSupp-Network Connectivity-Rqst_ForCancelFlowWithDCF-080219_Peak Season</v>
      </c>
      <c r="I29" s="27" t="str">
        <f t="shared" ref="I29" ca="1" si="27">CONCATENATE(D29,"_ImpactAfterPeakSeason")</f>
        <v>Auto EnSupp-Network Connectivity-Rqst_ForCancelFlowWithDCF-080219_ImpactAfterPeakSeason</v>
      </c>
      <c r="J29" s="27" t="s">
        <v>51</v>
      </c>
      <c r="K29" s="27" t="str">
        <f>'Common Data'!$B$1</f>
        <v>mshar107</v>
      </c>
      <c r="L29" s="27" t="s">
        <v>26</v>
      </c>
      <c r="M29" s="27"/>
      <c r="N29" s="27"/>
      <c r="O29" s="27" t="s">
        <v>79</v>
      </c>
      <c r="P29" s="27"/>
      <c r="Q29" s="27"/>
      <c r="R29" s="27"/>
      <c r="S29" s="27"/>
      <c r="T29" s="27"/>
      <c r="U29" s="27"/>
      <c r="V29" s="27"/>
      <c r="W29" s="27"/>
    </row>
    <row r="30" spans="1:23" s="12" customFormat="1" ht="19.95" customHeight="1" thickTop="1" thickBot="1" x14ac:dyDescent="0.35">
      <c r="A30" s="16" t="s">
        <v>111</v>
      </c>
      <c r="B30" s="27" t="s">
        <v>61</v>
      </c>
      <c r="C30" s="28" t="s">
        <v>96</v>
      </c>
      <c r="D30" s="27" t="str">
        <f ca="1">CONCATENATE("Auto EnSupp-", F30,"-Rqst_ForCancelFlowWithDCF",$Y$2)</f>
        <v>Auto EnSupp-Network Ports-Rqst_ForCancelFlowWithDCF-080219</v>
      </c>
      <c r="E30" s="27" t="s">
        <v>20</v>
      </c>
      <c r="F30" s="32" t="s">
        <v>65</v>
      </c>
      <c r="G30" s="27" t="str">
        <f t="shared" ca="1" si="20"/>
        <v>Auto EnSupp-Network Ports-Rqst_ForCancelFlowWithDCF-080219_DetailDesc</v>
      </c>
      <c r="H30" s="27" t="str">
        <f t="shared" ca="1" si="23"/>
        <v>Auto EnSupp-Network Ports-Rqst_ForCancelFlowWithDCF-080219_Peak Season</v>
      </c>
      <c r="I30" s="27" t="str">
        <f t="shared" ca="1" si="24"/>
        <v>Auto EnSupp-Network Ports-Rqst_ForCancelFlowWithDCF-080219_ImpactAfterPeakSeason</v>
      </c>
      <c r="J30" s="27" t="s">
        <v>51</v>
      </c>
      <c r="K30" s="27" t="str">
        <f>'Common Data'!$B$1</f>
        <v>mshar107</v>
      </c>
      <c r="L30" s="27" t="s">
        <v>26</v>
      </c>
      <c r="M30" s="27"/>
      <c r="N30" s="27"/>
      <c r="O30" s="27" t="s">
        <v>79</v>
      </c>
      <c r="P30" s="27"/>
      <c r="Q30" s="27"/>
      <c r="R30" s="28" t="s">
        <v>83</v>
      </c>
      <c r="S30" s="27"/>
      <c r="T30" s="27"/>
      <c r="U30" s="27"/>
      <c r="V30" s="27"/>
      <c r="W30" s="27"/>
    </row>
    <row r="31" spans="1:23" s="12" customFormat="1" ht="19.95" customHeight="1" thickTop="1" thickBot="1" x14ac:dyDescent="0.35">
      <c r="A31" s="16" t="s">
        <v>111</v>
      </c>
      <c r="B31" s="27" t="s">
        <v>61</v>
      </c>
      <c r="C31" s="28" t="s">
        <v>96</v>
      </c>
      <c r="D31" s="27" t="str">
        <f ca="1">CONCATENATE("Auto EnSupp-", F31,"-Rqst_ForCancelFlowWithoutDCF",$Y$2)</f>
        <v>Auto EnSupp-Network Ports-Rqst_ForCancelFlowWithoutDCF-080219</v>
      </c>
      <c r="E31" s="27" t="s">
        <v>20</v>
      </c>
      <c r="F31" s="32" t="s">
        <v>65</v>
      </c>
      <c r="G31" s="27" t="str">
        <f t="shared" ref="G31" ca="1" si="28">CONCATENATE(D31,"_DetailDesc")</f>
        <v>Auto EnSupp-Network Ports-Rqst_ForCancelFlowWithoutDCF-080219_DetailDesc</v>
      </c>
      <c r="H31" s="27" t="str">
        <f t="shared" ref="H31" ca="1" si="29">CONCATENATE(D31,"_Peak Season")</f>
        <v>Auto EnSupp-Network Ports-Rqst_ForCancelFlowWithoutDCF-080219_Peak Season</v>
      </c>
      <c r="I31" s="27" t="str">
        <f t="shared" ref="I31" ca="1" si="30">CONCATENATE(D31,"_ImpactAfterPeakSeason")</f>
        <v>Auto EnSupp-Network Ports-Rqst_ForCancelFlowWithoutDCF-080219_ImpactAfterPeakSeason</v>
      </c>
      <c r="J31" s="27" t="s">
        <v>51</v>
      </c>
      <c r="K31" s="27" t="str">
        <f>'Common Data'!$B$1</f>
        <v>mshar107</v>
      </c>
      <c r="L31" s="27" t="s">
        <v>26</v>
      </c>
      <c r="M31" s="27"/>
      <c r="N31" s="27"/>
      <c r="O31" s="27" t="s">
        <v>79</v>
      </c>
      <c r="P31" s="27"/>
      <c r="Q31" s="27"/>
      <c r="R31" s="28" t="s">
        <v>83</v>
      </c>
      <c r="S31" s="27"/>
      <c r="T31" s="27"/>
      <c r="U31" s="27"/>
      <c r="V31" s="27"/>
      <c r="W31" s="27"/>
    </row>
    <row r="32" spans="1:23" s="12" customFormat="1" ht="19.95" customHeight="1" thickTop="1" thickBot="1" x14ac:dyDescent="0.35">
      <c r="A32" s="16" t="s">
        <v>111</v>
      </c>
      <c r="B32" s="27" t="s">
        <v>62</v>
      </c>
      <c r="C32" s="28" t="s">
        <v>96</v>
      </c>
      <c r="D32" s="27" t="str">
        <f ca="1">CONCATENATE("Auto EnSupp-", F32,"-Rqst_ForCancelFlow",$Y$2)</f>
        <v>Auto EnSupp-Console Port ( Raritan )-Rqst_ForCancelFlow-080219</v>
      </c>
      <c r="E32" s="27" t="s">
        <v>20</v>
      </c>
      <c r="F32" s="32" t="s">
        <v>64</v>
      </c>
      <c r="G32" s="27" t="str">
        <f t="shared" ca="1" si="20"/>
        <v>Auto EnSupp-Console Port ( Raritan )-Rqst_ForCancelFlow-080219_DetailDesc</v>
      </c>
      <c r="H32" s="27" t="str">
        <f t="shared" ca="1" si="23"/>
        <v>Auto EnSupp-Console Port ( Raritan )-Rqst_ForCancelFlow-080219_Peak Season</v>
      </c>
      <c r="I32" s="27" t="str">
        <f t="shared" ca="1" si="24"/>
        <v>Auto EnSupp-Console Port ( Raritan )-Rqst_ForCancelFlow-080219_ImpactAfterPeakSeason</v>
      </c>
      <c r="J32" s="27" t="s">
        <v>51</v>
      </c>
      <c r="K32" s="27" t="str">
        <f>'Common Data'!$B$1</f>
        <v>mshar107</v>
      </c>
      <c r="L32" s="27" t="s">
        <v>26</v>
      </c>
      <c r="M32" s="27"/>
      <c r="N32" s="27"/>
      <c r="O32" s="27" t="s">
        <v>79</v>
      </c>
      <c r="P32" s="27"/>
      <c r="Q32" s="28" t="s">
        <v>97</v>
      </c>
      <c r="R32" s="27"/>
      <c r="S32" s="27"/>
      <c r="T32" s="27"/>
      <c r="U32" s="27"/>
      <c r="V32" s="27"/>
      <c r="W32" s="27"/>
    </row>
    <row r="33" spans="1:23" s="5" customFormat="1" ht="9.4499999999999993" customHeight="1" thickTop="1" thickBot="1" x14ac:dyDescent="0.35">
      <c r="A33" s="20"/>
      <c r="B33" s="20"/>
      <c r="C33" s="21"/>
      <c r="D33" s="20"/>
      <c r="E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s="13" customFormat="1" ht="19.95" customHeight="1" thickTop="1" thickBot="1" x14ac:dyDescent="0.35">
      <c r="A34" s="22" t="s">
        <v>113</v>
      </c>
      <c r="B34" s="22" t="s">
        <v>114</v>
      </c>
      <c r="C34" s="22" t="s">
        <v>121</v>
      </c>
      <c r="D34" s="22" t="str">
        <f t="shared" ref="D34:D42" ca="1" si="31">D2</f>
        <v>Auto EnSupp-ACI/Hosting Zones-Rqst_ForReturnReviewFlow-080219</v>
      </c>
      <c r="E34" s="22" t="s">
        <v>20</v>
      </c>
      <c r="F34" s="33" t="s">
        <v>63</v>
      </c>
      <c r="G34" s="22" t="str">
        <f ca="1">CONCATENATE(D34,"_DetailDesc")</f>
        <v>Auto EnSupp-ACI/Hosting Zones-Rqst_ForReturnReviewFlow-080219_DetailDesc</v>
      </c>
      <c r="H34" s="22" t="str">
        <f ca="1">CONCATENATE(D34,"_Peak Season")</f>
        <v>Auto EnSupp-ACI/Hosting Zones-Rqst_ForReturnReviewFlow-080219_Peak Season</v>
      </c>
      <c r="I34" s="22" t="str">
        <f ca="1">CONCATENATE(D34,"_ImpactAfterPeakSeason")</f>
        <v>Auto EnSupp-ACI/Hosting Zones-Rqst_ForReturnReviewFlow-080219_ImpactAfterPeakSeason</v>
      </c>
      <c r="J34" s="22" t="s">
        <v>51</v>
      </c>
      <c r="K34" s="22" t="str">
        <f>'Common Data'!$B$3</f>
        <v>mshar107</v>
      </c>
      <c r="L34" s="22" t="s">
        <v>91</v>
      </c>
      <c r="M34" s="22"/>
      <c r="N34" s="22"/>
      <c r="O34" s="22" t="s">
        <v>92</v>
      </c>
      <c r="P34" s="22"/>
      <c r="Q34" s="22"/>
      <c r="R34" s="22"/>
      <c r="S34" s="23" t="s">
        <v>85</v>
      </c>
      <c r="T34" s="24"/>
      <c r="U34" s="22"/>
      <c r="V34" s="23" t="s">
        <v>90</v>
      </c>
      <c r="W34" s="22"/>
    </row>
    <row r="35" spans="1:23" s="13" customFormat="1" ht="19.95" customHeight="1" thickTop="1" thickBot="1" x14ac:dyDescent="0.35">
      <c r="A35" s="22" t="s">
        <v>113</v>
      </c>
      <c r="B35" s="22" t="s">
        <v>115</v>
      </c>
      <c r="C35" s="22" t="s">
        <v>122</v>
      </c>
      <c r="D35" s="22" t="str">
        <f t="shared" ca="1" si="31"/>
        <v>Auto EnSupp-F5 Consult-Rqst_ForReturnReviewFlow-080219</v>
      </c>
      <c r="E35" s="22" t="s">
        <v>20</v>
      </c>
      <c r="F35" s="33" t="s">
        <v>21</v>
      </c>
      <c r="G35" s="22" t="str">
        <f ca="1">CONCATENATE(D35,"_DetailDesc")</f>
        <v>Auto EnSupp-F5 Consult-Rqst_ForReturnReviewFlow-080219_DetailDesc</v>
      </c>
      <c r="H35" s="22" t="str">
        <f ca="1">CONCATENATE(D35,"_Peak Season")</f>
        <v>Auto EnSupp-F5 Consult-Rqst_ForReturnReviewFlow-080219_Peak Season</v>
      </c>
      <c r="I35" s="22" t="str">
        <f ca="1">CONCATENATE(D35,"_ImpactAfterPeakSeason")</f>
        <v>Auto EnSupp-F5 Consult-Rqst_ForReturnReviewFlow-080219_ImpactAfterPeakSeason</v>
      </c>
      <c r="J35" s="22" t="s">
        <v>51</v>
      </c>
      <c r="K35" s="22" t="str">
        <f>'Common Data'!$B$3</f>
        <v>mshar107</v>
      </c>
      <c r="L35" s="22" t="s">
        <v>91</v>
      </c>
      <c r="M35" s="22"/>
      <c r="N35" s="22"/>
      <c r="O35" s="22" t="s">
        <v>92</v>
      </c>
      <c r="P35" s="22"/>
      <c r="Q35" s="22"/>
      <c r="R35" s="22"/>
      <c r="S35" s="23" t="s">
        <v>85</v>
      </c>
      <c r="T35" s="24" t="s">
        <v>93</v>
      </c>
      <c r="U35" s="22"/>
      <c r="V35" s="23" t="s">
        <v>90</v>
      </c>
      <c r="W35" s="22"/>
    </row>
    <row r="36" spans="1:23" s="13" customFormat="1" ht="19.95" customHeight="1" thickTop="1" thickBot="1" x14ac:dyDescent="0.35">
      <c r="A36" s="22" t="s">
        <v>113</v>
      </c>
      <c r="B36" s="22" t="s">
        <v>116</v>
      </c>
      <c r="C36" s="23" t="s">
        <v>123</v>
      </c>
      <c r="D36" s="22" t="str">
        <f t="shared" ca="1" si="31"/>
        <v>Auto EnSupp-Gigamon-Rqst_ForReturnReviewFlow-080219</v>
      </c>
      <c r="E36" s="22" t="s">
        <v>20</v>
      </c>
      <c r="F36" s="33" t="s">
        <v>69</v>
      </c>
      <c r="G36" s="22" t="str">
        <f ca="1">CONCATENATE(D36,"_DetailDesc")</f>
        <v>Auto EnSupp-Gigamon-Rqst_ForReturnReviewFlow-080219_DetailDesc</v>
      </c>
      <c r="H36" s="22" t="str">
        <f ca="1">CONCATENATE(D36,"_Peak Season")</f>
        <v>Auto EnSupp-Gigamon-Rqst_ForReturnReviewFlow-080219_Peak Season</v>
      </c>
      <c r="I36" s="22" t="str">
        <f ca="1">CONCATENATE(D36,"_ImpactAfterPeakSeason")</f>
        <v>Auto EnSupp-Gigamon-Rqst_ForReturnReviewFlow-080219_ImpactAfterPeakSeason</v>
      </c>
      <c r="J36" s="22" t="s">
        <v>51</v>
      </c>
      <c r="K36" s="22" t="str">
        <f>'Common Data'!$B$3</f>
        <v>mshar107</v>
      </c>
      <c r="L36" s="22" t="s">
        <v>91</v>
      </c>
      <c r="M36" s="22"/>
      <c r="N36" s="22"/>
      <c r="O36" s="22" t="s">
        <v>92</v>
      </c>
      <c r="P36" s="22"/>
      <c r="Q36" s="22"/>
      <c r="R36" s="22"/>
      <c r="S36" s="23" t="s">
        <v>85</v>
      </c>
      <c r="T36" s="22"/>
      <c r="U36" s="22"/>
      <c r="V36" s="23" t="s">
        <v>90</v>
      </c>
      <c r="W36" s="22"/>
    </row>
    <row r="37" spans="1:23" s="13" customFormat="1" ht="19.95" customHeight="1" thickTop="1" thickBot="1" x14ac:dyDescent="0.35">
      <c r="A37" s="22" t="s">
        <v>113</v>
      </c>
      <c r="B37" s="22" t="s">
        <v>117</v>
      </c>
      <c r="C37" s="22" t="s">
        <v>124</v>
      </c>
      <c r="D37" s="22" t="str">
        <f t="shared" ca="1" si="31"/>
        <v>Auto EnSupp-Informational-Rqst_Rqst_ForReturnReviewFlow-080219</v>
      </c>
      <c r="E37" s="22" t="s">
        <v>20</v>
      </c>
      <c r="F37" s="33" t="s">
        <v>68</v>
      </c>
      <c r="G37" s="22" t="str">
        <f t="shared" ref="G37:G41" ca="1" si="32">CONCATENATE(D37,"_DetailDesc")</f>
        <v>Auto EnSupp-Informational-Rqst_Rqst_ForReturnReviewFlow-080219_DetailDesc</v>
      </c>
      <c r="H37" s="22"/>
      <c r="I37" s="22"/>
      <c r="J37" s="22"/>
      <c r="K37" s="22" t="str">
        <f>'Common Data'!$B$3</f>
        <v>mshar107</v>
      </c>
      <c r="L37" s="22" t="s">
        <v>91</v>
      </c>
      <c r="M37" s="22"/>
      <c r="N37" s="22"/>
      <c r="O37" s="22" t="s">
        <v>92</v>
      </c>
      <c r="P37" s="22"/>
      <c r="Q37" s="22"/>
      <c r="R37" s="22"/>
      <c r="S37" s="23" t="s">
        <v>85</v>
      </c>
      <c r="T37" s="22"/>
      <c r="U37" s="22"/>
      <c r="V37" s="23" t="s">
        <v>90</v>
      </c>
      <c r="W37" s="22"/>
    </row>
    <row r="38" spans="1:23" s="13" customFormat="1" ht="19.95" customHeight="1" thickTop="1" thickBot="1" x14ac:dyDescent="0.35">
      <c r="A38" s="22" t="s">
        <v>113</v>
      </c>
      <c r="B38" s="22" t="s">
        <v>118</v>
      </c>
      <c r="C38" s="22" t="s">
        <v>125</v>
      </c>
      <c r="D38" s="22" t="str">
        <f t="shared" ca="1" si="31"/>
        <v>Auto EnSupp-Network Assessment-Rqst_ForReturnReviewFlow-080219</v>
      </c>
      <c r="E38" s="22" t="s">
        <v>20</v>
      </c>
      <c r="F38" s="33" t="s">
        <v>67</v>
      </c>
      <c r="G38" s="22" t="str">
        <f t="shared" ca="1" si="32"/>
        <v>Auto EnSupp-Network Assessment-Rqst_ForReturnReviewFlow-080219_DetailDesc</v>
      </c>
      <c r="H38" s="22" t="str">
        <f t="shared" ref="H38" ca="1" si="33">CONCATENATE(D38,"_Peak Season")</f>
        <v>Auto EnSupp-Network Assessment-Rqst_ForReturnReviewFlow-080219_Peak Season</v>
      </c>
      <c r="I38" s="22" t="str">
        <f t="shared" ref="I38" ca="1" si="34">CONCATENATE(D38,"_ImpactAfterPeakSeason")</f>
        <v>Auto EnSupp-Network Assessment-Rqst_ForReturnReviewFlow-080219_ImpactAfterPeakSeason</v>
      </c>
      <c r="J38" s="22" t="s">
        <v>51</v>
      </c>
      <c r="K38" s="22" t="str">
        <f>'Common Data'!$B$3</f>
        <v>mshar107</v>
      </c>
      <c r="L38" s="22" t="s">
        <v>91</v>
      </c>
      <c r="M38" s="22"/>
      <c r="N38" s="22"/>
      <c r="O38" s="22" t="s">
        <v>92</v>
      </c>
      <c r="P38" s="22"/>
      <c r="Q38" s="22"/>
      <c r="R38" s="22"/>
      <c r="S38" s="23" t="s">
        <v>85</v>
      </c>
      <c r="T38" s="22"/>
      <c r="U38" s="22"/>
      <c r="V38" s="23" t="s">
        <v>90</v>
      </c>
      <c r="W38" s="22"/>
    </row>
    <row r="39" spans="1:23" s="13" customFormat="1" ht="19.95" customHeight="1" thickTop="1" thickBot="1" x14ac:dyDescent="0.35">
      <c r="A39" s="22" t="s">
        <v>113</v>
      </c>
      <c r="B39" s="22" t="s">
        <v>119</v>
      </c>
      <c r="C39" s="22" t="s">
        <v>126</v>
      </c>
      <c r="D39" s="22" t="str">
        <f t="shared" ca="1" si="31"/>
        <v>Auto EnSupp-Network Connectivity-Rqst_ForReturnReviewFlow-080219</v>
      </c>
      <c r="E39" s="22" t="s">
        <v>20</v>
      </c>
      <c r="F39" s="33" t="s">
        <v>66</v>
      </c>
      <c r="G39" s="22" t="str">
        <f t="shared" ca="1" si="32"/>
        <v>Auto EnSupp-Network Connectivity-Rqst_ForReturnReviewFlow-080219_DetailDesc</v>
      </c>
      <c r="H39" s="22" t="str">
        <f t="shared" ref="H39:H41" ca="1" si="35">CONCATENATE(D39,"_Peak Season")</f>
        <v>Auto EnSupp-Network Connectivity-Rqst_ForReturnReviewFlow-080219_Peak Season</v>
      </c>
      <c r="I39" s="22" t="str">
        <f t="shared" ref="I39:I41" ca="1" si="36">CONCATENATE(D39,"_ImpactAfterPeakSeason")</f>
        <v>Auto EnSupp-Network Connectivity-Rqst_ForReturnReviewFlow-080219_ImpactAfterPeakSeason</v>
      </c>
      <c r="J39" s="22" t="s">
        <v>51</v>
      </c>
      <c r="K39" s="22" t="str">
        <f>'Common Data'!$B$3</f>
        <v>mshar107</v>
      </c>
      <c r="L39" s="22" t="s">
        <v>91</v>
      </c>
      <c r="M39" s="22"/>
      <c r="N39" s="22"/>
      <c r="O39" s="22" t="s">
        <v>92</v>
      </c>
      <c r="P39" s="22"/>
      <c r="Q39" s="22"/>
      <c r="R39" s="22"/>
      <c r="S39" s="23" t="s">
        <v>85</v>
      </c>
      <c r="T39" s="22"/>
      <c r="U39" s="22"/>
      <c r="V39" s="23" t="s">
        <v>90</v>
      </c>
      <c r="W39" s="22"/>
    </row>
    <row r="40" spans="1:23" s="13" customFormat="1" ht="19.95" customHeight="1" thickTop="1" thickBot="1" x14ac:dyDescent="0.35">
      <c r="A40" s="22" t="s">
        <v>113</v>
      </c>
      <c r="B40" s="22" t="s">
        <v>120</v>
      </c>
      <c r="C40" s="22" t="s">
        <v>127</v>
      </c>
      <c r="D40" s="22" t="str">
        <f t="shared" ca="1" si="31"/>
        <v>Auto EnSupp-Network Ports-Rqst_ForReturnReviewFlowWithoutDCF-080219</v>
      </c>
      <c r="E40" s="22" t="s">
        <v>20</v>
      </c>
      <c r="F40" s="33" t="s">
        <v>65</v>
      </c>
      <c r="G40" s="22" t="str">
        <f t="shared" ref="G40" ca="1" si="37">CONCATENATE(D40,"_DetailDesc")</f>
        <v>Auto EnSupp-Network Ports-Rqst_ForReturnReviewFlowWithoutDCF-080219_DetailDesc</v>
      </c>
      <c r="H40" s="22" t="str">
        <f t="shared" ref="H40" ca="1" si="38">CONCATENATE(D40,"_Peak Season")</f>
        <v>Auto EnSupp-Network Ports-Rqst_ForReturnReviewFlowWithoutDCF-080219_Peak Season</v>
      </c>
      <c r="I40" s="22" t="str">
        <f t="shared" ref="I40" ca="1" si="39">CONCATENATE(D40,"_ImpactAfterPeakSeason")</f>
        <v>Auto EnSupp-Network Ports-Rqst_ForReturnReviewFlowWithoutDCF-080219_ImpactAfterPeakSeason</v>
      </c>
      <c r="J40" s="22" t="s">
        <v>51</v>
      </c>
      <c r="K40" s="22" t="str">
        <f>'Common Data'!$B$3</f>
        <v>mshar107</v>
      </c>
      <c r="L40" s="22" t="s">
        <v>91</v>
      </c>
      <c r="M40" s="22"/>
      <c r="N40" s="22"/>
      <c r="O40" s="22" t="s">
        <v>92</v>
      </c>
      <c r="P40" s="22"/>
      <c r="Q40" s="22"/>
      <c r="R40" s="23" t="s">
        <v>83</v>
      </c>
      <c r="S40" s="23" t="s">
        <v>85</v>
      </c>
      <c r="T40" s="22"/>
      <c r="U40" s="22"/>
      <c r="V40" s="23" t="s">
        <v>90</v>
      </c>
      <c r="W40" s="22"/>
    </row>
    <row r="41" spans="1:23" s="13" customFormat="1" ht="19.95" customHeight="1" thickTop="1" thickBot="1" x14ac:dyDescent="0.35">
      <c r="A41" s="22" t="s">
        <v>113</v>
      </c>
      <c r="B41" s="22" t="s">
        <v>129</v>
      </c>
      <c r="C41" s="22" t="s">
        <v>128</v>
      </c>
      <c r="D41" s="22" t="str">
        <f t="shared" ca="1" si="31"/>
        <v>Auto EnSupp-Console Port ( Raritan )-Rqst_ForReturnReviewFlow-080219</v>
      </c>
      <c r="E41" s="22" t="s">
        <v>20</v>
      </c>
      <c r="F41" s="33" t="s">
        <v>64</v>
      </c>
      <c r="G41" s="22" t="str">
        <f t="shared" ca="1" si="32"/>
        <v>Auto EnSupp-Console Port ( Raritan )-Rqst_ForReturnReviewFlow-080219_DetailDesc</v>
      </c>
      <c r="H41" s="22" t="str">
        <f t="shared" ca="1" si="35"/>
        <v>Auto EnSupp-Console Port ( Raritan )-Rqst_ForReturnReviewFlow-080219_Peak Season</v>
      </c>
      <c r="I41" s="22" t="str">
        <f t="shared" ca="1" si="36"/>
        <v>Auto EnSupp-Console Port ( Raritan )-Rqst_ForReturnReviewFlow-080219_ImpactAfterPeakSeason</v>
      </c>
      <c r="J41" s="22" t="s">
        <v>51</v>
      </c>
      <c r="K41" s="22" t="str">
        <f>'Common Data'!$B$3</f>
        <v>mshar107</v>
      </c>
      <c r="L41" s="22" t="s">
        <v>91</v>
      </c>
      <c r="M41" s="22"/>
      <c r="N41" s="22"/>
      <c r="O41" s="22" t="s">
        <v>92</v>
      </c>
      <c r="P41" s="22"/>
      <c r="Q41" s="23" t="s">
        <v>94</v>
      </c>
      <c r="R41" s="22"/>
      <c r="S41" s="23" t="s">
        <v>85</v>
      </c>
      <c r="T41" s="22"/>
      <c r="U41" s="22"/>
      <c r="V41" s="23" t="s">
        <v>90</v>
      </c>
      <c r="W41" s="22"/>
    </row>
    <row r="42" spans="1:23" s="13" customFormat="1" ht="19.95" customHeight="1" thickTop="1" thickBot="1" x14ac:dyDescent="0.35">
      <c r="A42" s="22" t="s">
        <v>113</v>
      </c>
      <c r="B42" s="22" t="s">
        <v>129</v>
      </c>
      <c r="C42" s="22" t="s">
        <v>128</v>
      </c>
      <c r="D42" s="22" t="str">
        <f t="shared" ca="1" si="31"/>
        <v>Auto EnSupp-Console Port ( Raritan )-Rqst_ForPartialCompleteFlow-080219</v>
      </c>
      <c r="E42" s="22"/>
      <c r="F42" s="33" t="s">
        <v>64</v>
      </c>
      <c r="G42" s="22"/>
      <c r="H42" s="22"/>
      <c r="I42" s="22"/>
      <c r="J42" s="22"/>
      <c r="K42" s="22" t="str">
        <f>'Common Data'!$B$3</f>
        <v>mshar107</v>
      </c>
      <c r="L42" s="22" t="s">
        <v>91</v>
      </c>
      <c r="M42" s="22"/>
      <c r="N42" s="22"/>
      <c r="O42" s="22" t="s">
        <v>92</v>
      </c>
      <c r="P42" s="22"/>
      <c r="Q42" s="23"/>
      <c r="R42" s="22"/>
      <c r="S42" s="23"/>
      <c r="T42" s="22"/>
      <c r="U42" s="22"/>
      <c r="V42" s="23" t="s">
        <v>90</v>
      </c>
      <c r="W42" s="22"/>
    </row>
    <row r="43" spans="1:23" s="9" customFormat="1" ht="7.95" customHeight="1" thickTop="1" thickBot="1" x14ac:dyDescent="0.35">
      <c r="A43" s="18"/>
      <c r="B43" s="18"/>
      <c r="C43" s="18"/>
      <c r="D43" s="18"/>
      <c r="E43" s="18"/>
    </row>
    <row r="44" spans="1:23" s="13" customFormat="1" ht="19.95" customHeight="1" thickTop="1" thickBot="1" x14ac:dyDescent="0.35">
      <c r="A44" s="22" t="s">
        <v>113</v>
      </c>
      <c r="B44" s="22" t="s">
        <v>114</v>
      </c>
      <c r="C44" s="22" t="s">
        <v>98</v>
      </c>
      <c r="D44" s="22" t="str">
        <f t="shared" ref="D44:D53" ca="1" si="40">D12</f>
        <v>Auto EnSupp-ACI/Hosting Zones-Rqst_ForReturnCancelFlow-080219</v>
      </c>
      <c r="E44" s="22"/>
      <c r="F44" s="29"/>
      <c r="K44" s="22" t="str">
        <f>'Common Data'!$B$3</f>
        <v>mshar107</v>
      </c>
      <c r="L44" s="22" t="s">
        <v>91</v>
      </c>
      <c r="M44" s="22"/>
      <c r="N44" s="22"/>
      <c r="O44" s="22" t="s">
        <v>92</v>
      </c>
      <c r="P44" s="22"/>
      <c r="Q44" s="22"/>
      <c r="R44" s="22"/>
      <c r="S44" s="23"/>
      <c r="T44" s="24"/>
      <c r="U44" s="22"/>
      <c r="V44" s="23" t="s">
        <v>90</v>
      </c>
      <c r="W44" s="22"/>
    </row>
    <row r="45" spans="1:23" s="13" customFormat="1" ht="19.95" customHeight="1" thickTop="1" thickBot="1" x14ac:dyDescent="0.35">
      <c r="A45" s="22" t="s">
        <v>113</v>
      </c>
      <c r="B45" s="22" t="s">
        <v>115</v>
      </c>
      <c r="C45" s="22" t="s">
        <v>98</v>
      </c>
      <c r="D45" s="22" t="str">
        <f t="shared" ca="1" si="40"/>
        <v>Auto EnSupp-F5 Consult-Rqst_ForReturnCancelFlow-080219</v>
      </c>
      <c r="E45" s="22"/>
      <c r="F45" s="29"/>
      <c r="K45" s="22" t="str">
        <f>'Common Data'!$B$3</f>
        <v>mshar107</v>
      </c>
      <c r="L45" s="22" t="s">
        <v>91</v>
      </c>
      <c r="M45" s="22"/>
      <c r="N45" s="22"/>
      <c r="O45" s="22" t="s">
        <v>92</v>
      </c>
      <c r="P45" s="22"/>
      <c r="Q45" s="22"/>
      <c r="R45" s="22"/>
      <c r="S45" s="23"/>
      <c r="T45" s="24" t="s">
        <v>100</v>
      </c>
      <c r="U45" s="22"/>
      <c r="V45" s="23" t="s">
        <v>90</v>
      </c>
      <c r="W45" s="22"/>
    </row>
    <row r="46" spans="1:23" s="13" customFormat="1" ht="19.95" customHeight="1" thickTop="1" thickBot="1" x14ac:dyDescent="0.35">
      <c r="A46" s="22" t="s">
        <v>113</v>
      </c>
      <c r="B46" s="22" t="s">
        <v>116</v>
      </c>
      <c r="C46" s="23" t="s">
        <v>98</v>
      </c>
      <c r="D46" s="22" t="str">
        <f t="shared" ca="1" si="40"/>
        <v>Auto EnSupp-Gigamon-Rqst_ForReturnCancelFlow-080219</v>
      </c>
      <c r="E46" s="22"/>
      <c r="F46" s="29"/>
      <c r="K46" s="22" t="str">
        <f>'Common Data'!$B$3</f>
        <v>mshar107</v>
      </c>
      <c r="L46" s="22" t="s">
        <v>91</v>
      </c>
      <c r="M46" s="22"/>
      <c r="N46" s="22"/>
      <c r="O46" s="22" t="s">
        <v>92</v>
      </c>
      <c r="P46" s="22"/>
      <c r="Q46" s="22"/>
      <c r="R46" s="22"/>
      <c r="S46" s="23"/>
      <c r="T46" s="22"/>
      <c r="U46" s="22"/>
      <c r="V46" s="23" t="s">
        <v>90</v>
      </c>
      <c r="W46" s="22"/>
    </row>
    <row r="47" spans="1:23" s="13" customFormat="1" ht="19.95" customHeight="1" thickTop="1" thickBot="1" x14ac:dyDescent="0.35">
      <c r="A47" s="22" t="s">
        <v>113</v>
      </c>
      <c r="B47" s="22" t="s">
        <v>117</v>
      </c>
      <c r="C47" s="22" t="s">
        <v>98</v>
      </c>
      <c r="D47" s="22" t="str">
        <f t="shared" ca="1" si="40"/>
        <v>Auto EnSupp-Informational-Rqst_Rqst_ForReturnCancelFlow-080219</v>
      </c>
      <c r="E47" s="22"/>
      <c r="F47" s="29"/>
      <c r="K47" s="22" t="str">
        <f>'Common Data'!$B$3</f>
        <v>mshar107</v>
      </c>
      <c r="L47" s="22" t="s">
        <v>91</v>
      </c>
      <c r="M47" s="22"/>
      <c r="N47" s="22"/>
      <c r="O47" s="22" t="s">
        <v>92</v>
      </c>
      <c r="P47" s="22"/>
      <c r="Q47" s="22"/>
      <c r="R47" s="22"/>
      <c r="S47" s="23"/>
      <c r="T47" s="22"/>
      <c r="U47" s="22"/>
      <c r="V47" s="23" t="s">
        <v>90</v>
      </c>
      <c r="W47" s="22"/>
    </row>
    <row r="48" spans="1:23" s="13" customFormat="1" ht="19.95" customHeight="1" thickTop="1" thickBot="1" x14ac:dyDescent="0.35">
      <c r="A48" s="22" t="s">
        <v>113</v>
      </c>
      <c r="B48" s="22" t="s">
        <v>118</v>
      </c>
      <c r="C48" s="22" t="s">
        <v>98</v>
      </c>
      <c r="D48" s="22" t="str">
        <f t="shared" ca="1" si="40"/>
        <v>Auto EnSupp-Network Assessment-Rqst_ForReturnCancelFlow-080219</v>
      </c>
      <c r="E48" s="22"/>
      <c r="F48" s="29"/>
      <c r="K48" s="22" t="str">
        <f>'Common Data'!$B$3</f>
        <v>mshar107</v>
      </c>
      <c r="L48" s="22" t="s">
        <v>91</v>
      </c>
      <c r="M48" s="22"/>
      <c r="N48" s="22"/>
      <c r="O48" s="22" t="s">
        <v>92</v>
      </c>
      <c r="P48" s="22"/>
      <c r="Q48" s="22"/>
      <c r="R48" s="22"/>
      <c r="S48" s="23"/>
      <c r="T48" s="22"/>
      <c r="U48" s="22"/>
      <c r="V48" s="23" t="s">
        <v>90</v>
      </c>
      <c r="W48" s="22"/>
    </row>
    <row r="49" spans="1:23" s="13" customFormat="1" ht="19.95" customHeight="1" thickTop="1" thickBot="1" x14ac:dyDescent="0.35">
      <c r="A49" s="22" t="s">
        <v>113</v>
      </c>
      <c r="B49" s="22" t="s">
        <v>119</v>
      </c>
      <c r="C49" s="22" t="s">
        <v>98</v>
      </c>
      <c r="D49" s="22" t="str">
        <f t="shared" ca="1" si="40"/>
        <v>Auto EnSupp-Network Connectivity-Rqst_ForReturnCancelFlow-080219</v>
      </c>
      <c r="E49" s="22"/>
      <c r="F49" s="29"/>
      <c r="K49" s="22" t="str">
        <f>'Common Data'!$B$3</f>
        <v>mshar107</v>
      </c>
      <c r="L49" s="22" t="s">
        <v>91</v>
      </c>
      <c r="M49" s="22"/>
      <c r="N49" s="22"/>
      <c r="O49" s="22" t="s">
        <v>92</v>
      </c>
      <c r="P49" s="22"/>
      <c r="Q49" s="22"/>
      <c r="R49" s="22"/>
      <c r="S49" s="23"/>
      <c r="T49" s="22"/>
      <c r="U49" s="22"/>
      <c r="V49" s="23" t="s">
        <v>90</v>
      </c>
      <c r="W49" s="22"/>
    </row>
    <row r="50" spans="1:23" s="13" customFormat="1" ht="19.95" customHeight="1" thickTop="1" thickBot="1" x14ac:dyDescent="0.35">
      <c r="A50" s="22" t="s">
        <v>113</v>
      </c>
      <c r="B50" s="22" t="s">
        <v>119</v>
      </c>
      <c r="C50" s="22" t="s">
        <v>98</v>
      </c>
      <c r="D50" s="22" t="str">
        <f t="shared" ca="1" si="40"/>
        <v>Auto EnSupp-Network Connectivity-Rqst_ForReturnCancelFlowWithDCF-080219</v>
      </c>
      <c r="E50" s="22"/>
      <c r="F50" s="29"/>
      <c r="K50" s="22" t="str">
        <f>'Common Data'!$B$3</f>
        <v>mshar107</v>
      </c>
      <c r="L50" s="22" t="s">
        <v>91</v>
      </c>
      <c r="M50" s="22"/>
      <c r="N50" s="22"/>
      <c r="O50" s="22" t="s">
        <v>92</v>
      </c>
      <c r="P50" s="22"/>
      <c r="Q50" s="22"/>
      <c r="R50" s="22"/>
      <c r="S50" s="23"/>
      <c r="T50" s="22"/>
      <c r="U50" s="22"/>
      <c r="V50" s="23" t="s">
        <v>90</v>
      </c>
      <c r="W50" s="22"/>
    </row>
    <row r="51" spans="1:23" s="13" customFormat="1" ht="19.95" customHeight="1" thickTop="1" thickBot="1" x14ac:dyDescent="0.35">
      <c r="A51" s="22" t="s">
        <v>113</v>
      </c>
      <c r="B51" s="22" t="s">
        <v>120</v>
      </c>
      <c r="C51" s="22" t="s">
        <v>98</v>
      </c>
      <c r="D51" s="22" t="str">
        <f t="shared" ca="1" si="40"/>
        <v>Auto EnSupp-Network Ports-Rqst_ForReturnCancelFlowWithDCF-080219</v>
      </c>
      <c r="E51" s="22"/>
      <c r="F51" s="29"/>
      <c r="K51" s="22" t="str">
        <f>'Common Data'!$B$3</f>
        <v>mshar107</v>
      </c>
      <c r="L51" s="22" t="s">
        <v>91</v>
      </c>
      <c r="M51" s="22"/>
      <c r="N51" s="22"/>
      <c r="O51" s="22" t="s">
        <v>92</v>
      </c>
      <c r="P51" s="22"/>
      <c r="Q51" s="22"/>
      <c r="R51" s="23"/>
      <c r="S51" s="23"/>
      <c r="T51" s="22"/>
      <c r="U51" s="22"/>
      <c r="V51" s="23" t="s">
        <v>90</v>
      </c>
      <c r="W51" s="22"/>
    </row>
    <row r="52" spans="1:23" s="13" customFormat="1" ht="19.95" customHeight="1" thickTop="1" thickBot="1" x14ac:dyDescent="0.35">
      <c r="A52" s="22" t="s">
        <v>113</v>
      </c>
      <c r="B52" s="22" t="s">
        <v>120</v>
      </c>
      <c r="C52" s="22" t="s">
        <v>98</v>
      </c>
      <c r="D52" s="22" t="str">
        <f t="shared" ca="1" si="40"/>
        <v>Auto EnSupp-Network Ports-Rqst_ForReturnCancelFlowWithoutDCF-080219</v>
      </c>
      <c r="E52" s="22"/>
      <c r="F52" s="29"/>
      <c r="K52" s="22" t="str">
        <f>'Common Data'!$B$3</f>
        <v>mshar107</v>
      </c>
      <c r="L52" s="22" t="s">
        <v>91</v>
      </c>
      <c r="M52" s="22"/>
      <c r="N52" s="22"/>
      <c r="O52" s="22" t="s">
        <v>92</v>
      </c>
      <c r="P52" s="22"/>
      <c r="Q52" s="22"/>
      <c r="R52" s="23"/>
      <c r="S52" s="23"/>
      <c r="T52" s="22"/>
      <c r="U52" s="22"/>
      <c r="V52" s="23" t="s">
        <v>90</v>
      </c>
      <c r="W52" s="22"/>
    </row>
    <row r="53" spans="1:23" s="13" customFormat="1" ht="19.95" customHeight="1" thickTop="1" thickBot="1" x14ac:dyDescent="0.35">
      <c r="A53" s="22" t="s">
        <v>113</v>
      </c>
      <c r="B53" s="22" t="s">
        <v>129</v>
      </c>
      <c r="C53" s="22" t="s">
        <v>98</v>
      </c>
      <c r="D53" s="22" t="str">
        <f t="shared" ca="1" si="40"/>
        <v>Auto EnSupp-Console Port ( Raritan )-Rqst_ForReturnCancelFlow-080219</v>
      </c>
      <c r="E53" s="22"/>
      <c r="F53" s="29"/>
      <c r="K53" s="22" t="str">
        <f>'Common Data'!$B$3</f>
        <v>mshar107</v>
      </c>
      <c r="L53" s="22" t="s">
        <v>91</v>
      </c>
      <c r="M53" s="22"/>
      <c r="N53" s="22"/>
      <c r="O53" s="22" t="s">
        <v>92</v>
      </c>
      <c r="P53" s="22"/>
      <c r="Q53" s="23"/>
      <c r="R53" s="22"/>
      <c r="S53" s="23"/>
      <c r="T53" s="22"/>
      <c r="U53" s="22"/>
      <c r="V53" s="23" t="s">
        <v>90</v>
      </c>
      <c r="W53" s="22"/>
    </row>
    <row r="54" spans="1:23" s="9" customFormat="1" ht="7.95" customHeight="1" thickTop="1" thickBot="1" x14ac:dyDescent="0.35">
      <c r="A54" s="18"/>
      <c r="B54" s="18"/>
      <c r="C54" s="18"/>
      <c r="D54" s="18"/>
      <c r="E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13" customFormat="1" ht="19.95" customHeight="1" thickTop="1" thickBot="1" x14ac:dyDescent="0.35">
      <c r="A55" s="22" t="s">
        <v>113</v>
      </c>
      <c r="B55" s="22" t="s">
        <v>114</v>
      </c>
      <c r="C55" s="22" t="s">
        <v>99</v>
      </c>
      <c r="D55" s="22" t="str">
        <f t="shared" ref="D55:D64" ca="1" si="41">D23</f>
        <v>Auto EnSupp-ACI/Hosting Zones-Rqst_ForCancelFlow-080219</v>
      </c>
      <c r="E55" s="22"/>
      <c r="F55" s="29"/>
      <c r="K55" s="22" t="str">
        <f>'Common Data'!$B$3</f>
        <v>mshar107</v>
      </c>
      <c r="L55" s="22" t="s">
        <v>91</v>
      </c>
      <c r="M55" s="22"/>
      <c r="N55" s="22"/>
      <c r="O55" s="22" t="s">
        <v>92</v>
      </c>
      <c r="P55" s="22"/>
      <c r="Q55" s="22"/>
      <c r="R55" s="22"/>
      <c r="S55" s="23"/>
      <c r="T55" s="24"/>
      <c r="U55" s="22"/>
      <c r="V55" s="23" t="s">
        <v>90</v>
      </c>
      <c r="W55" s="22"/>
    </row>
    <row r="56" spans="1:23" s="13" customFormat="1" ht="19.95" customHeight="1" thickTop="1" thickBot="1" x14ac:dyDescent="0.35">
      <c r="A56" s="22" t="s">
        <v>113</v>
      </c>
      <c r="B56" s="22" t="s">
        <v>115</v>
      </c>
      <c r="C56" s="22" t="s">
        <v>99</v>
      </c>
      <c r="D56" s="22" t="str">
        <f t="shared" ca="1" si="41"/>
        <v>Auto EnSupp-F5 Consult-Rqst_ForCancelFlow-080219</v>
      </c>
      <c r="E56" s="22"/>
      <c r="F56" s="29"/>
      <c r="K56" s="22" t="str">
        <f>'Common Data'!$B$3</f>
        <v>mshar107</v>
      </c>
      <c r="L56" s="22" t="s">
        <v>91</v>
      </c>
      <c r="M56" s="22"/>
      <c r="N56" s="22"/>
      <c r="O56" s="22" t="s">
        <v>92</v>
      </c>
      <c r="P56" s="22"/>
      <c r="Q56" s="22"/>
      <c r="R56" s="22"/>
      <c r="S56" s="23"/>
      <c r="T56" s="24">
        <v>10</v>
      </c>
      <c r="U56" s="22"/>
      <c r="V56" s="23" t="s">
        <v>90</v>
      </c>
      <c r="W56" s="22"/>
    </row>
    <row r="57" spans="1:23" s="13" customFormat="1" ht="19.95" customHeight="1" thickTop="1" thickBot="1" x14ac:dyDescent="0.35">
      <c r="A57" s="22" t="s">
        <v>113</v>
      </c>
      <c r="B57" s="22" t="s">
        <v>116</v>
      </c>
      <c r="C57" s="23" t="s">
        <v>99</v>
      </c>
      <c r="D57" s="22" t="str">
        <f t="shared" ca="1" si="41"/>
        <v>Auto EnSupp-Gigamon-Rqst_ForCancelFlow-080219</v>
      </c>
      <c r="E57" s="22"/>
      <c r="F57" s="29"/>
      <c r="K57" s="22" t="str">
        <f>'Common Data'!$B$3</f>
        <v>mshar107</v>
      </c>
      <c r="L57" s="22" t="s">
        <v>91</v>
      </c>
      <c r="M57" s="22"/>
      <c r="N57" s="22"/>
      <c r="O57" s="22" t="s">
        <v>92</v>
      </c>
      <c r="P57" s="22"/>
      <c r="Q57" s="22"/>
      <c r="R57" s="22"/>
      <c r="S57" s="23"/>
      <c r="T57" s="22"/>
      <c r="U57" s="22"/>
      <c r="V57" s="23" t="s">
        <v>90</v>
      </c>
      <c r="W57" s="22"/>
    </row>
    <row r="58" spans="1:23" s="13" customFormat="1" ht="19.95" customHeight="1" thickTop="1" thickBot="1" x14ac:dyDescent="0.35">
      <c r="A58" s="22" t="s">
        <v>113</v>
      </c>
      <c r="B58" s="22" t="s">
        <v>117</v>
      </c>
      <c r="C58" s="22" t="s">
        <v>99</v>
      </c>
      <c r="D58" s="22" t="str">
        <f t="shared" ca="1" si="41"/>
        <v>Auto EnSupp-Informational-Rqst_Rqst_ForCancelFlow-080219</v>
      </c>
      <c r="E58" s="22"/>
      <c r="F58" s="29"/>
      <c r="K58" s="22" t="str">
        <f>'Common Data'!$B$3</f>
        <v>mshar107</v>
      </c>
      <c r="L58" s="22" t="s">
        <v>91</v>
      </c>
      <c r="M58" s="22"/>
      <c r="N58" s="22"/>
      <c r="O58" s="22" t="s">
        <v>92</v>
      </c>
      <c r="P58" s="22"/>
      <c r="Q58" s="22"/>
      <c r="R58" s="22"/>
      <c r="S58" s="23"/>
      <c r="T58" s="22"/>
      <c r="U58" s="22"/>
      <c r="V58" s="23" t="s">
        <v>90</v>
      </c>
      <c r="W58" s="22"/>
    </row>
    <row r="59" spans="1:23" s="13" customFormat="1" ht="19.95" customHeight="1" thickTop="1" thickBot="1" x14ac:dyDescent="0.35">
      <c r="A59" s="22" t="s">
        <v>113</v>
      </c>
      <c r="B59" s="22" t="s">
        <v>118</v>
      </c>
      <c r="C59" s="22" t="s">
        <v>99</v>
      </c>
      <c r="D59" s="22" t="str">
        <f t="shared" ca="1" si="41"/>
        <v>Auto EnSupp-Network Assessment-Rqst_ForCancelFlow-080219</v>
      </c>
      <c r="E59" s="22"/>
      <c r="F59" s="29"/>
      <c r="K59" s="22" t="str">
        <f>'Common Data'!$B$3</f>
        <v>mshar107</v>
      </c>
      <c r="L59" s="22" t="s">
        <v>91</v>
      </c>
      <c r="M59" s="22"/>
      <c r="N59" s="22"/>
      <c r="O59" s="22" t="s">
        <v>92</v>
      </c>
      <c r="P59" s="22"/>
      <c r="Q59" s="22"/>
      <c r="R59" s="22"/>
      <c r="S59" s="23"/>
      <c r="T59" s="22"/>
      <c r="U59" s="22"/>
      <c r="V59" s="23" t="s">
        <v>90</v>
      </c>
      <c r="W59" s="22"/>
    </row>
    <row r="60" spans="1:23" s="13" customFormat="1" ht="19.95" customHeight="1" thickTop="1" thickBot="1" x14ac:dyDescent="0.35">
      <c r="A60" s="22" t="s">
        <v>113</v>
      </c>
      <c r="B60" s="22" t="s">
        <v>119</v>
      </c>
      <c r="C60" s="22" t="s">
        <v>99</v>
      </c>
      <c r="D60" s="22" t="str">
        <f t="shared" ca="1" si="41"/>
        <v>Auto EnSupp-Network Connectivity-Rqst_ForCancelFlow-080219</v>
      </c>
      <c r="E60" s="22"/>
      <c r="F60" s="29"/>
      <c r="K60" s="22" t="str">
        <f>'Common Data'!$B$3</f>
        <v>mshar107</v>
      </c>
      <c r="L60" s="22" t="s">
        <v>91</v>
      </c>
      <c r="M60" s="22"/>
      <c r="N60" s="22"/>
      <c r="O60" s="22" t="s">
        <v>92</v>
      </c>
      <c r="P60" s="22"/>
      <c r="Q60" s="22"/>
      <c r="R60" s="22"/>
      <c r="S60" s="23"/>
      <c r="T60" s="22"/>
      <c r="U60" s="22"/>
      <c r="V60" s="23" t="s">
        <v>90</v>
      </c>
      <c r="W60" s="22"/>
    </row>
    <row r="61" spans="1:23" s="13" customFormat="1" ht="19.95" customHeight="1" thickTop="1" thickBot="1" x14ac:dyDescent="0.35">
      <c r="A61" s="22" t="s">
        <v>113</v>
      </c>
      <c r="B61" s="22" t="s">
        <v>119</v>
      </c>
      <c r="C61" s="22" t="s">
        <v>99</v>
      </c>
      <c r="D61" s="22" t="str">
        <f t="shared" ca="1" si="41"/>
        <v>Auto EnSupp-Network Connectivity-Rqst_ForCancelFlowWithDCF-080219</v>
      </c>
      <c r="E61" s="22"/>
      <c r="F61" s="29"/>
      <c r="K61" s="22" t="str">
        <f>'Common Data'!$B$3</f>
        <v>mshar107</v>
      </c>
      <c r="L61" s="22" t="s">
        <v>91</v>
      </c>
      <c r="M61" s="22"/>
      <c r="N61" s="22"/>
      <c r="O61" s="22" t="s">
        <v>92</v>
      </c>
      <c r="P61" s="22"/>
      <c r="Q61" s="22"/>
      <c r="R61" s="22"/>
      <c r="S61" s="23"/>
      <c r="T61" s="22"/>
      <c r="U61" s="22"/>
      <c r="V61" s="23" t="s">
        <v>90</v>
      </c>
      <c r="W61" s="22"/>
    </row>
    <row r="62" spans="1:23" s="13" customFormat="1" ht="19.95" customHeight="1" thickTop="1" thickBot="1" x14ac:dyDescent="0.35">
      <c r="A62" s="22" t="s">
        <v>113</v>
      </c>
      <c r="B62" s="22" t="s">
        <v>120</v>
      </c>
      <c r="C62" s="22" t="s">
        <v>99</v>
      </c>
      <c r="D62" s="22" t="str">
        <f t="shared" ca="1" si="41"/>
        <v>Auto EnSupp-Network Ports-Rqst_ForCancelFlowWithDCF-080219</v>
      </c>
      <c r="E62" s="22"/>
      <c r="F62" s="29"/>
      <c r="K62" s="22" t="str">
        <f>'Common Data'!$B$3</f>
        <v>mshar107</v>
      </c>
      <c r="L62" s="22" t="s">
        <v>91</v>
      </c>
      <c r="M62" s="22"/>
      <c r="N62" s="22"/>
      <c r="O62" s="22" t="s">
        <v>92</v>
      </c>
      <c r="P62" s="22"/>
      <c r="Q62" s="22"/>
      <c r="R62" s="23"/>
      <c r="S62" s="23"/>
      <c r="T62" s="22"/>
      <c r="U62" s="22"/>
      <c r="V62" s="23" t="s">
        <v>90</v>
      </c>
      <c r="W62" s="22"/>
    </row>
    <row r="63" spans="1:23" s="13" customFormat="1" ht="19.95" customHeight="1" thickTop="1" thickBot="1" x14ac:dyDescent="0.35">
      <c r="A63" s="22" t="s">
        <v>113</v>
      </c>
      <c r="B63" s="22" t="s">
        <v>120</v>
      </c>
      <c r="C63" s="22" t="s">
        <v>99</v>
      </c>
      <c r="D63" s="22" t="str">
        <f t="shared" ca="1" si="41"/>
        <v>Auto EnSupp-Network Ports-Rqst_ForCancelFlowWithoutDCF-080219</v>
      </c>
      <c r="E63" s="22"/>
      <c r="F63" s="29"/>
      <c r="K63" s="22" t="str">
        <f>'Common Data'!$B$3</f>
        <v>mshar107</v>
      </c>
      <c r="L63" s="22" t="s">
        <v>91</v>
      </c>
      <c r="M63" s="22"/>
      <c r="N63" s="22"/>
      <c r="O63" s="22" t="s">
        <v>92</v>
      </c>
      <c r="P63" s="22"/>
      <c r="Q63" s="22"/>
      <c r="R63" s="23"/>
      <c r="S63" s="23"/>
      <c r="T63" s="22"/>
      <c r="U63" s="22"/>
      <c r="V63" s="23" t="s">
        <v>90</v>
      </c>
      <c r="W63" s="22"/>
    </row>
    <row r="64" spans="1:23" s="13" customFormat="1" ht="19.95" customHeight="1" thickTop="1" thickBot="1" x14ac:dyDescent="0.35">
      <c r="A64" s="22" t="s">
        <v>113</v>
      </c>
      <c r="B64" s="22" t="s">
        <v>129</v>
      </c>
      <c r="C64" s="22" t="s">
        <v>99</v>
      </c>
      <c r="D64" s="22" t="str">
        <f t="shared" ca="1" si="41"/>
        <v>Auto EnSupp-Console Port ( Raritan )-Rqst_ForCancelFlow-080219</v>
      </c>
      <c r="E64" s="22"/>
      <c r="F64" s="29"/>
      <c r="K64" s="22" t="str">
        <f>'Common Data'!$B$3</f>
        <v>mshar107</v>
      </c>
      <c r="L64" s="22" t="s">
        <v>91</v>
      </c>
      <c r="M64" s="22"/>
      <c r="N64" s="22"/>
      <c r="O64" s="22" t="s">
        <v>92</v>
      </c>
      <c r="P64" s="22"/>
      <c r="Q64" s="23"/>
      <c r="R64" s="22"/>
      <c r="S64" s="23"/>
      <c r="T64" s="22"/>
      <c r="U64" s="22"/>
      <c r="V64" s="23" t="s">
        <v>90</v>
      </c>
      <c r="W64" s="22"/>
    </row>
    <row r="65" spans="1:22" s="5" customFormat="1" ht="9.4499999999999993" customHeight="1" thickTop="1" thickBot="1" x14ac:dyDescent="0.35">
      <c r="A65" s="20"/>
      <c r="B65" s="20"/>
      <c r="C65" s="21"/>
      <c r="D65" s="20"/>
      <c r="E65" s="20"/>
    </row>
    <row r="66" spans="1:22" ht="19.95" customHeight="1" thickTop="1" thickBot="1" x14ac:dyDescent="0.35">
      <c r="A66" s="25" t="s">
        <v>130</v>
      </c>
      <c r="B66" s="22" t="s">
        <v>132</v>
      </c>
      <c r="C66" s="25" t="s">
        <v>131</v>
      </c>
      <c r="D66" s="25" t="str">
        <f t="shared" ref="D66:D71" ca="1" si="42">D44</f>
        <v>Auto EnSupp-ACI/Hosting Zones-Rqst_ForReturnCancelFlow-080219</v>
      </c>
      <c r="E66" s="25" t="s">
        <v>20</v>
      </c>
      <c r="F66" s="30" t="s">
        <v>63</v>
      </c>
      <c r="G66" s="2" t="str">
        <f ca="1">CONCATENATE(D66,"_DetailDesc")</f>
        <v>Auto EnSupp-ACI/Hosting Zones-Rqst_ForReturnCancelFlow-080219_DetailDesc</v>
      </c>
      <c r="H66" s="2" t="str">
        <f ca="1">CONCATENATE(D66,"_Peak Season")</f>
        <v>Auto EnSupp-ACI/Hosting Zones-Rqst_ForReturnCancelFlow-080219_Peak Season</v>
      </c>
      <c r="I66" s="2" t="str">
        <f ca="1">CONCATENATE(D66,"_ImpactAfterPeakSeason")</f>
        <v>Auto EnSupp-ACI/Hosting Zones-Rqst_ForReturnCancelFlow-080219_ImpactAfterPeakSeason</v>
      </c>
      <c r="J66" s="2" t="s">
        <v>51</v>
      </c>
      <c r="K66" s="2" t="str">
        <f>'Common Data'!$B$2</f>
        <v>k32</v>
      </c>
      <c r="L66" s="2" t="s">
        <v>103</v>
      </c>
      <c r="O66" s="2" t="s">
        <v>104</v>
      </c>
      <c r="S66" s="3" t="s">
        <v>85</v>
      </c>
      <c r="T66" s="8"/>
      <c r="V66" s="3"/>
    </row>
    <row r="67" spans="1:22" ht="19.95" customHeight="1" thickTop="1" thickBot="1" x14ac:dyDescent="0.35">
      <c r="A67" s="25" t="s">
        <v>130</v>
      </c>
      <c r="B67" s="22" t="s">
        <v>133</v>
      </c>
      <c r="C67" s="25" t="s">
        <v>139</v>
      </c>
      <c r="D67" s="25" t="str">
        <f t="shared" ca="1" si="42"/>
        <v>Auto EnSupp-F5 Consult-Rqst_ForReturnCancelFlow-080219</v>
      </c>
      <c r="E67" s="25" t="s">
        <v>20</v>
      </c>
      <c r="F67" s="30" t="s">
        <v>21</v>
      </c>
      <c r="G67" s="2" t="str">
        <f t="shared" ref="G67:G73" ca="1" si="43">CONCATENATE(D67,"_DetailDesc")</f>
        <v>Auto EnSupp-F5 Consult-Rqst_ForReturnCancelFlow-080219_DetailDesc</v>
      </c>
      <c r="H67" s="2" t="str">
        <f t="shared" ref="H67:H73" ca="1" si="44">CONCATENATE(D67,"_Peak Season")</f>
        <v>Auto EnSupp-F5 Consult-Rqst_ForReturnCancelFlow-080219_Peak Season</v>
      </c>
      <c r="I67" s="2" t="str">
        <f t="shared" ref="I67:I73" ca="1" si="45">CONCATENATE(D67,"_ImpactAfterPeakSeason")</f>
        <v>Auto EnSupp-F5 Consult-Rqst_ForReturnCancelFlow-080219_ImpactAfterPeakSeason</v>
      </c>
      <c r="J67" s="2" t="s">
        <v>51</v>
      </c>
      <c r="K67" s="2" t="str">
        <f>'Common Data'!$B$2</f>
        <v>k32</v>
      </c>
      <c r="L67" s="2" t="s">
        <v>103</v>
      </c>
      <c r="O67" s="2" t="s">
        <v>92</v>
      </c>
      <c r="S67" s="3" t="s">
        <v>85</v>
      </c>
      <c r="U67" s="8" t="s">
        <v>199</v>
      </c>
      <c r="V67" s="3"/>
    </row>
    <row r="68" spans="1:22" ht="19.95" customHeight="1" thickTop="1" thickBot="1" x14ac:dyDescent="0.35">
      <c r="A68" s="25" t="s">
        <v>130</v>
      </c>
      <c r="B68" s="22" t="s">
        <v>134</v>
      </c>
      <c r="C68" s="25" t="s">
        <v>140</v>
      </c>
      <c r="D68" s="25" t="str">
        <f t="shared" ca="1" si="42"/>
        <v>Auto EnSupp-Gigamon-Rqst_ForReturnCancelFlow-080219</v>
      </c>
      <c r="E68" s="25" t="s">
        <v>20</v>
      </c>
      <c r="F68" s="30" t="s">
        <v>69</v>
      </c>
      <c r="G68" s="2" t="str">
        <f t="shared" ca="1" si="43"/>
        <v>Auto EnSupp-Gigamon-Rqst_ForReturnCancelFlow-080219_DetailDesc</v>
      </c>
      <c r="H68" s="2" t="str">
        <f t="shared" ca="1" si="44"/>
        <v>Auto EnSupp-Gigamon-Rqst_ForReturnCancelFlow-080219_Peak Season</v>
      </c>
      <c r="I68" s="2" t="str">
        <f t="shared" ca="1" si="45"/>
        <v>Auto EnSupp-Gigamon-Rqst_ForReturnCancelFlow-080219_ImpactAfterPeakSeason</v>
      </c>
      <c r="J68" s="2" t="s">
        <v>51</v>
      </c>
      <c r="K68" s="2" t="str">
        <f>'Common Data'!$B$2</f>
        <v>k32</v>
      </c>
      <c r="L68" s="2" t="s">
        <v>103</v>
      </c>
      <c r="O68" s="2" t="s">
        <v>92</v>
      </c>
      <c r="S68" s="3" t="s">
        <v>85</v>
      </c>
      <c r="V68" s="3"/>
    </row>
    <row r="69" spans="1:22" ht="19.95" customHeight="1" thickTop="1" thickBot="1" x14ac:dyDescent="0.35">
      <c r="A69" s="25" t="s">
        <v>130</v>
      </c>
      <c r="B69" s="22" t="s">
        <v>135</v>
      </c>
      <c r="C69" s="25" t="s">
        <v>141</v>
      </c>
      <c r="D69" s="25" t="str">
        <f t="shared" ca="1" si="42"/>
        <v>Auto EnSupp-Informational-Rqst_Rqst_ForReturnCancelFlow-080219</v>
      </c>
      <c r="E69" s="25" t="s">
        <v>20</v>
      </c>
      <c r="F69" s="30" t="s">
        <v>68</v>
      </c>
      <c r="G69" s="2" t="str">
        <f t="shared" ca="1" si="43"/>
        <v>Auto EnSupp-Informational-Rqst_Rqst_ForReturnCancelFlow-080219_DetailDesc</v>
      </c>
      <c r="K69" s="2" t="str">
        <f>'Common Data'!$B$2</f>
        <v>k32</v>
      </c>
      <c r="L69" s="2" t="s">
        <v>103</v>
      </c>
      <c r="O69" s="2" t="s">
        <v>92</v>
      </c>
      <c r="S69" s="3" t="s">
        <v>85</v>
      </c>
      <c r="V69" s="3"/>
    </row>
    <row r="70" spans="1:22" ht="19.95" customHeight="1" thickTop="1" thickBot="1" x14ac:dyDescent="0.35">
      <c r="A70" s="25" t="s">
        <v>130</v>
      </c>
      <c r="B70" s="22" t="s">
        <v>136</v>
      </c>
      <c r="C70" s="25" t="s">
        <v>142</v>
      </c>
      <c r="D70" s="25" t="str">
        <f t="shared" ca="1" si="42"/>
        <v>Auto EnSupp-Network Assessment-Rqst_ForReturnCancelFlow-080219</v>
      </c>
      <c r="E70" s="25" t="s">
        <v>20</v>
      </c>
      <c r="F70" s="30" t="s">
        <v>67</v>
      </c>
      <c r="G70" s="2" t="str">
        <f t="shared" ca="1" si="43"/>
        <v>Auto EnSupp-Network Assessment-Rqst_ForReturnCancelFlow-080219_DetailDesc</v>
      </c>
      <c r="H70" s="2" t="str">
        <f t="shared" ca="1" si="44"/>
        <v>Auto EnSupp-Network Assessment-Rqst_ForReturnCancelFlow-080219_Peak Season</v>
      </c>
      <c r="I70" s="2" t="str">
        <f t="shared" ca="1" si="45"/>
        <v>Auto EnSupp-Network Assessment-Rqst_ForReturnCancelFlow-080219_ImpactAfterPeakSeason</v>
      </c>
      <c r="J70" s="2" t="s">
        <v>51</v>
      </c>
      <c r="K70" s="2" t="str">
        <f>'Common Data'!$B$2</f>
        <v>k32</v>
      </c>
      <c r="L70" s="2" t="s">
        <v>103</v>
      </c>
      <c r="O70" s="2" t="s">
        <v>92</v>
      </c>
      <c r="S70" s="3" t="s">
        <v>85</v>
      </c>
      <c r="V70" s="3"/>
    </row>
    <row r="71" spans="1:22" ht="19.95" customHeight="1" thickTop="1" thickBot="1" x14ac:dyDescent="0.35">
      <c r="A71" s="25" t="s">
        <v>130</v>
      </c>
      <c r="B71" s="22" t="s">
        <v>137</v>
      </c>
      <c r="C71" s="25" t="s">
        <v>143</v>
      </c>
      <c r="D71" s="25" t="str">
        <f t="shared" ca="1" si="42"/>
        <v>Auto EnSupp-Network Connectivity-Rqst_ForReturnCancelFlow-080219</v>
      </c>
      <c r="E71" s="25" t="s">
        <v>20</v>
      </c>
      <c r="F71" s="30" t="s">
        <v>66</v>
      </c>
      <c r="G71" s="2" t="str">
        <f t="shared" ca="1" si="43"/>
        <v>Auto EnSupp-Network Connectivity-Rqst_ForReturnCancelFlow-080219_DetailDesc</v>
      </c>
      <c r="H71" s="2" t="str">
        <f t="shared" ca="1" si="44"/>
        <v>Auto EnSupp-Network Connectivity-Rqst_ForReturnCancelFlow-080219_Peak Season</v>
      </c>
      <c r="I71" s="2" t="str">
        <f t="shared" ca="1" si="45"/>
        <v>Auto EnSupp-Network Connectivity-Rqst_ForReturnCancelFlow-080219_ImpactAfterPeakSeason</v>
      </c>
      <c r="J71" s="2" t="s">
        <v>51</v>
      </c>
      <c r="K71" s="2" t="str">
        <f>'Common Data'!$B$2</f>
        <v>k32</v>
      </c>
      <c r="L71" s="2" t="s">
        <v>103</v>
      </c>
      <c r="O71" s="2" t="s">
        <v>92</v>
      </c>
      <c r="S71" s="3" t="s">
        <v>85</v>
      </c>
      <c r="V71" s="3"/>
    </row>
    <row r="72" spans="1:22" ht="19.95" customHeight="1" thickTop="1" thickBot="1" x14ac:dyDescent="0.35">
      <c r="A72" s="25" t="s">
        <v>130</v>
      </c>
      <c r="B72" s="22" t="s">
        <v>138</v>
      </c>
      <c r="C72" s="25" t="s">
        <v>144</v>
      </c>
      <c r="D72" s="25" t="str">
        <f ca="1">D52</f>
        <v>Auto EnSupp-Network Ports-Rqst_ForReturnCancelFlowWithoutDCF-080219</v>
      </c>
      <c r="E72" s="25" t="s">
        <v>20</v>
      </c>
      <c r="F72" s="30" t="s">
        <v>65</v>
      </c>
      <c r="G72" s="2" t="str">
        <f t="shared" ca="1" si="43"/>
        <v>Auto EnSupp-Network Ports-Rqst_ForReturnCancelFlowWithoutDCF-080219_DetailDesc</v>
      </c>
      <c r="H72" s="2" t="str">
        <f t="shared" ca="1" si="44"/>
        <v>Auto EnSupp-Network Ports-Rqst_ForReturnCancelFlowWithoutDCF-080219_Peak Season</v>
      </c>
      <c r="I72" s="2" t="str">
        <f t="shared" ca="1" si="45"/>
        <v>Auto EnSupp-Network Ports-Rqst_ForReturnCancelFlowWithoutDCF-080219_ImpactAfterPeakSeason</v>
      </c>
      <c r="J72" s="2" t="s">
        <v>51</v>
      </c>
      <c r="K72" s="2" t="str">
        <f>'Common Data'!$B$2</f>
        <v>k32</v>
      </c>
      <c r="L72" s="2" t="s">
        <v>103</v>
      </c>
      <c r="O72" s="2" t="s">
        <v>92</v>
      </c>
      <c r="R72" s="3" t="s">
        <v>83</v>
      </c>
      <c r="S72" s="3" t="s">
        <v>85</v>
      </c>
      <c r="V72" s="3"/>
    </row>
    <row r="73" spans="1:22" ht="19.95" customHeight="1" thickTop="1" thickBot="1" x14ac:dyDescent="0.35">
      <c r="A73" s="25" t="s">
        <v>130</v>
      </c>
      <c r="B73" s="22" t="s">
        <v>160</v>
      </c>
      <c r="C73" s="25" t="s">
        <v>145</v>
      </c>
      <c r="D73" s="25" t="str">
        <f ca="1">D53</f>
        <v>Auto EnSupp-Console Port ( Raritan )-Rqst_ForReturnCancelFlow-080219</v>
      </c>
      <c r="E73" s="25" t="s">
        <v>20</v>
      </c>
      <c r="F73" s="30" t="s">
        <v>64</v>
      </c>
      <c r="G73" s="2" t="str">
        <f t="shared" ca="1" si="43"/>
        <v>Auto EnSupp-Console Port ( Raritan )-Rqst_ForReturnCancelFlow-080219_DetailDesc</v>
      </c>
      <c r="H73" s="2" t="str">
        <f t="shared" ca="1" si="44"/>
        <v>Auto EnSupp-Console Port ( Raritan )-Rqst_ForReturnCancelFlow-080219_Peak Season</v>
      </c>
      <c r="I73" s="2" t="str">
        <f t="shared" ca="1" si="45"/>
        <v>Auto EnSupp-Console Port ( Raritan )-Rqst_ForReturnCancelFlow-080219_ImpactAfterPeakSeason</v>
      </c>
      <c r="J73" s="2" t="s">
        <v>51</v>
      </c>
      <c r="K73" s="2" t="str">
        <f>'Common Data'!$B$2</f>
        <v>k32</v>
      </c>
      <c r="L73" s="2" t="s">
        <v>103</v>
      </c>
      <c r="O73" s="2" t="s">
        <v>92</v>
      </c>
      <c r="Q73" s="3" t="s">
        <v>229</v>
      </c>
      <c r="S73" s="3" t="s">
        <v>85</v>
      </c>
      <c r="V73" s="3"/>
    </row>
    <row r="74" spans="1:22" s="5" customFormat="1" ht="9.4499999999999993" customHeight="1" thickTop="1" thickBot="1" x14ac:dyDescent="0.35">
      <c r="A74" s="20"/>
      <c r="B74" s="20"/>
      <c r="C74" s="21"/>
      <c r="D74" s="20"/>
      <c r="E74" s="20"/>
    </row>
    <row r="75" spans="1:22" ht="19.95" customHeight="1" thickTop="1" thickBot="1" x14ac:dyDescent="0.35">
      <c r="A75" s="25" t="s">
        <v>130</v>
      </c>
      <c r="B75" s="22" t="s">
        <v>132</v>
      </c>
      <c r="C75" s="25" t="s">
        <v>146</v>
      </c>
      <c r="D75" s="25" t="str">
        <f t="shared" ref="D75:D82" ca="1" si="46">D34</f>
        <v>Auto EnSupp-ACI/Hosting Zones-Rqst_ForReturnReviewFlow-080219</v>
      </c>
      <c r="E75" s="25"/>
      <c r="F75" s="30" t="s">
        <v>63</v>
      </c>
      <c r="K75" s="2" t="str">
        <f>'Common Data'!$B$2</f>
        <v>k32</v>
      </c>
      <c r="L75" s="2" t="s">
        <v>103</v>
      </c>
      <c r="O75" s="2" t="s">
        <v>105</v>
      </c>
      <c r="S75" s="3"/>
      <c r="T75" s="8"/>
      <c r="V75" s="3"/>
    </row>
    <row r="76" spans="1:22" ht="19.95" customHeight="1" thickTop="1" thickBot="1" x14ac:dyDescent="0.35">
      <c r="A76" s="25" t="s">
        <v>130</v>
      </c>
      <c r="B76" s="22" t="s">
        <v>133</v>
      </c>
      <c r="C76" s="25" t="s">
        <v>146</v>
      </c>
      <c r="D76" s="25" t="str">
        <f t="shared" ca="1" si="46"/>
        <v>Auto EnSupp-F5 Consult-Rqst_ForReturnReviewFlow-080219</v>
      </c>
      <c r="E76" s="25"/>
      <c r="F76" s="30" t="s">
        <v>21</v>
      </c>
      <c r="K76" s="2" t="str">
        <f>'Common Data'!$B$2</f>
        <v>k32</v>
      </c>
      <c r="L76" s="2" t="s">
        <v>103</v>
      </c>
      <c r="O76" s="2" t="s">
        <v>105</v>
      </c>
      <c r="S76" s="3"/>
      <c r="T76" s="8"/>
      <c r="U76" s="8" t="s">
        <v>200</v>
      </c>
      <c r="V76" s="3"/>
    </row>
    <row r="77" spans="1:22" ht="19.95" customHeight="1" thickTop="1" thickBot="1" x14ac:dyDescent="0.35">
      <c r="A77" s="25" t="s">
        <v>130</v>
      </c>
      <c r="B77" s="22" t="s">
        <v>134</v>
      </c>
      <c r="C77" s="25" t="s">
        <v>146</v>
      </c>
      <c r="D77" s="25" t="str">
        <f t="shared" ca="1" si="46"/>
        <v>Auto EnSupp-Gigamon-Rqst_ForReturnReviewFlow-080219</v>
      </c>
      <c r="E77" s="25"/>
      <c r="F77" s="30" t="s">
        <v>69</v>
      </c>
      <c r="K77" s="2" t="str">
        <f>'Common Data'!$B$2</f>
        <v>k32</v>
      </c>
      <c r="L77" s="2" t="s">
        <v>103</v>
      </c>
      <c r="O77" s="2" t="s">
        <v>105</v>
      </c>
      <c r="S77" s="3"/>
      <c r="V77" s="3"/>
    </row>
    <row r="78" spans="1:22" ht="19.95" customHeight="1" thickTop="1" thickBot="1" x14ac:dyDescent="0.35">
      <c r="A78" s="25" t="s">
        <v>130</v>
      </c>
      <c r="B78" s="22" t="s">
        <v>135</v>
      </c>
      <c r="C78" s="25" t="s">
        <v>146</v>
      </c>
      <c r="D78" s="25" t="str">
        <f t="shared" ca="1" si="46"/>
        <v>Auto EnSupp-Informational-Rqst_Rqst_ForReturnReviewFlow-080219</v>
      </c>
      <c r="E78" s="25"/>
      <c r="F78" s="30" t="s">
        <v>68</v>
      </c>
      <c r="K78" s="2" t="str">
        <f>'Common Data'!$B$2</f>
        <v>k32</v>
      </c>
      <c r="L78" s="2" t="s">
        <v>103</v>
      </c>
      <c r="O78" s="2" t="s">
        <v>105</v>
      </c>
      <c r="S78" s="3"/>
      <c r="V78" s="3"/>
    </row>
    <row r="79" spans="1:22" ht="19.95" customHeight="1" thickTop="1" thickBot="1" x14ac:dyDescent="0.35">
      <c r="A79" s="25" t="s">
        <v>130</v>
      </c>
      <c r="B79" s="22" t="s">
        <v>136</v>
      </c>
      <c r="C79" s="25" t="s">
        <v>146</v>
      </c>
      <c r="D79" s="25" t="str">
        <f t="shared" ca="1" si="46"/>
        <v>Auto EnSupp-Network Assessment-Rqst_ForReturnReviewFlow-080219</v>
      </c>
      <c r="E79" s="25"/>
      <c r="F79" s="30" t="s">
        <v>67</v>
      </c>
      <c r="K79" s="2" t="str">
        <f>'Common Data'!$B$2</f>
        <v>k32</v>
      </c>
      <c r="L79" s="2" t="s">
        <v>103</v>
      </c>
      <c r="O79" s="2" t="s">
        <v>105</v>
      </c>
      <c r="S79" s="3"/>
      <c r="V79" s="3"/>
    </row>
    <row r="80" spans="1:22" ht="19.95" customHeight="1" thickTop="1" thickBot="1" x14ac:dyDescent="0.35">
      <c r="A80" s="25" t="s">
        <v>130</v>
      </c>
      <c r="B80" s="22" t="s">
        <v>137</v>
      </c>
      <c r="C80" s="25" t="s">
        <v>146</v>
      </c>
      <c r="D80" s="25" t="str">
        <f t="shared" ca="1" si="46"/>
        <v>Auto EnSupp-Network Connectivity-Rqst_ForReturnReviewFlow-080219</v>
      </c>
      <c r="E80" s="25"/>
      <c r="F80" s="30" t="s">
        <v>66</v>
      </c>
      <c r="K80" s="2" t="str">
        <f>'Common Data'!$B$2</f>
        <v>k32</v>
      </c>
      <c r="L80" s="2" t="s">
        <v>103</v>
      </c>
      <c r="O80" s="2" t="s">
        <v>105</v>
      </c>
      <c r="S80" s="3"/>
      <c r="V80" s="3"/>
    </row>
    <row r="81" spans="1:22" ht="19.95" customHeight="1" thickTop="1" thickBot="1" x14ac:dyDescent="0.35">
      <c r="A81" s="25" t="s">
        <v>130</v>
      </c>
      <c r="B81" s="22" t="s">
        <v>138</v>
      </c>
      <c r="C81" s="25" t="s">
        <v>146</v>
      </c>
      <c r="D81" s="25" t="str">
        <f t="shared" ca="1" si="46"/>
        <v>Auto EnSupp-Network Ports-Rqst_ForReturnReviewFlowWithoutDCF-080219</v>
      </c>
      <c r="E81" s="25"/>
      <c r="F81" s="30" t="s">
        <v>65</v>
      </c>
      <c r="K81" s="2" t="str">
        <f>'Common Data'!$B$2</f>
        <v>k32</v>
      </c>
      <c r="L81" s="2" t="s">
        <v>103</v>
      </c>
      <c r="O81" s="2" t="s">
        <v>105</v>
      </c>
      <c r="R81" s="3"/>
      <c r="S81" s="3"/>
      <c r="V81" s="3"/>
    </row>
    <row r="82" spans="1:22" ht="19.95" customHeight="1" thickTop="1" thickBot="1" x14ac:dyDescent="0.35">
      <c r="A82" s="25" t="s">
        <v>130</v>
      </c>
      <c r="B82" s="22" t="s">
        <v>129</v>
      </c>
      <c r="C82" s="25" t="s">
        <v>146</v>
      </c>
      <c r="D82" s="25" t="str">
        <f t="shared" ca="1" si="46"/>
        <v>Auto EnSupp-Console Port ( Raritan )-Rqst_ForReturnReviewFlow-080219</v>
      </c>
      <c r="E82" s="25"/>
      <c r="F82" s="30" t="s">
        <v>64</v>
      </c>
      <c r="K82" s="2" t="str">
        <f>'Common Data'!$B$2</f>
        <v>k32</v>
      </c>
      <c r="L82" s="2" t="s">
        <v>103</v>
      </c>
      <c r="O82" s="2" t="s">
        <v>105</v>
      </c>
      <c r="Q82" s="3"/>
      <c r="S82" s="3"/>
      <c r="V82" s="3"/>
    </row>
    <row r="83" spans="1:22" s="5" customFormat="1" ht="9.4499999999999993" customHeight="1" thickTop="1" thickBot="1" x14ac:dyDescent="0.35">
      <c r="A83" s="20"/>
      <c r="B83" s="20"/>
      <c r="C83" s="21"/>
      <c r="D83" s="20"/>
      <c r="E83" s="20"/>
    </row>
    <row r="84" spans="1:22" ht="19.95" customHeight="1" thickTop="1" thickBot="1" x14ac:dyDescent="0.35">
      <c r="A84" s="25" t="s">
        <v>197</v>
      </c>
      <c r="B84" s="22" t="s">
        <v>148</v>
      </c>
      <c r="C84" s="25" t="s">
        <v>154</v>
      </c>
      <c r="D84" s="25" t="str">
        <f t="shared" ref="D84:D91" ca="1" si="47">D34</f>
        <v>Auto EnSupp-ACI/Hosting Zones-Rqst_ForReturnReviewFlow-080219</v>
      </c>
      <c r="E84" s="25" t="s">
        <v>20</v>
      </c>
      <c r="F84" s="30" t="s">
        <v>63</v>
      </c>
      <c r="G84" s="2" t="str">
        <f ca="1">CONCATENATE(D84,"_DetailDesc")</f>
        <v>Auto EnSupp-ACI/Hosting Zones-Rqst_ForReturnReviewFlow-080219_DetailDesc</v>
      </c>
      <c r="H84" s="2" t="str">
        <f ca="1">CONCATENATE(D84,"_Peak Season")</f>
        <v>Auto EnSupp-ACI/Hosting Zones-Rqst_ForReturnReviewFlow-080219_Peak Season</v>
      </c>
      <c r="I84" s="2" t="str">
        <f ca="1">CONCATENATE(D84,"_ImpactAfterPeakSeason")</f>
        <v>Auto EnSupp-ACI/Hosting Zones-Rqst_ForReturnReviewFlow-080219_ImpactAfterPeakSeason</v>
      </c>
      <c r="J84" s="2" t="s">
        <v>51</v>
      </c>
      <c r="K84" s="2" t="str">
        <f>'Common Data'!$B$1</f>
        <v>mshar107</v>
      </c>
      <c r="L84" s="2" t="s">
        <v>26</v>
      </c>
      <c r="O84" s="2" t="s">
        <v>106</v>
      </c>
      <c r="S84" s="3" t="s">
        <v>85</v>
      </c>
      <c r="T84" s="8"/>
      <c r="V84" s="3"/>
    </row>
    <row r="85" spans="1:22" ht="19.95" customHeight="1" thickTop="1" thickBot="1" x14ac:dyDescent="0.35">
      <c r="A85" s="25" t="s">
        <v>197</v>
      </c>
      <c r="B85" s="22" t="s">
        <v>170</v>
      </c>
      <c r="C85" s="25" t="s">
        <v>147</v>
      </c>
      <c r="D85" s="25" t="str">
        <f t="shared" ca="1" si="47"/>
        <v>Auto EnSupp-F5 Consult-Rqst_ForReturnReviewFlow-080219</v>
      </c>
      <c r="E85" s="25" t="s">
        <v>20</v>
      </c>
      <c r="F85" s="30" t="s">
        <v>21</v>
      </c>
      <c r="G85" s="2" t="str">
        <f ca="1">CONCATENATE(D85,"_DetailDesc")</f>
        <v>Auto EnSupp-F5 Consult-Rqst_ForReturnReviewFlow-080219_DetailDesc</v>
      </c>
      <c r="H85" s="2" t="str">
        <f t="shared" ref="H85:H91" ca="1" si="48">CONCATENATE(D85,"_Peak Season")</f>
        <v>Auto EnSupp-F5 Consult-Rqst_ForReturnReviewFlow-080219_Peak Season</v>
      </c>
      <c r="I85" s="2" t="str">
        <f t="shared" ref="I85:I91" ca="1" si="49">CONCATENATE(D85,"_ImpactAfterPeakSeason")</f>
        <v>Auto EnSupp-F5 Consult-Rqst_ForReturnReviewFlow-080219_ImpactAfterPeakSeason</v>
      </c>
      <c r="J85" s="2" t="s">
        <v>51</v>
      </c>
      <c r="K85" s="2" t="str">
        <f>'Common Data'!$B$1</f>
        <v>mshar107</v>
      </c>
      <c r="L85" s="2" t="s">
        <v>26</v>
      </c>
      <c r="O85" s="2" t="s">
        <v>106</v>
      </c>
      <c r="S85" s="3" t="s">
        <v>85</v>
      </c>
      <c r="U85" s="8" t="s">
        <v>201</v>
      </c>
      <c r="V85" s="3"/>
    </row>
    <row r="86" spans="1:22" ht="19.95" customHeight="1" thickTop="1" thickBot="1" x14ac:dyDescent="0.35">
      <c r="A86" s="25" t="s">
        <v>197</v>
      </c>
      <c r="B86" s="22" t="s">
        <v>149</v>
      </c>
      <c r="C86" s="25" t="s">
        <v>155</v>
      </c>
      <c r="D86" s="25" t="str">
        <f t="shared" ca="1" si="47"/>
        <v>Auto EnSupp-Gigamon-Rqst_ForReturnReviewFlow-080219</v>
      </c>
      <c r="E86" s="25" t="s">
        <v>20</v>
      </c>
      <c r="F86" s="30" t="s">
        <v>69</v>
      </c>
      <c r="G86" s="2" t="str">
        <f t="shared" ref="G86:G91" ca="1" si="50">CONCATENATE(D86,"_DetailDesc")</f>
        <v>Auto EnSupp-Gigamon-Rqst_ForReturnReviewFlow-080219_DetailDesc</v>
      </c>
      <c r="H86" s="2" t="str">
        <f t="shared" ca="1" si="48"/>
        <v>Auto EnSupp-Gigamon-Rqst_ForReturnReviewFlow-080219_Peak Season</v>
      </c>
      <c r="I86" s="2" t="str">
        <f t="shared" ca="1" si="49"/>
        <v>Auto EnSupp-Gigamon-Rqst_ForReturnReviewFlow-080219_ImpactAfterPeakSeason</v>
      </c>
      <c r="J86" s="2" t="s">
        <v>51</v>
      </c>
      <c r="K86" s="2" t="str">
        <f>'Common Data'!$B$1</f>
        <v>mshar107</v>
      </c>
      <c r="L86" s="2" t="s">
        <v>26</v>
      </c>
      <c r="O86" s="2" t="s">
        <v>106</v>
      </c>
      <c r="S86" s="3" t="s">
        <v>85</v>
      </c>
      <c r="V86" s="3"/>
    </row>
    <row r="87" spans="1:22" ht="19.95" customHeight="1" thickTop="1" thickBot="1" x14ac:dyDescent="0.35">
      <c r="A87" s="25" t="s">
        <v>197</v>
      </c>
      <c r="B87" s="22" t="s">
        <v>150</v>
      </c>
      <c r="C87" s="25" t="s">
        <v>156</v>
      </c>
      <c r="D87" s="25" t="str">
        <f t="shared" ca="1" si="47"/>
        <v>Auto EnSupp-Informational-Rqst_Rqst_ForReturnReviewFlow-080219</v>
      </c>
      <c r="E87" s="25" t="s">
        <v>20</v>
      </c>
      <c r="F87" s="30" t="s">
        <v>68</v>
      </c>
      <c r="G87" s="2" t="str">
        <f t="shared" ca="1" si="50"/>
        <v>Auto EnSupp-Informational-Rqst_Rqst_ForReturnReviewFlow-080219_DetailDesc</v>
      </c>
      <c r="K87" s="2" t="str">
        <f>'Common Data'!$B$1</f>
        <v>mshar107</v>
      </c>
      <c r="L87" s="2" t="s">
        <v>26</v>
      </c>
      <c r="O87" s="2" t="s">
        <v>106</v>
      </c>
      <c r="S87" s="3" t="s">
        <v>85</v>
      </c>
      <c r="V87" s="3"/>
    </row>
    <row r="88" spans="1:22" ht="19.95" customHeight="1" thickTop="1" thickBot="1" x14ac:dyDescent="0.35">
      <c r="A88" s="25" t="s">
        <v>197</v>
      </c>
      <c r="B88" s="22" t="s">
        <v>151</v>
      </c>
      <c r="C88" s="25" t="s">
        <v>157</v>
      </c>
      <c r="D88" s="25" t="str">
        <f t="shared" ca="1" si="47"/>
        <v>Auto EnSupp-Network Assessment-Rqst_ForReturnReviewFlow-080219</v>
      </c>
      <c r="E88" s="25" t="s">
        <v>20</v>
      </c>
      <c r="F88" s="30" t="s">
        <v>67</v>
      </c>
      <c r="G88" s="2" t="str">
        <f t="shared" ca="1" si="50"/>
        <v>Auto EnSupp-Network Assessment-Rqst_ForReturnReviewFlow-080219_DetailDesc</v>
      </c>
      <c r="H88" s="2" t="str">
        <f t="shared" ca="1" si="48"/>
        <v>Auto EnSupp-Network Assessment-Rqst_ForReturnReviewFlow-080219_Peak Season</v>
      </c>
      <c r="I88" s="2" t="str">
        <f t="shared" ca="1" si="49"/>
        <v>Auto EnSupp-Network Assessment-Rqst_ForReturnReviewFlow-080219_ImpactAfterPeakSeason</v>
      </c>
      <c r="J88" s="2" t="s">
        <v>51</v>
      </c>
      <c r="K88" s="2" t="str">
        <f>'Common Data'!$B$1</f>
        <v>mshar107</v>
      </c>
      <c r="L88" s="2" t="s">
        <v>26</v>
      </c>
      <c r="O88" s="2" t="s">
        <v>106</v>
      </c>
      <c r="S88" s="3" t="s">
        <v>85</v>
      </c>
      <c r="V88" s="3"/>
    </row>
    <row r="89" spans="1:22" ht="19.95" customHeight="1" thickTop="1" thickBot="1" x14ac:dyDescent="0.35">
      <c r="A89" s="25" t="s">
        <v>197</v>
      </c>
      <c r="B89" s="22" t="s">
        <v>152</v>
      </c>
      <c r="C89" s="25" t="s">
        <v>158</v>
      </c>
      <c r="D89" s="25" t="str">
        <f t="shared" ca="1" si="47"/>
        <v>Auto EnSupp-Network Connectivity-Rqst_ForReturnReviewFlow-080219</v>
      </c>
      <c r="E89" s="25" t="s">
        <v>20</v>
      </c>
      <c r="F89" s="30" t="s">
        <v>66</v>
      </c>
      <c r="G89" s="2" t="str">
        <f t="shared" ca="1" si="50"/>
        <v>Auto EnSupp-Network Connectivity-Rqst_ForReturnReviewFlow-080219_DetailDesc</v>
      </c>
      <c r="H89" s="2" t="str">
        <f t="shared" ca="1" si="48"/>
        <v>Auto EnSupp-Network Connectivity-Rqst_ForReturnReviewFlow-080219_Peak Season</v>
      </c>
      <c r="I89" s="2" t="str">
        <f t="shared" ca="1" si="49"/>
        <v>Auto EnSupp-Network Connectivity-Rqst_ForReturnReviewFlow-080219_ImpactAfterPeakSeason</v>
      </c>
      <c r="J89" s="2" t="s">
        <v>51</v>
      </c>
      <c r="K89" s="2" t="str">
        <f>'Common Data'!$B$1</f>
        <v>mshar107</v>
      </c>
      <c r="L89" s="2" t="s">
        <v>26</v>
      </c>
      <c r="O89" s="2" t="s">
        <v>106</v>
      </c>
      <c r="S89" s="3" t="s">
        <v>85</v>
      </c>
      <c r="V89" s="3"/>
    </row>
    <row r="90" spans="1:22" ht="19.95" customHeight="1" thickTop="1" thickBot="1" x14ac:dyDescent="0.35">
      <c r="A90" s="25" t="s">
        <v>197</v>
      </c>
      <c r="B90" s="22" t="s">
        <v>153</v>
      </c>
      <c r="C90" s="25" t="s">
        <v>159</v>
      </c>
      <c r="D90" s="25" t="str">
        <f t="shared" ca="1" si="47"/>
        <v>Auto EnSupp-Network Ports-Rqst_ForReturnReviewFlowWithoutDCF-080219</v>
      </c>
      <c r="E90" s="25" t="s">
        <v>20</v>
      </c>
      <c r="F90" s="30" t="s">
        <v>65</v>
      </c>
      <c r="G90" s="2" t="str">
        <f t="shared" ca="1" si="50"/>
        <v>Auto EnSupp-Network Ports-Rqst_ForReturnReviewFlowWithoutDCF-080219_DetailDesc</v>
      </c>
      <c r="H90" s="2" t="str">
        <f t="shared" ca="1" si="48"/>
        <v>Auto EnSupp-Network Ports-Rqst_ForReturnReviewFlowWithoutDCF-080219_Peak Season</v>
      </c>
      <c r="I90" s="2" t="str">
        <f t="shared" ca="1" si="49"/>
        <v>Auto EnSupp-Network Ports-Rqst_ForReturnReviewFlowWithoutDCF-080219_ImpactAfterPeakSeason</v>
      </c>
      <c r="J90" s="2" t="s">
        <v>51</v>
      </c>
      <c r="K90" s="2" t="str">
        <f>'Common Data'!$B$1</f>
        <v>mshar107</v>
      </c>
      <c r="L90" s="2" t="s">
        <v>26</v>
      </c>
      <c r="O90" s="2" t="s">
        <v>106</v>
      </c>
      <c r="R90" s="3" t="s">
        <v>83</v>
      </c>
      <c r="S90" s="3" t="s">
        <v>85</v>
      </c>
      <c r="V90" s="3"/>
    </row>
    <row r="91" spans="1:22" ht="19.95" customHeight="1" thickTop="1" thickBot="1" x14ac:dyDescent="0.35">
      <c r="A91" s="25" t="s">
        <v>197</v>
      </c>
      <c r="B91" s="22" t="s">
        <v>162</v>
      </c>
      <c r="C91" s="25" t="s">
        <v>161</v>
      </c>
      <c r="D91" s="25" t="str">
        <f t="shared" ca="1" si="47"/>
        <v>Auto EnSupp-Console Port ( Raritan )-Rqst_ForReturnReviewFlow-080219</v>
      </c>
      <c r="E91" s="25" t="s">
        <v>20</v>
      </c>
      <c r="F91" s="30" t="s">
        <v>64</v>
      </c>
      <c r="G91" s="2" t="str">
        <f t="shared" ca="1" si="50"/>
        <v>Auto EnSupp-Console Port ( Raritan )-Rqst_ForReturnReviewFlow-080219_DetailDesc</v>
      </c>
      <c r="H91" s="2" t="str">
        <f t="shared" ca="1" si="48"/>
        <v>Auto EnSupp-Console Port ( Raritan )-Rqst_ForReturnReviewFlow-080219_Peak Season</v>
      </c>
      <c r="I91" s="2" t="str">
        <f t="shared" ca="1" si="49"/>
        <v>Auto EnSupp-Console Port ( Raritan )-Rqst_ForReturnReviewFlow-080219_ImpactAfterPeakSeason</v>
      </c>
      <c r="J91" s="2" t="s">
        <v>51</v>
      </c>
      <c r="K91" s="2" t="str">
        <f>'Common Data'!$B$1</f>
        <v>mshar107</v>
      </c>
      <c r="L91" s="2" t="s">
        <v>26</v>
      </c>
      <c r="O91" s="2" t="s">
        <v>106</v>
      </c>
      <c r="Q91" s="3" t="s">
        <v>94</v>
      </c>
      <c r="S91" s="3" t="s">
        <v>85</v>
      </c>
      <c r="V91" s="3"/>
    </row>
    <row r="92" spans="1:22" s="5" customFormat="1" ht="9.4499999999999993" customHeight="1" thickTop="1" thickBot="1" x14ac:dyDescent="0.35">
      <c r="A92" s="20"/>
      <c r="B92" s="20"/>
      <c r="C92" s="21"/>
      <c r="D92" s="20"/>
      <c r="E92" s="20"/>
    </row>
    <row r="93" spans="1:22" ht="19.95" customHeight="1" thickTop="1" thickBot="1" x14ac:dyDescent="0.35">
      <c r="A93" s="25" t="s">
        <v>196</v>
      </c>
      <c r="B93" s="22" t="s">
        <v>163</v>
      </c>
      <c r="C93" s="25" t="s">
        <v>168</v>
      </c>
      <c r="D93" s="25" t="str">
        <f t="shared" ref="D93:D98" ca="1" si="51">D44</f>
        <v>Auto EnSupp-ACI/Hosting Zones-Rqst_ForReturnCancelFlow-080219</v>
      </c>
      <c r="E93" s="25"/>
      <c r="F93" s="30" t="s">
        <v>63</v>
      </c>
      <c r="K93" s="2" t="str">
        <f>'Common Data'!$B$1</f>
        <v>mshar107</v>
      </c>
      <c r="L93" s="2" t="s">
        <v>26</v>
      </c>
      <c r="O93" s="2" t="s">
        <v>108</v>
      </c>
      <c r="S93" s="3"/>
      <c r="T93" s="8"/>
      <c r="V93" s="3"/>
    </row>
    <row r="94" spans="1:22" ht="19.95" customHeight="1" thickTop="1" thickBot="1" x14ac:dyDescent="0.35">
      <c r="A94" s="25" t="s">
        <v>196</v>
      </c>
      <c r="B94" s="22" t="s">
        <v>171</v>
      </c>
      <c r="C94" s="25" t="s">
        <v>169</v>
      </c>
      <c r="D94" s="25" t="str">
        <f t="shared" ca="1" si="51"/>
        <v>Auto EnSupp-F5 Consult-Rqst_ForReturnCancelFlow-080219</v>
      </c>
      <c r="E94" s="25"/>
      <c r="F94" s="30" t="s">
        <v>21</v>
      </c>
      <c r="K94" s="2" t="str">
        <f>'Common Data'!$B$1</f>
        <v>mshar107</v>
      </c>
      <c r="L94" s="2" t="s">
        <v>26</v>
      </c>
      <c r="O94" s="2" t="s">
        <v>108</v>
      </c>
      <c r="S94" s="3"/>
      <c r="U94" s="8" t="s">
        <v>202</v>
      </c>
      <c r="V94" s="3"/>
    </row>
    <row r="95" spans="1:22" ht="19.95" customHeight="1" thickTop="1" thickBot="1" x14ac:dyDescent="0.35">
      <c r="A95" s="25" t="s">
        <v>196</v>
      </c>
      <c r="B95" s="22" t="s">
        <v>172</v>
      </c>
      <c r="C95" s="25" t="s">
        <v>173</v>
      </c>
      <c r="D95" s="25" t="str">
        <f t="shared" ca="1" si="51"/>
        <v>Auto EnSupp-Gigamon-Rqst_ForReturnCancelFlow-080219</v>
      </c>
      <c r="E95" s="25"/>
      <c r="F95" s="30" t="s">
        <v>69</v>
      </c>
      <c r="K95" s="2" t="str">
        <f>'Common Data'!$B$1</f>
        <v>mshar107</v>
      </c>
      <c r="L95" s="2" t="s">
        <v>26</v>
      </c>
      <c r="O95" s="2" t="s">
        <v>108</v>
      </c>
      <c r="S95" s="3"/>
      <c r="V95" s="3"/>
    </row>
    <row r="96" spans="1:22" ht="19.95" customHeight="1" thickTop="1" thickBot="1" x14ac:dyDescent="0.35">
      <c r="A96" s="25" t="s">
        <v>196</v>
      </c>
      <c r="B96" s="22" t="s">
        <v>164</v>
      </c>
      <c r="C96" s="25" t="s">
        <v>174</v>
      </c>
      <c r="D96" s="25" t="str">
        <f t="shared" ca="1" si="51"/>
        <v>Auto EnSupp-Informational-Rqst_Rqst_ForReturnCancelFlow-080219</v>
      </c>
      <c r="E96" s="25"/>
      <c r="F96" s="30" t="s">
        <v>68</v>
      </c>
      <c r="K96" s="2" t="str">
        <f>'Common Data'!$B$1</f>
        <v>mshar107</v>
      </c>
      <c r="L96" s="2" t="s">
        <v>26</v>
      </c>
      <c r="O96" s="2" t="s">
        <v>108</v>
      </c>
      <c r="S96" s="3"/>
      <c r="V96" s="3"/>
    </row>
    <row r="97" spans="1:22" ht="19.95" customHeight="1" thickTop="1" thickBot="1" x14ac:dyDescent="0.35">
      <c r="A97" s="25" t="s">
        <v>196</v>
      </c>
      <c r="B97" s="22" t="s">
        <v>165</v>
      </c>
      <c r="C97" s="25" t="s">
        <v>175</v>
      </c>
      <c r="D97" s="25" t="str">
        <f t="shared" ca="1" si="51"/>
        <v>Auto EnSupp-Network Assessment-Rqst_ForReturnCancelFlow-080219</v>
      </c>
      <c r="E97" s="25"/>
      <c r="F97" s="30" t="s">
        <v>67</v>
      </c>
      <c r="K97" s="2" t="str">
        <f>'Common Data'!$B$1</f>
        <v>mshar107</v>
      </c>
      <c r="L97" s="2" t="s">
        <v>26</v>
      </c>
      <c r="O97" s="2" t="s">
        <v>108</v>
      </c>
      <c r="S97" s="3"/>
      <c r="V97" s="3"/>
    </row>
    <row r="98" spans="1:22" ht="19.95" customHeight="1" thickTop="1" thickBot="1" x14ac:dyDescent="0.35">
      <c r="A98" s="25" t="s">
        <v>196</v>
      </c>
      <c r="B98" s="22" t="s">
        <v>166</v>
      </c>
      <c r="C98" s="25" t="s">
        <v>176</v>
      </c>
      <c r="D98" s="25" t="str">
        <f t="shared" ca="1" si="51"/>
        <v>Auto EnSupp-Network Connectivity-Rqst_ForReturnCancelFlow-080219</v>
      </c>
      <c r="E98" s="25"/>
      <c r="F98" s="30" t="s">
        <v>66</v>
      </c>
      <c r="K98" s="2" t="str">
        <f>'Common Data'!$B$1</f>
        <v>mshar107</v>
      </c>
      <c r="L98" s="2" t="s">
        <v>26</v>
      </c>
      <c r="O98" s="2" t="s">
        <v>108</v>
      </c>
      <c r="S98" s="3"/>
      <c r="V98" s="3"/>
    </row>
    <row r="99" spans="1:22" ht="19.95" customHeight="1" thickTop="1" thickBot="1" x14ac:dyDescent="0.35">
      <c r="A99" s="25" t="s">
        <v>196</v>
      </c>
      <c r="B99" s="22" t="s">
        <v>167</v>
      </c>
      <c r="C99" s="25" t="s">
        <v>177</v>
      </c>
      <c r="D99" s="25" t="str">
        <f ca="1">D52</f>
        <v>Auto EnSupp-Network Ports-Rqst_ForReturnCancelFlowWithoutDCF-080219</v>
      </c>
      <c r="E99" s="25"/>
      <c r="F99" s="30" t="s">
        <v>65</v>
      </c>
      <c r="K99" s="2" t="str">
        <f>'Common Data'!$B$1</f>
        <v>mshar107</v>
      </c>
      <c r="L99" s="2" t="s">
        <v>26</v>
      </c>
      <c r="O99" s="2" t="s">
        <v>108</v>
      </c>
      <c r="R99" s="3"/>
      <c r="S99" s="3"/>
      <c r="V99" s="3"/>
    </row>
    <row r="100" spans="1:22" ht="19.95" customHeight="1" thickTop="1" thickBot="1" x14ac:dyDescent="0.35">
      <c r="A100" s="25" t="s">
        <v>196</v>
      </c>
      <c r="B100" s="22" t="s">
        <v>179</v>
      </c>
      <c r="C100" s="25" t="s">
        <v>178</v>
      </c>
      <c r="D100" s="25" t="str">
        <f ca="1">D53</f>
        <v>Auto EnSupp-Console Port ( Raritan )-Rqst_ForReturnCancelFlow-080219</v>
      </c>
      <c r="E100" s="25"/>
      <c r="F100" s="30" t="s">
        <v>64</v>
      </c>
      <c r="K100" s="2" t="str">
        <f>'Common Data'!$B$1</f>
        <v>mshar107</v>
      </c>
      <c r="L100" s="2" t="s">
        <v>26</v>
      </c>
      <c r="O100" s="2" t="s">
        <v>108</v>
      </c>
      <c r="Q100" s="3"/>
      <c r="S100" s="3"/>
      <c r="V100" s="3"/>
    </row>
    <row r="101" spans="1:22" s="5" customFormat="1" ht="9.4499999999999993" customHeight="1" thickTop="1" thickBot="1" x14ac:dyDescent="0.35">
      <c r="A101" s="20"/>
      <c r="B101" s="20"/>
      <c r="C101" s="21"/>
      <c r="D101" s="20"/>
      <c r="E101" s="20"/>
    </row>
    <row r="102" spans="1:22" ht="19.95" customHeight="1" thickTop="1" thickBot="1" x14ac:dyDescent="0.35">
      <c r="A102" s="25" t="s">
        <v>195</v>
      </c>
      <c r="B102" s="22" t="s">
        <v>180</v>
      </c>
      <c r="C102" s="25" t="s">
        <v>212</v>
      </c>
      <c r="D102" s="25" t="str">
        <f t="shared" ref="D102:D107" ca="1" si="52">D55</f>
        <v>Auto EnSupp-ACI/Hosting Zones-Rqst_ForCancelFlow-080219</v>
      </c>
      <c r="E102" s="25"/>
      <c r="F102" s="30" t="s">
        <v>63</v>
      </c>
      <c r="K102" s="2" t="str">
        <f>'Common Data'!$B$2</f>
        <v>k32</v>
      </c>
      <c r="L102" s="2" t="s">
        <v>103</v>
      </c>
      <c r="O102" s="2" t="s">
        <v>107</v>
      </c>
      <c r="S102" s="3"/>
      <c r="T102" s="8"/>
      <c r="V102" s="3"/>
    </row>
    <row r="103" spans="1:22" ht="19.95" customHeight="1" thickTop="1" thickBot="1" x14ac:dyDescent="0.35">
      <c r="A103" s="25" t="s">
        <v>195</v>
      </c>
      <c r="B103" s="22" t="s">
        <v>181</v>
      </c>
      <c r="C103" s="25" t="s">
        <v>213</v>
      </c>
      <c r="D103" s="25" t="str">
        <f t="shared" ca="1" si="52"/>
        <v>Auto EnSupp-F5 Consult-Rqst_ForCancelFlow-080219</v>
      </c>
      <c r="E103" s="25"/>
      <c r="F103" s="30" t="s">
        <v>21</v>
      </c>
      <c r="K103" s="2" t="str">
        <f>'Common Data'!$B$2</f>
        <v>k32</v>
      </c>
      <c r="L103" s="2" t="s">
        <v>103</v>
      </c>
      <c r="O103" s="2" t="s">
        <v>107</v>
      </c>
      <c r="S103" s="3"/>
      <c r="T103" s="8"/>
      <c r="U103" s="8" t="s">
        <v>203</v>
      </c>
      <c r="V103" s="3"/>
    </row>
    <row r="104" spans="1:22" ht="19.95" customHeight="1" thickTop="1" thickBot="1" x14ac:dyDescent="0.35">
      <c r="A104" s="25" t="s">
        <v>195</v>
      </c>
      <c r="B104" s="22" t="s">
        <v>182</v>
      </c>
      <c r="C104" s="25" t="s">
        <v>214</v>
      </c>
      <c r="D104" s="25" t="str">
        <f t="shared" ca="1" si="52"/>
        <v>Auto EnSupp-Gigamon-Rqst_ForCancelFlow-080219</v>
      </c>
      <c r="E104" s="25"/>
      <c r="F104" s="30" t="s">
        <v>69</v>
      </c>
      <c r="K104" s="2" t="str">
        <f>'Common Data'!$B$2</f>
        <v>k32</v>
      </c>
      <c r="L104" s="2" t="s">
        <v>103</v>
      </c>
      <c r="O104" s="2" t="s">
        <v>107</v>
      </c>
      <c r="S104" s="3"/>
      <c r="V104" s="3"/>
    </row>
    <row r="105" spans="1:22" ht="19.95" customHeight="1" thickTop="1" thickBot="1" x14ac:dyDescent="0.35">
      <c r="A105" s="25" t="s">
        <v>195</v>
      </c>
      <c r="B105" s="22" t="s">
        <v>183</v>
      </c>
      <c r="C105" s="25" t="s">
        <v>215</v>
      </c>
      <c r="D105" s="25" t="str">
        <f t="shared" ca="1" si="52"/>
        <v>Auto EnSupp-Informational-Rqst_Rqst_ForCancelFlow-080219</v>
      </c>
      <c r="E105" s="25"/>
      <c r="F105" s="30" t="s">
        <v>68</v>
      </c>
      <c r="K105" s="2" t="str">
        <f>'Common Data'!$B$2</f>
        <v>k32</v>
      </c>
      <c r="L105" s="2" t="s">
        <v>103</v>
      </c>
      <c r="O105" s="2" t="s">
        <v>107</v>
      </c>
      <c r="S105" s="3"/>
      <c r="V105" s="3"/>
    </row>
    <row r="106" spans="1:22" ht="19.95" customHeight="1" thickTop="1" thickBot="1" x14ac:dyDescent="0.35">
      <c r="A106" s="25" t="s">
        <v>195</v>
      </c>
      <c r="B106" s="22" t="s">
        <v>184</v>
      </c>
      <c r="C106" s="25" t="s">
        <v>216</v>
      </c>
      <c r="D106" s="25" t="str">
        <f t="shared" ca="1" si="52"/>
        <v>Auto EnSupp-Network Assessment-Rqst_ForCancelFlow-080219</v>
      </c>
      <c r="E106" s="25"/>
      <c r="F106" s="30" t="s">
        <v>67</v>
      </c>
      <c r="K106" s="2" t="str">
        <f>'Common Data'!$B$2</f>
        <v>k32</v>
      </c>
      <c r="L106" s="2" t="s">
        <v>103</v>
      </c>
      <c r="O106" s="2" t="s">
        <v>107</v>
      </c>
      <c r="S106" s="3"/>
      <c r="V106" s="3"/>
    </row>
    <row r="107" spans="1:22" ht="19.95" customHeight="1" thickTop="1" thickBot="1" x14ac:dyDescent="0.35">
      <c r="A107" s="25" t="s">
        <v>195</v>
      </c>
      <c r="B107" s="22" t="s">
        <v>185</v>
      </c>
      <c r="C107" s="25" t="s">
        <v>217</v>
      </c>
      <c r="D107" s="25" t="str">
        <f t="shared" ca="1" si="52"/>
        <v>Auto EnSupp-Network Connectivity-Rqst_ForCancelFlow-080219</v>
      </c>
      <c r="E107" s="25"/>
      <c r="F107" s="30" t="s">
        <v>66</v>
      </c>
      <c r="K107" s="2" t="str">
        <f>'Common Data'!$B$2</f>
        <v>k32</v>
      </c>
      <c r="L107" s="2" t="s">
        <v>103</v>
      </c>
      <c r="O107" s="2" t="s">
        <v>107</v>
      </c>
      <c r="S107" s="3"/>
      <c r="V107" s="3"/>
    </row>
    <row r="108" spans="1:22" ht="19.95" customHeight="1" thickTop="1" thickBot="1" x14ac:dyDescent="0.35">
      <c r="A108" s="25" t="s">
        <v>195</v>
      </c>
      <c r="B108" s="22" t="s">
        <v>186</v>
      </c>
      <c r="C108" s="25" t="s">
        <v>211</v>
      </c>
      <c r="D108" s="25" t="str">
        <f ca="1">D63</f>
        <v>Auto EnSupp-Network Ports-Rqst_ForCancelFlowWithoutDCF-080219</v>
      </c>
      <c r="E108" s="25"/>
      <c r="F108" s="30" t="s">
        <v>65</v>
      </c>
      <c r="K108" s="2" t="str">
        <f>'Common Data'!$B$2</f>
        <v>k32</v>
      </c>
      <c r="L108" s="2" t="s">
        <v>103</v>
      </c>
      <c r="O108" s="2" t="s">
        <v>107</v>
      </c>
      <c r="R108" s="3"/>
      <c r="S108" s="3"/>
      <c r="V108" s="3"/>
    </row>
    <row r="109" spans="1:22" ht="19.95" customHeight="1" thickTop="1" thickBot="1" x14ac:dyDescent="0.35">
      <c r="A109" s="25" t="s">
        <v>195</v>
      </c>
      <c r="B109" s="22" t="s">
        <v>188</v>
      </c>
      <c r="C109" s="25" t="s">
        <v>187</v>
      </c>
      <c r="D109" s="25" t="str">
        <f ca="1">D64</f>
        <v>Auto EnSupp-Console Port ( Raritan )-Rqst_ForCancelFlow-080219</v>
      </c>
      <c r="E109" s="25"/>
      <c r="F109" s="30" t="s">
        <v>64</v>
      </c>
      <c r="K109" s="2" t="str">
        <f>'Common Data'!$B$2</f>
        <v>k32</v>
      </c>
      <c r="L109" s="2" t="s">
        <v>103</v>
      </c>
      <c r="O109" s="2" t="s">
        <v>107</v>
      </c>
      <c r="Q109" s="3"/>
      <c r="S109" s="3"/>
      <c r="V109" s="3"/>
    </row>
    <row r="110" spans="1:22" s="5" customFormat="1" ht="9.4499999999999993" customHeight="1" thickTop="1" thickBot="1" x14ac:dyDescent="0.35">
      <c r="A110" s="20"/>
      <c r="C110" s="21"/>
      <c r="D110" s="20"/>
      <c r="E110" s="20"/>
    </row>
    <row r="111" spans="1:22" ht="19.95" customHeight="1" thickTop="1" thickBot="1" x14ac:dyDescent="0.35">
      <c r="A111" s="25" t="s">
        <v>101</v>
      </c>
      <c r="B111" s="22" t="s">
        <v>204</v>
      </c>
      <c r="C111" s="25" t="s">
        <v>218</v>
      </c>
      <c r="D111" s="25" t="str">
        <f t="shared" ref="D111:D118" ca="1" si="53">D34</f>
        <v>Auto EnSupp-ACI/Hosting Zones-Rqst_ForReturnReviewFlow-080219</v>
      </c>
      <c r="E111" s="25"/>
      <c r="F111" s="30" t="s">
        <v>63</v>
      </c>
      <c r="K111" s="2" t="str">
        <f>'Common Data'!$B$2</f>
        <v>k32</v>
      </c>
      <c r="L111" s="2" t="s">
        <v>103</v>
      </c>
      <c r="O111" s="2" t="s">
        <v>109</v>
      </c>
      <c r="S111" s="3"/>
      <c r="T111" s="8"/>
      <c r="V111" s="3"/>
    </row>
    <row r="112" spans="1:22" ht="19.95" customHeight="1" thickTop="1" thickBot="1" x14ac:dyDescent="0.35">
      <c r="A112" s="25" t="s">
        <v>101</v>
      </c>
      <c r="B112" s="22" t="s">
        <v>205</v>
      </c>
      <c r="C112" s="25" t="s">
        <v>219</v>
      </c>
      <c r="D112" s="25" t="str">
        <f t="shared" ca="1" si="53"/>
        <v>Auto EnSupp-F5 Consult-Rqst_ForReturnReviewFlow-080219</v>
      </c>
      <c r="F112" s="4" t="s">
        <v>21</v>
      </c>
      <c r="K112" s="2" t="str">
        <f>'Common Data'!$B$2</f>
        <v>k32</v>
      </c>
      <c r="L112" s="2" t="s">
        <v>103</v>
      </c>
      <c r="O112" s="2" t="s">
        <v>109</v>
      </c>
      <c r="S112" s="3"/>
      <c r="T112" s="8"/>
      <c r="U112" s="8" t="s">
        <v>198</v>
      </c>
      <c r="V112" s="3"/>
    </row>
    <row r="113" spans="1:23" ht="19.95" customHeight="1" thickTop="1" thickBot="1" x14ac:dyDescent="0.35">
      <c r="A113" s="25" t="s">
        <v>101</v>
      </c>
      <c r="B113" s="22" t="s">
        <v>206</v>
      </c>
      <c r="C113" s="25" t="s">
        <v>220</v>
      </c>
      <c r="D113" s="25" t="str">
        <f t="shared" ca="1" si="53"/>
        <v>Auto EnSupp-Gigamon-Rqst_ForReturnReviewFlow-080219</v>
      </c>
      <c r="F113" s="4" t="s">
        <v>69</v>
      </c>
      <c r="K113" s="2" t="str">
        <f>'Common Data'!$B$2</f>
        <v>k32</v>
      </c>
      <c r="L113" s="2" t="s">
        <v>103</v>
      </c>
      <c r="O113" s="2" t="s">
        <v>109</v>
      </c>
      <c r="S113" s="3"/>
      <c r="V113" s="3"/>
    </row>
    <row r="114" spans="1:23" ht="19.95" customHeight="1" thickTop="1" thickBot="1" x14ac:dyDescent="0.35">
      <c r="A114" s="25" t="s">
        <v>101</v>
      </c>
      <c r="B114" s="22" t="s">
        <v>207</v>
      </c>
      <c r="C114" s="25" t="s">
        <v>221</v>
      </c>
      <c r="D114" s="25" t="str">
        <f t="shared" ca="1" si="53"/>
        <v>Auto EnSupp-Informational-Rqst_Rqst_ForReturnReviewFlow-080219</v>
      </c>
      <c r="F114" s="4" t="s">
        <v>68</v>
      </c>
      <c r="K114" s="2" t="str">
        <f>'Common Data'!$B$2</f>
        <v>k32</v>
      </c>
      <c r="L114" s="2" t="s">
        <v>103</v>
      </c>
      <c r="O114" s="2" t="s">
        <v>109</v>
      </c>
      <c r="S114" s="3"/>
      <c r="V114" s="3"/>
    </row>
    <row r="115" spans="1:23" ht="19.95" customHeight="1" thickTop="1" thickBot="1" x14ac:dyDescent="0.35">
      <c r="A115" s="25" t="s">
        <v>101</v>
      </c>
      <c r="B115" s="22" t="s">
        <v>208</v>
      </c>
      <c r="C115" s="25" t="s">
        <v>222</v>
      </c>
      <c r="D115" s="25" t="str">
        <f t="shared" ca="1" si="53"/>
        <v>Auto EnSupp-Network Assessment-Rqst_ForReturnReviewFlow-080219</v>
      </c>
      <c r="F115" s="4" t="s">
        <v>67</v>
      </c>
      <c r="K115" s="2" t="str">
        <f>'Common Data'!$B$2</f>
        <v>k32</v>
      </c>
      <c r="L115" s="2" t="s">
        <v>103</v>
      </c>
      <c r="O115" s="2" t="s">
        <v>109</v>
      </c>
      <c r="S115" s="3"/>
      <c r="V115" s="3"/>
    </row>
    <row r="116" spans="1:23" ht="19.95" customHeight="1" thickTop="1" thickBot="1" x14ac:dyDescent="0.35">
      <c r="A116" s="25" t="s">
        <v>101</v>
      </c>
      <c r="B116" s="22" t="s">
        <v>209</v>
      </c>
      <c r="C116" s="25" t="s">
        <v>223</v>
      </c>
      <c r="D116" s="25" t="str">
        <f t="shared" ca="1" si="53"/>
        <v>Auto EnSupp-Network Connectivity-Rqst_ForReturnReviewFlow-080219</v>
      </c>
      <c r="F116" s="4" t="s">
        <v>66</v>
      </c>
      <c r="K116" s="2" t="str">
        <f>'Common Data'!$B$2</f>
        <v>k32</v>
      </c>
      <c r="L116" s="2" t="s">
        <v>103</v>
      </c>
      <c r="O116" s="2" t="s">
        <v>109</v>
      </c>
      <c r="S116" s="3"/>
      <c r="V116" s="3"/>
    </row>
    <row r="117" spans="1:23" ht="19.95" customHeight="1" thickTop="1" thickBot="1" x14ac:dyDescent="0.35">
      <c r="A117" s="25" t="s">
        <v>101</v>
      </c>
      <c r="B117" s="22" t="s">
        <v>210</v>
      </c>
      <c r="C117" s="25" t="s">
        <v>224</v>
      </c>
      <c r="D117" s="25" t="str">
        <f t="shared" ca="1" si="53"/>
        <v>Auto EnSupp-Network Ports-Rqst_ForReturnReviewFlowWithoutDCF-080219</v>
      </c>
      <c r="F117" s="4" t="s">
        <v>65</v>
      </c>
      <c r="K117" s="2" t="str">
        <f>'Common Data'!$B$2</f>
        <v>k32</v>
      </c>
      <c r="L117" s="2" t="s">
        <v>103</v>
      </c>
      <c r="O117" s="2" t="s">
        <v>109</v>
      </c>
      <c r="Q117" s="3"/>
      <c r="S117" s="3"/>
      <c r="V117" s="3"/>
    </row>
    <row r="118" spans="1:23" ht="19.95" customHeight="1" thickTop="1" thickBot="1" x14ac:dyDescent="0.35">
      <c r="A118" s="25" t="s">
        <v>101</v>
      </c>
      <c r="B118" s="22" t="s">
        <v>190</v>
      </c>
      <c r="C118" s="25" t="s">
        <v>189</v>
      </c>
      <c r="D118" s="25" t="str">
        <f t="shared" ca="1" si="53"/>
        <v>Auto EnSupp-Console Port ( Raritan )-Rqst_ForReturnReviewFlow-080219</v>
      </c>
      <c r="F118" s="4" t="s">
        <v>64</v>
      </c>
      <c r="K118" s="2" t="str">
        <f>'Common Data'!$B$2</f>
        <v>k32</v>
      </c>
      <c r="L118" s="2" t="s">
        <v>103</v>
      </c>
      <c r="O118" s="2" t="s">
        <v>109</v>
      </c>
      <c r="Q118" s="3"/>
      <c r="S118" s="3"/>
      <c r="V118" s="3"/>
    </row>
    <row r="119" spans="1:23" s="9" customFormat="1" ht="6" customHeight="1" thickTop="1" thickBot="1" x14ac:dyDescent="0.35">
      <c r="A119" s="18"/>
      <c r="B119" s="18"/>
      <c r="C119" s="19"/>
      <c r="D119" s="18"/>
      <c r="F119" s="11"/>
      <c r="Q119" s="10"/>
    </row>
    <row r="120" spans="1:23" ht="19.95" customHeight="1" thickTop="1" thickBot="1" x14ac:dyDescent="0.35">
      <c r="A120" s="25" t="s">
        <v>191</v>
      </c>
      <c r="B120" s="22" t="s">
        <v>190</v>
      </c>
      <c r="C120" s="25" t="s">
        <v>193</v>
      </c>
      <c r="D120" s="25" t="str">
        <f ca="1">D10</f>
        <v>Auto EnSupp-Console Port ( Raritan )-Rqst_ForPartialCompleteFlow-080219</v>
      </c>
      <c r="F120" s="4" t="s">
        <v>64</v>
      </c>
      <c r="K120" s="2" t="str">
        <f>'Common Data'!$B$2</f>
        <v>k32</v>
      </c>
      <c r="L120" s="2" t="s">
        <v>103</v>
      </c>
      <c r="O120" s="2" t="s">
        <v>194</v>
      </c>
      <c r="Q120" s="3"/>
      <c r="S120" s="3"/>
      <c r="V120" s="3"/>
    </row>
    <row r="121" spans="1:23" s="9" customFormat="1" ht="6" customHeight="1" thickTop="1" thickBot="1" x14ac:dyDescent="0.35">
      <c r="A121" s="18"/>
      <c r="B121" s="18"/>
      <c r="C121" s="19"/>
      <c r="D121" s="18"/>
      <c r="F121" s="34"/>
      <c r="Q121" s="10"/>
    </row>
    <row r="122" spans="1:23" s="13" customFormat="1" ht="19.95" customHeight="1" thickTop="1" thickBot="1" x14ac:dyDescent="0.35">
      <c r="A122" s="22" t="s">
        <v>230</v>
      </c>
      <c r="B122" s="22" t="s">
        <v>119</v>
      </c>
      <c r="C122" s="22" t="s">
        <v>242</v>
      </c>
      <c r="D122" s="22" t="str">
        <f ca="1">D18</f>
        <v>Auto EnSupp-Network Connectivity-Rqst_ForReturnCancelFlowWithDCF-080219</v>
      </c>
      <c r="E122" s="22"/>
      <c r="F122" s="4" t="s">
        <v>66</v>
      </c>
      <c r="K122" s="2" t="str">
        <f>'Common Data'!$B$2</f>
        <v>k32</v>
      </c>
      <c r="L122" s="2" t="s">
        <v>103</v>
      </c>
      <c r="M122" s="22"/>
      <c r="N122" s="22"/>
      <c r="O122" s="22" t="s">
        <v>233</v>
      </c>
      <c r="P122" s="22"/>
      <c r="Q122" s="22"/>
      <c r="R122" s="22"/>
      <c r="S122" s="23"/>
      <c r="T122" s="22"/>
      <c r="U122" s="22"/>
      <c r="V122" s="23" t="s">
        <v>90</v>
      </c>
      <c r="W122" s="22"/>
    </row>
    <row r="123" spans="1:23" s="13" customFormat="1" ht="19.95" customHeight="1" thickTop="1" thickBot="1" x14ac:dyDescent="0.35">
      <c r="A123" s="22" t="s">
        <v>230</v>
      </c>
      <c r="B123" s="22" t="s">
        <v>119</v>
      </c>
      <c r="C123" s="22" t="s">
        <v>243</v>
      </c>
      <c r="D123" s="22" t="str">
        <f ca="1">D19</f>
        <v>Auto EnSupp-Network Ports-Rqst_ForReturnCancelFlowWithDCF-080219</v>
      </c>
      <c r="E123" s="22"/>
      <c r="F123" s="4" t="s">
        <v>65</v>
      </c>
      <c r="K123" s="2" t="str">
        <f>'Common Data'!$B$2</f>
        <v>k32</v>
      </c>
      <c r="L123" s="2" t="s">
        <v>103</v>
      </c>
      <c r="M123" s="22"/>
      <c r="N123" s="22"/>
      <c r="O123" s="22" t="s">
        <v>233</v>
      </c>
      <c r="P123" s="22"/>
      <c r="Q123" s="22"/>
      <c r="R123" s="22"/>
      <c r="S123" s="23"/>
      <c r="T123" s="22"/>
      <c r="U123" s="22"/>
      <c r="V123" s="23" t="s">
        <v>90</v>
      </c>
      <c r="W123" s="22"/>
    </row>
    <row r="124" spans="1:23" s="13" customFormat="1" ht="19.95" customHeight="1" thickTop="1" thickBot="1" x14ac:dyDescent="0.35">
      <c r="A124" s="22" t="s">
        <v>230</v>
      </c>
      <c r="B124" s="22" t="s">
        <v>120</v>
      </c>
      <c r="C124" s="22" t="s">
        <v>244</v>
      </c>
      <c r="D124" s="22" t="str">
        <f ca="1">D29</f>
        <v>Auto EnSupp-Network Connectivity-Rqst_ForCancelFlowWithDCF-080219</v>
      </c>
      <c r="E124" s="22"/>
      <c r="F124" s="4" t="s">
        <v>66</v>
      </c>
      <c r="K124" s="2" t="str">
        <f>'Common Data'!$B$2</f>
        <v>k32</v>
      </c>
      <c r="L124" s="2" t="s">
        <v>103</v>
      </c>
      <c r="M124" s="22"/>
      <c r="N124" s="22"/>
      <c r="O124" s="22" t="s">
        <v>233</v>
      </c>
      <c r="P124" s="22"/>
      <c r="Q124" s="22"/>
      <c r="R124" s="23"/>
      <c r="S124" s="23"/>
      <c r="T124" s="22"/>
      <c r="U124" s="22"/>
      <c r="V124" s="23" t="s">
        <v>90</v>
      </c>
      <c r="W124" s="22"/>
    </row>
    <row r="125" spans="1:23" s="13" customFormat="1" ht="19.95" customHeight="1" thickTop="1" thickBot="1" x14ac:dyDescent="0.35">
      <c r="A125" s="22" t="s">
        <v>230</v>
      </c>
      <c r="B125" s="22" t="s">
        <v>120</v>
      </c>
      <c r="C125" s="22" t="s">
        <v>245</v>
      </c>
      <c r="D125" s="22" t="str">
        <f ca="1">D30</f>
        <v>Auto EnSupp-Network Ports-Rqst_ForCancelFlowWithDCF-080219</v>
      </c>
      <c r="E125" s="22"/>
      <c r="F125" s="4" t="s">
        <v>65</v>
      </c>
      <c r="K125" s="2" t="str">
        <f>'Common Data'!$B$2</f>
        <v>k32</v>
      </c>
      <c r="L125" s="2" t="s">
        <v>103</v>
      </c>
      <c r="M125" s="22"/>
      <c r="N125" s="22"/>
      <c r="O125" s="22" t="s">
        <v>233</v>
      </c>
      <c r="P125" s="22"/>
      <c r="Q125" s="22"/>
      <c r="R125" s="23"/>
      <c r="S125" s="23"/>
      <c r="T125" s="22"/>
      <c r="U125" s="22"/>
      <c r="V125" s="23" t="s">
        <v>90</v>
      </c>
      <c r="W125" s="22"/>
    </row>
    <row r="126" spans="1:23" s="9" customFormat="1" ht="6" customHeight="1" thickTop="1" thickBot="1" x14ac:dyDescent="0.35">
      <c r="A126" s="18"/>
      <c r="B126" s="18"/>
      <c r="C126" s="19"/>
      <c r="D126" s="18"/>
      <c r="F126" s="34"/>
      <c r="Q126" s="10"/>
    </row>
    <row r="127" spans="1:23" s="13" customFormat="1" ht="19.95" customHeight="1" thickTop="1" thickBot="1" x14ac:dyDescent="0.35">
      <c r="A127" s="22" t="s">
        <v>234</v>
      </c>
      <c r="B127" s="22" t="s">
        <v>119</v>
      </c>
      <c r="C127" s="22" t="s">
        <v>240</v>
      </c>
      <c r="D127" s="22" t="str">
        <f ca="1">D18</f>
        <v>Auto EnSupp-Network Connectivity-Rqst_ForReturnCancelFlowWithDCF-080219</v>
      </c>
      <c r="E127" s="22"/>
      <c r="F127" s="4" t="s">
        <v>66</v>
      </c>
      <c r="K127" s="2" t="str">
        <f>'Common Data'!$B$6</f>
        <v>mshar107</v>
      </c>
      <c r="L127" s="2" t="s">
        <v>235</v>
      </c>
      <c r="M127" s="22"/>
      <c r="N127" s="22"/>
      <c r="O127" s="22" t="s">
        <v>236</v>
      </c>
      <c r="P127" s="22"/>
      <c r="Q127" s="22"/>
      <c r="R127" s="22"/>
      <c r="S127" s="23"/>
      <c r="T127" s="22"/>
      <c r="U127" s="22"/>
      <c r="V127" s="23" t="s">
        <v>90</v>
      </c>
      <c r="W127" s="22"/>
    </row>
    <row r="128" spans="1:23" s="13" customFormat="1" ht="19.95" customHeight="1" thickTop="1" thickBot="1" x14ac:dyDescent="0.35">
      <c r="A128" s="22" t="s">
        <v>234</v>
      </c>
      <c r="B128" s="22" t="s">
        <v>119</v>
      </c>
      <c r="C128" s="22" t="s">
        <v>241</v>
      </c>
      <c r="D128" s="22" t="str">
        <f ca="1">D19</f>
        <v>Auto EnSupp-Network Ports-Rqst_ForReturnCancelFlowWithDCF-080219</v>
      </c>
      <c r="E128" s="22"/>
      <c r="F128" s="4" t="s">
        <v>65</v>
      </c>
      <c r="K128" s="2" t="str">
        <f>'Common Data'!$B$6</f>
        <v>mshar107</v>
      </c>
      <c r="L128" s="2" t="s">
        <v>235</v>
      </c>
      <c r="M128" s="22"/>
      <c r="N128" s="22"/>
      <c r="O128" s="22" t="s">
        <v>236</v>
      </c>
      <c r="P128" s="22"/>
      <c r="Q128" s="22"/>
      <c r="R128" s="22"/>
      <c r="S128" s="23"/>
      <c r="T128" s="22"/>
      <c r="U128" s="22"/>
      <c r="V128" s="23" t="s">
        <v>90</v>
      </c>
      <c r="W128" s="22"/>
    </row>
    <row r="129" spans="1:23" s="13" customFormat="1" ht="19.95" customHeight="1" thickTop="1" thickBot="1" x14ac:dyDescent="0.35">
      <c r="A129" s="22" t="s">
        <v>234</v>
      </c>
      <c r="B129" s="22" t="s">
        <v>120</v>
      </c>
      <c r="C129" s="22" t="s">
        <v>240</v>
      </c>
      <c r="D129" s="22" t="str">
        <f ca="1">D29</f>
        <v>Auto EnSupp-Network Connectivity-Rqst_ForCancelFlowWithDCF-080219</v>
      </c>
      <c r="E129" s="22"/>
      <c r="F129" s="4" t="s">
        <v>66</v>
      </c>
      <c r="K129" s="2" t="str">
        <f>'Common Data'!$B$6</f>
        <v>mshar107</v>
      </c>
      <c r="L129" s="2" t="s">
        <v>235</v>
      </c>
      <c r="M129" s="22"/>
      <c r="N129" s="22"/>
      <c r="O129" s="22" t="s">
        <v>236</v>
      </c>
      <c r="P129" s="22"/>
      <c r="Q129" s="22"/>
      <c r="R129" s="23"/>
      <c r="S129" s="23"/>
      <c r="T129" s="22"/>
      <c r="U129" s="22"/>
      <c r="V129" s="23" t="s">
        <v>90</v>
      </c>
      <c r="W129" s="22"/>
    </row>
    <row r="130" spans="1:23" s="13" customFormat="1" ht="19.95" customHeight="1" thickTop="1" thickBot="1" x14ac:dyDescent="0.35">
      <c r="A130" s="22" t="s">
        <v>234</v>
      </c>
      <c r="B130" s="22" t="s">
        <v>120</v>
      </c>
      <c r="C130" s="22" t="s">
        <v>241</v>
      </c>
      <c r="D130" s="22" t="str">
        <f ca="1">D30</f>
        <v>Auto EnSupp-Network Ports-Rqst_ForCancelFlowWithDCF-080219</v>
      </c>
      <c r="E130" s="22"/>
      <c r="F130" s="4" t="s">
        <v>65</v>
      </c>
      <c r="K130" s="2" t="str">
        <f>'Common Data'!$B$6</f>
        <v>mshar107</v>
      </c>
      <c r="L130" s="2" t="s">
        <v>235</v>
      </c>
      <c r="M130" s="22"/>
      <c r="N130" s="22"/>
      <c r="O130" s="22" t="s">
        <v>236</v>
      </c>
      <c r="P130" s="22"/>
      <c r="Q130" s="22"/>
      <c r="R130" s="23"/>
      <c r="S130" s="23"/>
      <c r="T130" s="22"/>
      <c r="U130" s="22"/>
      <c r="V130" s="23" t="s">
        <v>90</v>
      </c>
      <c r="W130" s="22"/>
    </row>
    <row r="131" spans="1:23" s="9" customFormat="1" ht="6" customHeight="1" thickTop="1" thickBot="1" x14ac:dyDescent="0.35">
      <c r="A131" s="18"/>
      <c r="B131" s="18"/>
      <c r="C131" s="19"/>
      <c r="D131" s="18"/>
      <c r="F131" s="34"/>
      <c r="Q131" s="10"/>
    </row>
    <row r="132" spans="1:23" s="13" customFormat="1" ht="19.95" customHeight="1" thickTop="1" thickBot="1" x14ac:dyDescent="0.35">
      <c r="A132" s="22" t="s">
        <v>248</v>
      </c>
      <c r="B132" s="22" t="s">
        <v>119</v>
      </c>
      <c r="C132" s="22" t="s">
        <v>237</v>
      </c>
      <c r="D132" s="22" t="str">
        <f ca="1">D18</f>
        <v>Auto EnSupp-Network Connectivity-Rqst_ForReturnCancelFlowWithDCF-080219</v>
      </c>
      <c r="E132" s="22"/>
      <c r="F132" s="4" t="s">
        <v>66</v>
      </c>
      <c r="K132" s="2" t="str">
        <f>'Common Data'!$B$5</f>
        <v>k32</v>
      </c>
      <c r="L132" s="2" t="s">
        <v>246</v>
      </c>
      <c r="M132" s="22"/>
      <c r="N132" s="22"/>
      <c r="O132" s="22" t="s">
        <v>247</v>
      </c>
      <c r="P132" s="22"/>
      <c r="Q132" s="22"/>
      <c r="R132" s="22"/>
      <c r="S132" s="23"/>
      <c r="T132" s="22"/>
      <c r="U132" s="22"/>
      <c r="V132" s="23" t="s">
        <v>90</v>
      </c>
      <c r="W132" s="22"/>
    </row>
    <row r="133" spans="1:23" s="13" customFormat="1" ht="19.95" customHeight="1" thickTop="1" thickBot="1" x14ac:dyDescent="0.35">
      <c r="A133" s="22" t="s">
        <v>248</v>
      </c>
      <c r="B133" s="22" t="s">
        <v>119</v>
      </c>
      <c r="C133" s="22" t="s">
        <v>237</v>
      </c>
      <c r="D133" s="22" t="str">
        <f ca="1">D19</f>
        <v>Auto EnSupp-Network Ports-Rqst_ForReturnCancelFlowWithDCF-080219</v>
      </c>
      <c r="E133" s="22"/>
      <c r="F133" s="4" t="s">
        <v>65</v>
      </c>
      <c r="K133" s="2" t="str">
        <f>'Common Data'!$B$5</f>
        <v>k32</v>
      </c>
      <c r="L133" s="2" t="s">
        <v>246</v>
      </c>
      <c r="M133" s="22"/>
      <c r="N133" s="22"/>
      <c r="O133" s="22" t="s">
        <v>247</v>
      </c>
      <c r="P133" s="22"/>
      <c r="Q133" s="22"/>
      <c r="R133" s="22"/>
      <c r="S133" s="23"/>
      <c r="T133" s="22"/>
      <c r="U133" s="22"/>
      <c r="V133" s="23" t="s">
        <v>90</v>
      </c>
      <c r="W133" s="22"/>
    </row>
    <row r="134" spans="1:23" s="13" customFormat="1" ht="19.95" customHeight="1" thickTop="1" thickBot="1" x14ac:dyDescent="0.35">
      <c r="A134" s="22" t="s">
        <v>249</v>
      </c>
      <c r="B134" s="22" t="s">
        <v>120</v>
      </c>
      <c r="C134" s="22" t="s">
        <v>238</v>
      </c>
      <c r="D134" s="22" t="str">
        <f ca="1">D29</f>
        <v>Auto EnSupp-Network Connectivity-Rqst_ForCancelFlowWithDCF-080219</v>
      </c>
      <c r="E134" s="22"/>
      <c r="F134" s="4" t="s">
        <v>66</v>
      </c>
      <c r="K134" s="2" t="str">
        <f>'Common Data'!$B$5</f>
        <v>k32</v>
      </c>
      <c r="L134" s="2" t="s">
        <v>246</v>
      </c>
      <c r="M134" s="22"/>
      <c r="N134" s="22"/>
      <c r="O134" s="22" t="s">
        <v>250</v>
      </c>
      <c r="P134" s="22"/>
      <c r="Q134" s="22"/>
      <c r="R134" s="23"/>
      <c r="S134" s="23"/>
      <c r="T134" s="22"/>
      <c r="U134" s="22"/>
      <c r="V134" s="23" t="s">
        <v>90</v>
      </c>
      <c r="W134" s="22"/>
    </row>
    <row r="135" spans="1:23" s="13" customFormat="1" ht="19.95" customHeight="1" thickTop="1" thickBot="1" x14ac:dyDescent="0.35">
      <c r="A135" s="22" t="s">
        <v>249</v>
      </c>
      <c r="B135" s="22" t="s">
        <v>120</v>
      </c>
      <c r="C135" s="22" t="s">
        <v>239</v>
      </c>
      <c r="D135" s="22" t="str">
        <f ca="1">D30</f>
        <v>Auto EnSupp-Network Ports-Rqst_ForCancelFlowWithDCF-080219</v>
      </c>
      <c r="E135" s="22"/>
      <c r="F135" s="4" t="s">
        <v>65</v>
      </c>
      <c r="K135" s="2" t="str">
        <f>'Common Data'!$B$5</f>
        <v>k32</v>
      </c>
      <c r="L135" s="2" t="s">
        <v>246</v>
      </c>
      <c r="M135" s="22"/>
      <c r="N135" s="22"/>
      <c r="O135" s="22" t="s">
        <v>250</v>
      </c>
      <c r="P135" s="22"/>
      <c r="Q135" s="22"/>
      <c r="R135" s="23"/>
      <c r="S135" s="23"/>
      <c r="T135" s="22"/>
      <c r="U135" s="22"/>
      <c r="V135" s="23" t="s">
        <v>90</v>
      </c>
      <c r="W135" s="22"/>
    </row>
    <row r="136" spans="1:23" s="9" customFormat="1" ht="6" customHeight="1" thickTop="1" x14ac:dyDescent="0.3">
      <c r="A136" s="18"/>
      <c r="B136" s="18"/>
      <c r="C136" s="19"/>
      <c r="D136" s="18"/>
      <c r="F136" s="34"/>
      <c r="Q136" s="10"/>
    </row>
    <row r="137" spans="1:23" ht="19.95" customHeight="1" thickBot="1" x14ac:dyDescent="0.35">
      <c r="A137" s="25" t="s">
        <v>112</v>
      </c>
      <c r="B137" s="25" t="s">
        <v>30</v>
      </c>
      <c r="C137" s="25" t="s">
        <v>28</v>
      </c>
      <c r="E137" s="2" t="s">
        <v>20</v>
      </c>
      <c r="F137" s="2" t="s">
        <v>21</v>
      </c>
      <c r="G137" s="2" t="str">
        <f>CONCATENATE(D137,"_DetailDesc")</f>
        <v>_DetailDesc</v>
      </c>
      <c r="H137" s="2" t="str">
        <f>CONCATENATE(D137,"_PeakSeason")</f>
        <v>_PeakSeason</v>
      </c>
      <c r="I137" s="2" t="str">
        <f>CONCATENATE(D137,"_ImpactAfterPeakSeason")</f>
        <v>_ImpactAfterPeakSeason</v>
      </c>
      <c r="J137" s="2" t="s">
        <v>51</v>
      </c>
      <c r="K137" s="2" t="s">
        <v>4</v>
      </c>
      <c r="L137" s="2" t="s">
        <v>26</v>
      </c>
      <c r="M137" s="2" t="s">
        <v>32</v>
      </c>
    </row>
    <row r="138" spans="1:23" ht="19.95" customHeight="1" thickTop="1" thickBot="1" x14ac:dyDescent="0.35">
      <c r="A138" s="25" t="s">
        <v>112</v>
      </c>
      <c r="B138" s="25" t="s">
        <v>31</v>
      </c>
      <c r="C138" s="25" t="s">
        <v>33</v>
      </c>
      <c r="D138" s="25" t="s">
        <v>45</v>
      </c>
      <c r="E138" s="2" t="s">
        <v>20</v>
      </c>
      <c r="F138" s="2" t="s">
        <v>21</v>
      </c>
      <c r="G138" s="2" t="str">
        <f t="shared" ref="G138:G143" si="54">CONCATENATE(D138,"_DetailDesc")</f>
        <v>Auto EnSupp Rqst_1_DetailDesc</v>
      </c>
      <c r="H138" s="7"/>
      <c r="I138" s="2" t="str">
        <f>CONCATENATE(D138,"_Impact")</f>
        <v>Auto EnSupp Rqst_1_Impact</v>
      </c>
      <c r="J138" s="2" t="s">
        <v>51</v>
      </c>
      <c r="K138" s="2" t="s">
        <v>4</v>
      </c>
      <c r="L138" s="2" t="s">
        <v>26</v>
      </c>
      <c r="M138" s="2" t="s">
        <v>32</v>
      </c>
    </row>
    <row r="139" spans="1:23" ht="19.95" customHeight="1" thickTop="1" thickBot="1" x14ac:dyDescent="0.35">
      <c r="A139" s="25" t="s">
        <v>112</v>
      </c>
      <c r="B139" s="25" t="s">
        <v>34</v>
      </c>
      <c r="C139" s="25" t="s">
        <v>29</v>
      </c>
      <c r="D139" s="25" t="s">
        <v>46</v>
      </c>
      <c r="E139" s="2" t="s">
        <v>20</v>
      </c>
      <c r="F139" s="2" t="s">
        <v>21</v>
      </c>
      <c r="G139" s="7"/>
      <c r="H139" s="2" t="str">
        <f>CONCATENATE(D139,"_PeakSeason")</f>
        <v>Auto EnSupp Rqst_2_PeakSeason</v>
      </c>
      <c r="I139" s="2" t="str">
        <f>CONCATENATE(D139,"_Impact")</f>
        <v>Auto EnSupp Rqst_2_Impact</v>
      </c>
      <c r="J139" s="2" t="s">
        <v>51</v>
      </c>
      <c r="K139" s="2" t="s">
        <v>4</v>
      </c>
      <c r="L139" s="2" t="s">
        <v>26</v>
      </c>
      <c r="M139" s="2" t="s">
        <v>32</v>
      </c>
    </row>
    <row r="140" spans="1:23" ht="19.95" customHeight="1" thickTop="1" thickBot="1" x14ac:dyDescent="0.35">
      <c r="A140" s="25" t="s">
        <v>112</v>
      </c>
      <c r="B140" s="25" t="s">
        <v>35</v>
      </c>
      <c r="C140" s="25" t="s">
        <v>36</v>
      </c>
      <c r="D140" s="25" t="s">
        <v>47</v>
      </c>
      <c r="E140" s="2" t="s">
        <v>20</v>
      </c>
      <c r="F140" s="2" t="s">
        <v>21</v>
      </c>
      <c r="G140" s="2" t="str">
        <f t="shared" si="54"/>
        <v>Auto EnSupp Rqst_3_DetailDesc</v>
      </c>
      <c r="H140" s="2" t="str">
        <f t="shared" ref="H140:H143" si="55">CONCATENATE(D140,"_PeakSeason")</f>
        <v>Auto EnSupp Rqst_3_PeakSeason</v>
      </c>
      <c r="I140" s="7"/>
      <c r="J140" s="2" t="s">
        <v>51</v>
      </c>
      <c r="K140" s="2" t="s">
        <v>4</v>
      </c>
      <c r="L140" s="2" t="s">
        <v>26</v>
      </c>
      <c r="M140" s="2" t="s">
        <v>32</v>
      </c>
    </row>
    <row r="141" spans="1:23" ht="19.95" customHeight="1" thickTop="1" thickBot="1" x14ac:dyDescent="0.35">
      <c r="A141" s="25" t="s">
        <v>112</v>
      </c>
      <c r="B141" s="25" t="s">
        <v>38</v>
      </c>
      <c r="C141" s="25" t="s">
        <v>37</v>
      </c>
      <c r="D141" s="25" t="s">
        <v>48</v>
      </c>
      <c r="E141" s="2" t="s">
        <v>20</v>
      </c>
      <c r="F141" s="2" t="s">
        <v>21</v>
      </c>
      <c r="G141" s="2" t="str">
        <f t="shared" si="54"/>
        <v>Auto EnSupp Rqst_4_DetailDesc</v>
      </c>
      <c r="H141" s="2" t="str">
        <f t="shared" si="55"/>
        <v>Auto EnSupp Rqst_4_PeakSeason</v>
      </c>
      <c r="I141" s="2" t="str">
        <f>CONCATENATE(D141,"_Impact")</f>
        <v>Auto EnSupp Rqst_4_Impact</v>
      </c>
      <c r="J141" s="7"/>
      <c r="K141" s="2" t="s">
        <v>4</v>
      </c>
      <c r="L141" s="2" t="s">
        <v>26</v>
      </c>
      <c r="M141" s="2" t="s">
        <v>32</v>
      </c>
    </row>
    <row r="142" spans="1:23" ht="19.95" customHeight="1" thickTop="1" thickBot="1" x14ac:dyDescent="0.35">
      <c r="A142" s="25" t="s">
        <v>112</v>
      </c>
      <c r="B142" s="25" t="s">
        <v>41</v>
      </c>
      <c r="C142" s="25" t="s">
        <v>39</v>
      </c>
      <c r="D142" s="25" t="s">
        <v>49</v>
      </c>
      <c r="E142" s="2" t="s">
        <v>20</v>
      </c>
      <c r="F142" s="7"/>
      <c r="G142" s="2" t="str">
        <f t="shared" si="54"/>
        <v>Auto EnSupp Rqst_5_DetailDesc</v>
      </c>
      <c r="H142" s="2" t="str">
        <f t="shared" si="55"/>
        <v>Auto EnSupp Rqst_5_PeakSeason</v>
      </c>
      <c r="I142" s="2" t="str">
        <f t="shared" ref="I142:I143" si="56">CONCATENATE(D142,"_Impact")</f>
        <v>Auto EnSupp Rqst_5_Impact</v>
      </c>
      <c r="J142" s="2" t="s">
        <v>51</v>
      </c>
      <c r="K142" s="2" t="s">
        <v>4</v>
      </c>
      <c r="L142" s="2" t="s">
        <v>26</v>
      </c>
      <c r="M142" s="2" t="s">
        <v>32</v>
      </c>
    </row>
    <row r="143" spans="1:23" ht="19.95" customHeight="1" thickTop="1" thickBot="1" x14ac:dyDescent="0.35">
      <c r="A143" s="25" t="s">
        <v>112</v>
      </c>
      <c r="B143" s="25" t="s">
        <v>42</v>
      </c>
      <c r="C143" s="25" t="s">
        <v>40</v>
      </c>
      <c r="D143" s="25" t="s">
        <v>50</v>
      </c>
      <c r="E143" s="6"/>
      <c r="F143" s="2" t="s">
        <v>21</v>
      </c>
      <c r="G143" s="2" t="str">
        <f t="shared" si="54"/>
        <v>Auto EnSupp Rqst_6_DetailDesc</v>
      </c>
      <c r="H143" s="2" t="str">
        <f t="shared" si="55"/>
        <v>Auto EnSupp Rqst_6_PeakSeason</v>
      </c>
      <c r="I143" s="2" t="str">
        <f t="shared" si="56"/>
        <v>Auto EnSupp Rqst_6_Impact</v>
      </c>
      <c r="J143" s="2" t="s">
        <v>51</v>
      </c>
      <c r="K143" s="2" t="s">
        <v>4</v>
      </c>
      <c r="L143" s="2" t="s">
        <v>26</v>
      </c>
      <c r="M143" s="2" t="s">
        <v>32</v>
      </c>
    </row>
    <row r="144" spans="1:23" ht="19.95" customHeight="1" thickTop="1" thickBot="1" x14ac:dyDescent="0.35">
      <c r="A144" s="25" t="s">
        <v>112</v>
      </c>
      <c r="B144" s="25" t="s">
        <v>43</v>
      </c>
      <c r="C144" s="25" t="s">
        <v>44</v>
      </c>
      <c r="D144" s="25" t="s">
        <v>52</v>
      </c>
      <c r="E144" s="2" t="s">
        <v>20</v>
      </c>
      <c r="F144" s="2" t="s">
        <v>21</v>
      </c>
      <c r="G144" s="6" t="s">
        <v>52</v>
      </c>
      <c r="H144" s="6" t="s">
        <v>52</v>
      </c>
      <c r="I144" s="6" t="s">
        <v>52</v>
      </c>
      <c r="J144" s="6" t="s">
        <v>52</v>
      </c>
      <c r="K144" s="2" t="s">
        <v>4</v>
      </c>
      <c r="L144" s="2" t="s">
        <v>26</v>
      </c>
      <c r="M144" s="2" t="s">
        <v>32</v>
      </c>
    </row>
    <row r="145" ht="19.95" customHeight="1" thickTop="1" x14ac:dyDescent="0.3"/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17.33203125" customWidth="1"/>
    <col min="3" max="3" width="70.77734375" customWidth="1"/>
    <col min="4" max="4" width="12.33203125" customWidth="1"/>
    <col min="5" max="5" width="20.109375" customWidth="1"/>
    <col min="6" max="6" width="17.77734375" customWidth="1"/>
    <col min="9" max="9" width="17.44140625" customWidth="1"/>
    <col min="10" max="10" width="16.109375" customWidth="1"/>
    <col min="11" max="11" width="11.21875" customWidth="1"/>
    <col min="12" max="12" width="10.5546875" bestFit="1" customWidth="1"/>
    <col min="13" max="13" width="11.33203125" customWidth="1"/>
    <col min="14" max="14" width="15.5546875" customWidth="1"/>
    <col min="15" max="15" width="14" customWidth="1"/>
    <col min="17" max="17" width="9.77734375" customWidth="1"/>
    <col min="18" max="18" width="14" customWidth="1"/>
    <col min="19" max="19" width="12.88671875" customWidth="1"/>
    <col min="20" max="20" width="10.77734375" customWidth="1"/>
    <col min="21" max="21" width="21.5546875" customWidth="1"/>
  </cols>
  <sheetData>
    <row r="1" spans="1:22" x14ac:dyDescent="0.3">
      <c r="A1" s="35" t="s">
        <v>0</v>
      </c>
      <c r="B1" s="35" t="s">
        <v>299</v>
      </c>
      <c r="C1" s="35" t="s">
        <v>298</v>
      </c>
      <c r="D1" s="35" t="s">
        <v>24</v>
      </c>
      <c r="E1" s="35" t="s">
        <v>297</v>
      </c>
      <c r="F1" s="35" t="s">
        <v>13</v>
      </c>
      <c r="G1" t="s">
        <v>296</v>
      </c>
      <c r="H1" t="s">
        <v>295</v>
      </c>
      <c r="I1" t="s">
        <v>294</v>
      </c>
      <c r="J1" t="s">
        <v>293</v>
      </c>
      <c r="K1" t="s">
        <v>292</v>
      </c>
      <c r="L1" t="s">
        <v>291</v>
      </c>
      <c r="M1" t="s">
        <v>290</v>
      </c>
      <c r="N1" t="s">
        <v>289</v>
      </c>
      <c r="O1" t="s">
        <v>288</v>
      </c>
      <c r="P1" t="s">
        <v>19</v>
      </c>
      <c r="Q1" t="s">
        <v>25</v>
      </c>
      <c r="R1" t="s">
        <v>78</v>
      </c>
      <c r="S1" t="s">
        <v>287</v>
      </c>
      <c r="T1" t="s">
        <v>286</v>
      </c>
      <c r="U1" t="s">
        <v>285</v>
      </c>
      <c r="V1" t="s">
        <v>284</v>
      </c>
    </row>
    <row r="2" spans="1:22" x14ac:dyDescent="0.3">
      <c r="A2" t="s">
        <v>265</v>
      </c>
      <c r="B2" t="s">
        <v>283</v>
      </c>
      <c r="C2" t="s">
        <v>282</v>
      </c>
      <c r="D2" t="s">
        <v>281</v>
      </c>
      <c r="E2" t="str">
        <f t="shared" ref="E2:E8" ca="1" si="0">TEXT(NOW()+3,"mm/dd/yyyy")</f>
        <v>02/11/2019</v>
      </c>
      <c r="F2" t="s">
        <v>270</v>
      </c>
      <c r="G2">
        <v>1234567</v>
      </c>
      <c r="H2" t="s">
        <v>254</v>
      </c>
      <c r="I2" t="s">
        <v>253</v>
      </c>
      <c r="P2" t="s">
        <v>259</v>
      </c>
      <c r="Q2" t="s">
        <v>252</v>
      </c>
      <c r="R2" t="s">
        <v>280</v>
      </c>
      <c r="S2" t="b">
        <v>1</v>
      </c>
      <c r="T2" t="s">
        <v>20</v>
      </c>
      <c r="U2" t="s">
        <v>269</v>
      </c>
    </row>
    <row r="3" spans="1:22" x14ac:dyDescent="0.3">
      <c r="A3" t="s">
        <v>265</v>
      </c>
      <c r="B3" t="s">
        <v>279</v>
      </c>
      <c r="C3" t="s">
        <v>278</v>
      </c>
      <c r="D3" t="s">
        <v>277</v>
      </c>
      <c r="E3" t="str">
        <f t="shared" ca="1" si="0"/>
        <v>02/11/2019</v>
      </c>
      <c r="F3" t="s">
        <v>20</v>
      </c>
      <c r="H3" t="s">
        <v>254</v>
      </c>
      <c r="I3" t="s">
        <v>253</v>
      </c>
      <c r="P3" t="s">
        <v>259</v>
      </c>
      <c r="Q3" t="s">
        <v>252</v>
      </c>
      <c r="S3" t="b">
        <v>1</v>
      </c>
      <c r="T3" t="s">
        <v>20</v>
      </c>
    </row>
    <row r="4" spans="1:22" x14ac:dyDescent="0.3">
      <c r="A4" t="s">
        <v>276</v>
      </c>
      <c r="B4" t="s">
        <v>275</v>
      </c>
      <c r="C4" t="s">
        <v>263</v>
      </c>
      <c r="D4" t="s">
        <v>274</v>
      </c>
      <c r="E4" t="str">
        <f t="shared" ca="1" si="0"/>
        <v>02/11/2019</v>
      </c>
      <c r="F4" t="s">
        <v>270</v>
      </c>
      <c r="H4" t="s">
        <v>254</v>
      </c>
      <c r="I4" t="s">
        <v>253</v>
      </c>
      <c r="P4" t="s">
        <v>259</v>
      </c>
      <c r="Q4" t="s">
        <v>252</v>
      </c>
      <c r="S4" t="b">
        <v>1</v>
      </c>
      <c r="T4" t="s">
        <v>20</v>
      </c>
      <c r="U4" t="s">
        <v>269</v>
      </c>
      <c r="V4" t="s">
        <v>273</v>
      </c>
    </row>
    <row r="5" spans="1:22" x14ac:dyDescent="0.3">
      <c r="A5" t="s">
        <v>265</v>
      </c>
      <c r="B5" t="s">
        <v>272</v>
      </c>
      <c r="C5" t="s">
        <v>263</v>
      </c>
      <c r="D5" t="s">
        <v>271</v>
      </c>
      <c r="E5" t="str">
        <f t="shared" ca="1" si="0"/>
        <v>02/11/2019</v>
      </c>
      <c r="F5" t="s">
        <v>270</v>
      </c>
      <c r="H5" t="s">
        <v>261</v>
      </c>
      <c r="I5" t="s">
        <v>260</v>
      </c>
      <c r="P5" t="s">
        <v>259</v>
      </c>
      <c r="Q5" t="s">
        <v>252</v>
      </c>
      <c r="S5" t="b">
        <v>1</v>
      </c>
      <c r="T5" t="s">
        <v>20</v>
      </c>
      <c r="U5" t="s">
        <v>269</v>
      </c>
    </row>
    <row r="6" spans="1:22" x14ac:dyDescent="0.3">
      <c r="A6" t="s">
        <v>265</v>
      </c>
      <c r="B6" t="s">
        <v>268</v>
      </c>
      <c r="C6" t="s">
        <v>263</v>
      </c>
      <c r="D6" t="s">
        <v>267</v>
      </c>
      <c r="E6" t="str">
        <f t="shared" ca="1" si="0"/>
        <v>02/11/2019</v>
      </c>
      <c r="F6" t="s">
        <v>20</v>
      </c>
      <c r="G6">
        <v>1111111</v>
      </c>
      <c r="H6" t="s">
        <v>254</v>
      </c>
      <c r="I6" t="s">
        <v>253</v>
      </c>
      <c r="P6" t="s">
        <v>259</v>
      </c>
      <c r="Q6" t="s">
        <v>252</v>
      </c>
      <c r="S6" t="b">
        <v>1</v>
      </c>
      <c r="T6" t="s">
        <v>20</v>
      </c>
      <c r="V6" t="s">
        <v>266</v>
      </c>
    </row>
    <row r="7" spans="1:22" x14ac:dyDescent="0.3">
      <c r="A7" t="s">
        <v>265</v>
      </c>
      <c r="B7" t="s">
        <v>264</v>
      </c>
      <c r="C7" t="s">
        <v>263</v>
      </c>
      <c r="D7" t="s">
        <v>262</v>
      </c>
      <c r="E7" t="str">
        <f t="shared" ca="1" si="0"/>
        <v>02/11/2019</v>
      </c>
      <c r="F7" t="s">
        <v>20</v>
      </c>
      <c r="H7" t="s">
        <v>261</v>
      </c>
      <c r="I7" t="s">
        <v>260</v>
      </c>
      <c r="P7" t="s">
        <v>259</v>
      </c>
      <c r="Q7" t="s">
        <v>252</v>
      </c>
      <c r="S7" t="b">
        <v>1</v>
      </c>
      <c r="T7" t="s">
        <v>20</v>
      </c>
    </row>
    <row r="8" spans="1:22" x14ac:dyDescent="0.3">
      <c r="A8" t="s">
        <v>258</v>
      </c>
      <c r="B8" t="s">
        <v>257</v>
      </c>
      <c r="C8" t="s">
        <v>256</v>
      </c>
      <c r="D8" t="s">
        <v>255</v>
      </c>
      <c r="E8" t="str">
        <f t="shared" ca="1" si="0"/>
        <v>02/11/2019</v>
      </c>
      <c r="F8" t="s">
        <v>20</v>
      </c>
      <c r="H8" t="s">
        <v>254</v>
      </c>
      <c r="I8" t="s">
        <v>253</v>
      </c>
      <c r="P8">
        <v>6868687</v>
      </c>
      <c r="Q8" t="s">
        <v>252</v>
      </c>
      <c r="S8" t="b">
        <v>1</v>
      </c>
      <c r="T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opLeftCell="U1" workbookViewId="0">
      <selection activeCell="AA2" sqref="AA2"/>
    </sheetView>
  </sheetViews>
  <sheetFormatPr defaultColWidth="13.88671875" defaultRowHeight="14.4" x14ac:dyDescent="0.3"/>
  <cols>
    <col min="1" max="1" width="22.5546875" style="45" customWidth="1"/>
    <col min="2" max="2" width="13.44140625" style="45" customWidth="1"/>
    <col min="3" max="3" width="117.6640625" style="45" bestFit="1" customWidth="1"/>
    <col min="4" max="4" width="14.109375" style="45" bestFit="1" customWidth="1"/>
    <col min="5" max="5" width="40.6640625" style="45" bestFit="1" customWidth="1"/>
    <col min="6" max="6" width="21.88671875" style="45" bestFit="1" customWidth="1"/>
    <col min="7" max="7" width="16.33203125" style="45" bestFit="1" customWidth="1"/>
    <col min="8" max="8" width="5" style="45" bestFit="1" customWidth="1"/>
    <col min="9" max="9" width="13.109375" style="45" customWidth="1"/>
    <col min="10" max="10" width="18.109375" style="45" bestFit="1" customWidth="1"/>
    <col min="11" max="11" width="18.109375" style="45" customWidth="1"/>
    <col min="12" max="12" width="20.44140625" style="45" bestFit="1" customWidth="1"/>
    <col min="13" max="13" width="20.6640625" style="45" bestFit="1" customWidth="1"/>
    <col min="14" max="14" width="17.6640625" style="45" bestFit="1" customWidth="1"/>
    <col min="15" max="15" width="21.5546875" style="45" bestFit="1" customWidth="1"/>
    <col min="16" max="16" width="24.88671875" style="45" bestFit="1" customWidth="1"/>
    <col min="17" max="19" width="24.88671875" style="45" customWidth="1"/>
    <col min="20" max="20" width="18.88671875" style="45" bestFit="1" customWidth="1"/>
    <col min="21" max="21" width="17.88671875" style="45" bestFit="1" customWidth="1"/>
    <col min="22" max="22" width="19.33203125" style="45" bestFit="1" customWidth="1"/>
    <col min="23" max="23" width="19.6640625" style="45" bestFit="1" customWidth="1"/>
    <col min="24" max="25" width="13.88671875" style="45"/>
    <col min="26" max="26" width="17.6640625" style="45" bestFit="1" customWidth="1"/>
    <col min="27" max="27" width="43" style="45" bestFit="1" customWidth="1"/>
    <col min="28" max="29" width="13.88671875" style="45"/>
    <col min="30" max="30" width="17" style="45" bestFit="1" customWidth="1"/>
    <col min="31" max="31" width="17.6640625" style="45" bestFit="1" customWidth="1"/>
    <col min="32" max="32" width="18.6640625" style="45" bestFit="1" customWidth="1"/>
    <col min="33" max="33" width="24.44140625" style="45" bestFit="1" customWidth="1"/>
    <col min="34" max="16384" width="13.88671875" style="45"/>
  </cols>
  <sheetData>
    <row r="1" spans="1:42" s="36" customFormat="1" x14ac:dyDescent="0.3">
      <c r="A1" s="36" t="s">
        <v>0</v>
      </c>
      <c r="B1" s="36" t="s">
        <v>22</v>
      </c>
      <c r="C1" s="36" t="s">
        <v>23</v>
      </c>
      <c r="D1" s="36" t="s">
        <v>300</v>
      </c>
      <c r="E1" s="36" t="s">
        <v>24</v>
      </c>
      <c r="F1" s="36" t="s">
        <v>301</v>
      </c>
      <c r="G1" s="36" t="s">
        <v>302</v>
      </c>
      <c r="H1" s="36" t="s">
        <v>303</v>
      </c>
      <c r="I1" s="36" t="s">
        <v>304</v>
      </c>
      <c r="J1" s="36" t="s">
        <v>305</v>
      </c>
      <c r="K1" s="36" t="s">
        <v>306</v>
      </c>
      <c r="L1" s="36" t="s">
        <v>307</v>
      </c>
      <c r="M1" s="36" t="s">
        <v>308</v>
      </c>
      <c r="N1" s="36" t="s">
        <v>309</v>
      </c>
      <c r="O1" s="36" t="s">
        <v>310</v>
      </c>
      <c r="P1" s="36" t="s">
        <v>311</v>
      </c>
      <c r="Q1" s="36" t="s">
        <v>312</v>
      </c>
      <c r="R1" s="36" t="s">
        <v>313</v>
      </c>
      <c r="S1" s="36" t="s">
        <v>314</v>
      </c>
      <c r="T1" s="36" t="s">
        <v>315</v>
      </c>
      <c r="U1" s="36" t="s">
        <v>316</v>
      </c>
      <c r="V1" s="36" t="s">
        <v>317</v>
      </c>
      <c r="W1" s="36" t="s">
        <v>288</v>
      </c>
      <c r="X1" s="36" t="s">
        <v>19</v>
      </c>
      <c r="Y1" s="36" t="s">
        <v>25</v>
      </c>
      <c r="Z1" s="36" t="s">
        <v>27</v>
      </c>
      <c r="AA1" s="36" t="s">
        <v>53</v>
      </c>
      <c r="AB1" s="36" t="s">
        <v>54</v>
      </c>
      <c r="AC1" s="36" t="s">
        <v>78</v>
      </c>
      <c r="AD1" s="36" t="s">
        <v>81</v>
      </c>
      <c r="AE1" s="36" t="s">
        <v>82</v>
      </c>
      <c r="AF1" s="36" t="s">
        <v>318</v>
      </c>
      <c r="AG1" s="36" t="s">
        <v>86</v>
      </c>
    </row>
    <row r="2" spans="1:42" s="38" customFormat="1" x14ac:dyDescent="0.3">
      <c r="A2" s="37" t="s">
        <v>111</v>
      </c>
      <c r="B2" s="38" t="s">
        <v>319</v>
      </c>
      <c r="C2" s="38" t="str">
        <f>CONCATENATE("Verify the functionality of ",$G$2, " as connecting entity request submission for request action as ",$D$2," by BR")</f>
        <v>Verify the functionality of Acquired Entity as connecting entity request submission for request action as Add by BR</v>
      </c>
      <c r="D2" s="38" t="s">
        <v>320</v>
      </c>
      <c r="E2" s="37" t="str">
        <f ca="1">CONCATENATE("VTP-", G2,"-",D2,"-Rqst_",ROW(E1),"-",'Common Data'!$E$5)</f>
        <v>VTP-Acquired Entity-Add-Rqst_1-081706</v>
      </c>
      <c r="F2" s="38" t="s">
        <v>20</v>
      </c>
      <c r="G2" s="38" t="s">
        <v>321</v>
      </c>
      <c r="H2" s="38">
        <v>2313</v>
      </c>
      <c r="I2" s="38" t="s">
        <v>20</v>
      </c>
      <c r="J2" s="37" t="s">
        <v>322</v>
      </c>
      <c r="K2" s="37"/>
      <c r="L2" s="38" t="s">
        <v>20</v>
      </c>
      <c r="M2" s="37" t="s">
        <v>323</v>
      </c>
      <c r="N2" s="37" t="s">
        <v>324</v>
      </c>
      <c r="O2" s="37" t="s">
        <v>325</v>
      </c>
      <c r="P2" s="37" t="s">
        <v>326</v>
      </c>
      <c r="Q2" s="37"/>
      <c r="R2" s="37"/>
      <c r="S2" s="37"/>
      <c r="T2" s="37" t="s">
        <v>327</v>
      </c>
      <c r="U2" s="37" t="s">
        <v>328</v>
      </c>
      <c r="V2" s="37" t="s">
        <v>329</v>
      </c>
      <c r="W2" s="37" t="s">
        <v>330</v>
      </c>
      <c r="X2" s="37" t="str">
        <f>'Common Data'!$E$2</f>
        <v>mnagasu1</v>
      </c>
      <c r="Y2" s="37" t="s">
        <v>26</v>
      </c>
      <c r="Z2" s="37"/>
      <c r="AA2" s="16" t="s">
        <v>251</v>
      </c>
      <c r="AB2" s="37" t="s">
        <v>79</v>
      </c>
      <c r="AC2" s="38" t="s">
        <v>280</v>
      </c>
      <c r="AD2" s="37"/>
      <c r="AF2" s="38" t="s">
        <v>270</v>
      </c>
    </row>
    <row r="3" spans="1:42" s="37" customFormat="1" x14ac:dyDescent="0.3">
      <c r="A3" s="37" t="s">
        <v>331</v>
      </c>
      <c r="B3" s="37" t="s">
        <v>332</v>
      </c>
      <c r="C3" s="37" t="s">
        <v>333</v>
      </c>
      <c r="D3" s="37" t="s">
        <v>320</v>
      </c>
      <c r="E3" s="37" t="str">
        <f ca="1">CONCATENATE("VTP-", G3,"-",D3,"-Rqst_",ROW(E2),"-",'Common Data'!$E$5)</f>
        <v>VTP-Business Partner-Add-Rqst_2-081706</v>
      </c>
      <c r="F3" s="38" t="s">
        <v>20</v>
      </c>
      <c r="G3" s="37" t="s">
        <v>334</v>
      </c>
      <c r="H3" s="38">
        <v>2313</v>
      </c>
      <c r="I3" s="38" t="s">
        <v>20</v>
      </c>
      <c r="J3" s="37" t="s">
        <v>322</v>
      </c>
      <c r="L3" s="38" t="s">
        <v>20</v>
      </c>
      <c r="M3" s="37" t="s">
        <v>323</v>
      </c>
      <c r="N3" s="37" t="s">
        <v>324</v>
      </c>
      <c r="O3" s="37" t="s">
        <v>325</v>
      </c>
      <c r="P3" s="37" t="s">
        <v>326</v>
      </c>
      <c r="T3" s="37" t="s">
        <v>327</v>
      </c>
      <c r="U3" s="37" t="s">
        <v>328</v>
      </c>
      <c r="V3" s="37" t="s">
        <v>329</v>
      </c>
      <c r="W3" s="37" t="s">
        <v>330</v>
      </c>
      <c r="X3" s="37" t="s">
        <v>335</v>
      </c>
      <c r="Y3" s="37" t="s">
        <v>26</v>
      </c>
      <c r="AA3" s="16" t="s">
        <v>251</v>
      </c>
      <c r="AB3" s="37" t="s">
        <v>79</v>
      </c>
      <c r="AC3" s="38" t="s">
        <v>280</v>
      </c>
    </row>
    <row r="4" spans="1:42" s="37" customFormat="1" x14ac:dyDescent="0.3">
      <c r="A4" s="37" t="s">
        <v>331</v>
      </c>
      <c r="B4" s="37" t="s">
        <v>336</v>
      </c>
      <c r="C4" s="37" t="s">
        <v>337</v>
      </c>
      <c r="D4" s="37" t="s">
        <v>320</v>
      </c>
      <c r="E4" s="37" t="str">
        <f ca="1">CONCATENATE("VTP-", G4,"-",D4,"-Rqst_",ROW(E3),"-",'Common Data'!$E$5)</f>
        <v>VTP-Client-Add-Rqst_3-081706</v>
      </c>
      <c r="F4" s="38" t="s">
        <v>20</v>
      </c>
      <c r="G4" s="37" t="s">
        <v>338</v>
      </c>
      <c r="H4" s="38">
        <v>2313</v>
      </c>
      <c r="I4" s="38" t="s">
        <v>20</v>
      </c>
      <c r="J4" s="37" t="s">
        <v>322</v>
      </c>
      <c r="L4" s="38" t="s">
        <v>20</v>
      </c>
      <c r="M4" s="37" t="s">
        <v>323</v>
      </c>
      <c r="N4" s="37" t="s">
        <v>324</v>
      </c>
      <c r="O4" s="37" t="s">
        <v>325</v>
      </c>
      <c r="P4" s="37" t="s">
        <v>326</v>
      </c>
      <c r="T4" s="37" t="s">
        <v>327</v>
      </c>
      <c r="U4" s="37" t="s">
        <v>328</v>
      </c>
      <c r="V4" s="37" t="s">
        <v>329</v>
      </c>
      <c r="W4" s="37" t="s">
        <v>330</v>
      </c>
      <c r="X4" s="37" t="s">
        <v>335</v>
      </c>
      <c r="Y4" s="37" t="s">
        <v>26</v>
      </c>
      <c r="AA4" s="16" t="s">
        <v>251</v>
      </c>
      <c r="AB4" s="37" t="s">
        <v>79</v>
      </c>
      <c r="AC4" s="38" t="s">
        <v>280</v>
      </c>
    </row>
    <row r="5" spans="1:42" s="38" customFormat="1" x14ac:dyDescent="0.3">
      <c r="A5" s="37" t="s">
        <v>331</v>
      </c>
      <c r="B5" s="37" t="s">
        <v>339</v>
      </c>
      <c r="C5" s="38" t="s">
        <v>340</v>
      </c>
      <c r="D5" s="37" t="s">
        <v>320</v>
      </c>
      <c r="E5" s="37" t="str">
        <f ca="1">CONCATENATE("VTP-", G5,"-",D5,"-Rqst_",ROW(E4),"-",'Common Data'!$E$5)</f>
        <v>VTP-Provider-Add-Rqst_4-081706</v>
      </c>
      <c r="F5" s="38" t="s">
        <v>20</v>
      </c>
      <c r="G5" s="37" t="s">
        <v>341</v>
      </c>
      <c r="H5" s="38">
        <v>2313</v>
      </c>
      <c r="I5" s="38" t="s">
        <v>20</v>
      </c>
      <c r="J5" s="37" t="s">
        <v>322</v>
      </c>
      <c r="K5" s="37"/>
      <c r="L5" s="38" t="s">
        <v>20</v>
      </c>
      <c r="M5" s="37" t="s">
        <v>323</v>
      </c>
      <c r="N5" s="37" t="s">
        <v>324</v>
      </c>
      <c r="O5" s="37" t="s">
        <v>325</v>
      </c>
      <c r="P5" s="37" t="s">
        <v>326</v>
      </c>
      <c r="Q5" s="37"/>
      <c r="R5" s="37"/>
      <c r="S5" s="37"/>
      <c r="T5" s="37" t="s">
        <v>327</v>
      </c>
      <c r="U5" s="37" t="s">
        <v>328</v>
      </c>
      <c r="V5" s="37" t="s">
        <v>329</v>
      </c>
      <c r="W5" s="37" t="s">
        <v>330</v>
      </c>
      <c r="X5" s="37" t="s">
        <v>335</v>
      </c>
      <c r="Y5" s="37" t="s">
        <v>26</v>
      </c>
      <c r="Z5" s="37"/>
      <c r="AA5" s="16" t="s">
        <v>251</v>
      </c>
      <c r="AB5" s="37" t="s">
        <v>79</v>
      </c>
      <c r="AC5" s="38" t="s">
        <v>280</v>
      </c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</row>
    <row r="6" spans="1:42" s="38" customFormat="1" x14ac:dyDescent="0.3">
      <c r="A6" s="37" t="s">
        <v>331</v>
      </c>
      <c r="B6" s="37" t="s">
        <v>342</v>
      </c>
      <c r="C6" s="38" t="s">
        <v>343</v>
      </c>
      <c r="D6" s="37" t="s">
        <v>320</v>
      </c>
      <c r="E6" s="37" t="str">
        <f ca="1">CONCATENATE("VTP-", G6,"-",D6,"-Rqst_",ROW(E5),"-",'Common Data'!$E$5)</f>
        <v>VTP-Vendor-Add-Rqst_5-081706</v>
      </c>
      <c r="F6" s="38" t="s">
        <v>20</v>
      </c>
      <c r="G6" s="37" t="s">
        <v>344</v>
      </c>
      <c r="H6" s="38">
        <v>2313</v>
      </c>
      <c r="I6" s="38" t="s">
        <v>20</v>
      </c>
      <c r="J6" s="37" t="s">
        <v>322</v>
      </c>
      <c r="K6" s="39">
        <v>123123123</v>
      </c>
      <c r="L6" s="38" t="s">
        <v>20</v>
      </c>
      <c r="M6" s="37" t="s">
        <v>323</v>
      </c>
      <c r="N6" s="37" t="s">
        <v>324</v>
      </c>
      <c r="O6" s="37" t="s">
        <v>325</v>
      </c>
      <c r="P6" s="37" t="s">
        <v>326</v>
      </c>
      <c r="Q6" s="39">
        <v>123123</v>
      </c>
      <c r="R6" s="39" t="s">
        <v>345</v>
      </c>
      <c r="S6" s="39" t="s">
        <v>345</v>
      </c>
      <c r="T6" s="37" t="s">
        <v>327</v>
      </c>
      <c r="U6" s="37" t="s">
        <v>328</v>
      </c>
      <c r="V6" s="37" t="s">
        <v>329</v>
      </c>
      <c r="W6" s="37" t="s">
        <v>330</v>
      </c>
      <c r="X6" s="37" t="s">
        <v>335</v>
      </c>
      <c r="Y6" s="37" t="s">
        <v>26</v>
      </c>
      <c r="Z6" s="37"/>
      <c r="AA6" s="16" t="s">
        <v>251</v>
      </c>
      <c r="AB6" s="37" t="s">
        <v>79</v>
      </c>
      <c r="AC6" s="38" t="s">
        <v>280</v>
      </c>
      <c r="AD6" s="37"/>
      <c r="AE6" s="37"/>
      <c r="AF6" s="37" t="s">
        <v>20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</row>
    <row r="7" spans="1:42" s="38" customFormat="1" x14ac:dyDescent="0.3">
      <c r="A7" s="37" t="s">
        <v>331</v>
      </c>
      <c r="B7" s="37" t="s">
        <v>346</v>
      </c>
      <c r="C7" s="38" t="s">
        <v>347</v>
      </c>
      <c r="D7" s="38" t="s">
        <v>348</v>
      </c>
      <c r="E7" s="37" t="str">
        <f ca="1">CONCATENATE("VTP-", G7,"-",D7,"-Rqst_",ROW(E6),"-",'Common Data'!$E$5)</f>
        <v>VTP-Acquired Entity-Change-Rqst_6-081706</v>
      </c>
      <c r="F7" s="38" t="s">
        <v>20</v>
      </c>
      <c r="G7" s="38" t="s">
        <v>321</v>
      </c>
      <c r="H7" s="38">
        <v>2313</v>
      </c>
      <c r="I7" s="38" t="s">
        <v>20</v>
      </c>
      <c r="J7" s="37" t="s">
        <v>322</v>
      </c>
      <c r="K7" s="37"/>
      <c r="L7" s="38" t="s">
        <v>20</v>
      </c>
      <c r="M7" s="37" t="s">
        <v>323</v>
      </c>
      <c r="N7" s="37" t="s">
        <v>324</v>
      </c>
      <c r="O7" s="37" t="s">
        <v>325</v>
      </c>
      <c r="P7" s="37" t="s">
        <v>326</v>
      </c>
      <c r="Q7" s="37"/>
      <c r="R7" s="37"/>
      <c r="S7" s="37"/>
      <c r="T7" s="37" t="s">
        <v>327</v>
      </c>
      <c r="U7" s="37" t="s">
        <v>328</v>
      </c>
      <c r="V7" s="37" t="s">
        <v>329</v>
      </c>
      <c r="W7" s="37" t="s">
        <v>330</v>
      </c>
      <c r="X7" s="37" t="s">
        <v>335</v>
      </c>
      <c r="Y7" s="37" t="s">
        <v>26</v>
      </c>
      <c r="Z7" s="37"/>
      <c r="AA7" s="16" t="s">
        <v>251</v>
      </c>
      <c r="AB7" s="37" t="s">
        <v>79</v>
      </c>
      <c r="AC7" s="38" t="s">
        <v>280</v>
      </c>
      <c r="AD7" s="37"/>
    </row>
    <row r="8" spans="1:42" s="37" customFormat="1" x14ac:dyDescent="0.3">
      <c r="A8" s="37" t="s">
        <v>331</v>
      </c>
      <c r="B8" s="37" t="s">
        <v>349</v>
      </c>
      <c r="C8" s="37" t="s">
        <v>350</v>
      </c>
      <c r="D8" s="38" t="s">
        <v>348</v>
      </c>
      <c r="E8" s="37" t="str">
        <f ca="1">CONCATENATE("VTP-", G8,"-",D8,"-Rqst_",ROW(E7),"-",'Common Data'!$E$5)</f>
        <v>VTP-Business Partner-Change-Rqst_7-081706</v>
      </c>
      <c r="F8" s="38" t="s">
        <v>20</v>
      </c>
      <c r="G8" s="37" t="s">
        <v>334</v>
      </c>
      <c r="H8" s="38">
        <v>2313</v>
      </c>
      <c r="I8" s="38" t="s">
        <v>20</v>
      </c>
      <c r="J8" s="37" t="s">
        <v>322</v>
      </c>
      <c r="L8" s="38" t="s">
        <v>20</v>
      </c>
      <c r="M8" s="37" t="s">
        <v>323</v>
      </c>
      <c r="N8" s="37" t="s">
        <v>324</v>
      </c>
      <c r="O8" s="37" t="s">
        <v>325</v>
      </c>
      <c r="P8" s="37" t="s">
        <v>326</v>
      </c>
      <c r="T8" s="37" t="s">
        <v>327</v>
      </c>
      <c r="U8" s="37" t="s">
        <v>328</v>
      </c>
      <c r="V8" s="37" t="s">
        <v>329</v>
      </c>
      <c r="W8" s="37" t="s">
        <v>330</v>
      </c>
      <c r="X8" s="37" t="s">
        <v>335</v>
      </c>
      <c r="Y8" s="37" t="s">
        <v>26</v>
      </c>
      <c r="AA8" s="16" t="s">
        <v>251</v>
      </c>
      <c r="AB8" s="37" t="s">
        <v>79</v>
      </c>
      <c r="AC8" s="38" t="s">
        <v>280</v>
      </c>
    </row>
    <row r="9" spans="1:42" s="37" customFormat="1" x14ac:dyDescent="0.3">
      <c r="A9" s="37" t="s">
        <v>331</v>
      </c>
      <c r="B9" s="37" t="s">
        <v>351</v>
      </c>
      <c r="C9" s="37" t="s">
        <v>352</v>
      </c>
      <c r="D9" s="38" t="s">
        <v>348</v>
      </c>
      <c r="E9" s="37" t="str">
        <f ca="1">CONCATENATE("VTP-", G9,"-",D9,"-Rqst_",ROW(E8),"-",'Common Data'!$E$5)</f>
        <v>VTP-Client-Change-Rqst_8-081706</v>
      </c>
      <c r="F9" s="38" t="s">
        <v>20</v>
      </c>
      <c r="G9" s="37" t="s">
        <v>338</v>
      </c>
      <c r="H9" s="38">
        <v>2313</v>
      </c>
      <c r="I9" s="38" t="s">
        <v>20</v>
      </c>
      <c r="J9" s="37" t="s">
        <v>322</v>
      </c>
      <c r="L9" s="38" t="s">
        <v>20</v>
      </c>
      <c r="M9" s="37" t="s">
        <v>323</v>
      </c>
      <c r="N9" s="37" t="s">
        <v>324</v>
      </c>
      <c r="O9" s="37" t="s">
        <v>325</v>
      </c>
      <c r="P9" s="37" t="s">
        <v>326</v>
      </c>
      <c r="T9" s="37" t="s">
        <v>327</v>
      </c>
      <c r="U9" s="37" t="s">
        <v>328</v>
      </c>
      <c r="V9" s="37" t="s">
        <v>329</v>
      </c>
      <c r="W9" s="37" t="s">
        <v>330</v>
      </c>
      <c r="X9" s="37" t="s">
        <v>335</v>
      </c>
      <c r="Y9" s="37" t="s">
        <v>26</v>
      </c>
      <c r="AA9" s="16" t="s">
        <v>251</v>
      </c>
      <c r="AB9" s="37" t="s">
        <v>79</v>
      </c>
      <c r="AC9" s="38" t="s">
        <v>280</v>
      </c>
    </row>
    <row r="10" spans="1:42" s="38" customFormat="1" x14ac:dyDescent="0.3">
      <c r="A10" s="37" t="s">
        <v>331</v>
      </c>
      <c r="B10" s="37" t="s">
        <v>353</v>
      </c>
      <c r="C10" s="38" t="s">
        <v>354</v>
      </c>
      <c r="D10" s="38" t="s">
        <v>348</v>
      </c>
      <c r="E10" s="37" t="str">
        <f ca="1">CONCATENATE("VTP-", G10,"-",D10,"-Rqst_",ROW(E9),"-",'Common Data'!$E$5)</f>
        <v>VTP-Provider-Change-Rqst_9-081706</v>
      </c>
      <c r="F10" s="38" t="s">
        <v>20</v>
      </c>
      <c r="G10" s="37" t="s">
        <v>341</v>
      </c>
      <c r="H10" s="38">
        <v>2313</v>
      </c>
      <c r="I10" s="38" t="s">
        <v>20</v>
      </c>
      <c r="J10" s="37" t="s">
        <v>322</v>
      </c>
      <c r="K10" s="37"/>
      <c r="L10" s="38" t="s">
        <v>20</v>
      </c>
      <c r="M10" s="37" t="s">
        <v>323</v>
      </c>
      <c r="N10" s="37" t="s">
        <v>324</v>
      </c>
      <c r="O10" s="37" t="s">
        <v>325</v>
      </c>
      <c r="P10" s="37" t="s">
        <v>326</v>
      </c>
      <c r="Q10" s="37"/>
      <c r="R10" s="37"/>
      <c r="S10" s="37"/>
      <c r="T10" s="37" t="s">
        <v>327</v>
      </c>
      <c r="U10" s="37" t="s">
        <v>328</v>
      </c>
      <c r="V10" s="37" t="s">
        <v>329</v>
      </c>
      <c r="W10" s="37" t="s">
        <v>330</v>
      </c>
      <c r="X10" s="37" t="s">
        <v>335</v>
      </c>
      <c r="Y10" s="37" t="s">
        <v>26</v>
      </c>
      <c r="Z10" s="37"/>
      <c r="AA10" s="16" t="s">
        <v>251</v>
      </c>
      <c r="AB10" s="37" t="s">
        <v>79</v>
      </c>
      <c r="AC10" s="38" t="s">
        <v>280</v>
      </c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2" s="38" customFormat="1" x14ac:dyDescent="0.3">
      <c r="A11" s="37" t="s">
        <v>331</v>
      </c>
      <c r="B11" s="37" t="s">
        <v>355</v>
      </c>
      <c r="C11" s="38" t="s">
        <v>356</v>
      </c>
      <c r="D11" s="38" t="s">
        <v>348</v>
      </c>
      <c r="E11" s="37" t="str">
        <f ca="1">CONCATENATE("VTP-", G11,"-",D11,"-Rqst_",ROW(E10),"-",'Common Data'!$E$5)</f>
        <v>VTP-Vendor-Change-Rqst_10-081706</v>
      </c>
      <c r="F11" s="38" t="s">
        <v>20</v>
      </c>
      <c r="G11" s="37" t="s">
        <v>344</v>
      </c>
      <c r="H11" s="38">
        <v>2313</v>
      </c>
      <c r="I11" s="38" t="s">
        <v>20</v>
      </c>
      <c r="J11" s="37" t="s">
        <v>322</v>
      </c>
      <c r="K11" s="39">
        <v>123123123</v>
      </c>
      <c r="L11" s="38" t="s">
        <v>20</v>
      </c>
      <c r="M11" s="37" t="s">
        <v>323</v>
      </c>
      <c r="N11" s="37" t="s">
        <v>324</v>
      </c>
      <c r="O11" s="37" t="s">
        <v>325</v>
      </c>
      <c r="P11" s="37" t="s">
        <v>326</v>
      </c>
      <c r="Q11" s="39">
        <v>123123</v>
      </c>
      <c r="R11" s="39" t="s">
        <v>345</v>
      </c>
      <c r="S11" s="39" t="s">
        <v>345</v>
      </c>
      <c r="T11" s="37" t="s">
        <v>327</v>
      </c>
      <c r="U11" s="37" t="s">
        <v>328</v>
      </c>
      <c r="V11" s="37" t="s">
        <v>329</v>
      </c>
      <c r="W11" s="37" t="s">
        <v>330</v>
      </c>
      <c r="X11" s="37" t="s">
        <v>335</v>
      </c>
      <c r="Y11" s="37" t="s">
        <v>26</v>
      </c>
      <c r="Z11" s="37"/>
      <c r="AA11" s="16" t="s">
        <v>251</v>
      </c>
      <c r="AB11" s="37" t="s">
        <v>79</v>
      </c>
      <c r="AC11" s="38" t="s">
        <v>280</v>
      </c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</row>
    <row r="12" spans="1:42" s="38" customFormat="1" x14ac:dyDescent="0.3">
      <c r="A12" s="37" t="s">
        <v>331</v>
      </c>
      <c r="B12" s="37" t="s">
        <v>357</v>
      </c>
      <c r="C12" s="38" t="s">
        <v>358</v>
      </c>
      <c r="D12" s="38" t="s">
        <v>359</v>
      </c>
      <c r="E12" s="37" t="str">
        <f ca="1">CONCATENATE("VTP-", G12,"-",D12,"-Rqst_",ROW(E11),"-",'Common Data'!$E$5)</f>
        <v>VTP-Acquired Entity-Remove-Rqst_11-081706</v>
      </c>
      <c r="F12" s="38" t="s">
        <v>20</v>
      </c>
      <c r="G12" s="38" t="s">
        <v>321</v>
      </c>
      <c r="H12" s="38">
        <v>2313</v>
      </c>
      <c r="I12" s="38" t="s">
        <v>20</v>
      </c>
      <c r="J12" s="37" t="s">
        <v>322</v>
      </c>
      <c r="K12" s="37"/>
      <c r="L12" s="38" t="s">
        <v>20</v>
      </c>
      <c r="M12" s="37" t="s">
        <v>323</v>
      </c>
      <c r="N12" s="37" t="s">
        <v>324</v>
      </c>
      <c r="O12" s="37" t="s">
        <v>325</v>
      </c>
      <c r="P12" s="37" t="s">
        <v>326</v>
      </c>
      <c r="Q12" s="37"/>
      <c r="R12" s="37"/>
      <c r="S12" s="37"/>
      <c r="T12" s="37" t="s">
        <v>327</v>
      </c>
      <c r="U12" s="37" t="s">
        <v>328</v>
      </c>
      <c r="V12" s="37" t="s">
        <v>329</v>
      </c>
      <c r="W12" s="37" t="s">
        <v>330</v>
      </c>
      <c r="X12" s="37" t="s">
        <v>335</v>
      </c>
      <c r="Y12" s="37" t="s">
        <v>26</v>
      </c>
      <c r="Z12" s="37"/>
      <c r="AA12" s="16" t="s">
        <v>251</v>
      </c>
      <c r="AB12" s="37" t="s">
        <v>79</v>
      </c>
      <c r="AC12" s="38" t="s">
        <v>280</v>
      </c>
      <c r="AD12" s="37"/>
    </row>
    <row r="13" spans="1:42" s="38" customFormat="1" x14ac:dyDescent="0.3">
      <c r="A13" s="37" t="s">
        <v>331</v>
      </c>
      <c r="B13" s="37" t="s">
        <v>360</v>
      </c>
      <c r="C13" s="38" t="s">
        <v>361</v>
      </c>
      <c r="D13" s="38" t="s">
        <v>359</v>
      </c>
      <c r="E13" s="37" t="str">
        <f ca="1">CONCATENATE("VTP-", G13,"-",D13,"-Rqst_",ROW(E12),"-",'Common Data'!$E$5)</f>
        <v>VTP-Business Partner-Remove-Rqst_12-081706</v>
      </c>
      <c r="F13" s="38" t="s">
        <v>20</v>
      </c>
      <c r="G13" s="37" t="s">
        <v>334</v>
      </c>
      <c r="H13" s="38">
        <v>2313</v>
      </c>
      <c r="I13" s="38" t="s">
        <v>20</v>
      </c>
      <c r="J13" s="37" t="s">
        <v>322</v>
      </c>
      <c r="K13" s="37"/>
      <c r="L13" s="38" t="s">
        <v>20</v>
      </c>
      <c r="M13" s="37" t="s">
        <v>323</v>
      </c>
      <c r="N13" s="37" t="s">
        <v>324</v>
      </c>
      <c r="O13" s="37" t="s">
        <v>325</v>
      </c>
      <c r="P13" s="37" t="s">
        <v>326</v>
      </c>
      <c r="Q13" s="37"/>
      <c r="R13" s="37"/>
      <c r="S13" s="37"/>
      <c r="T13" s="37" t="s">
        <v>327</v>
      </c>
      <c r="U13" s="37" t="s">
        <v>328</v>
      </c>
      <c r="V13" s="37" t="s">
        <v>329</v>
      </c>
      <c r="W13" s="37" t="s">
        <v>330</v>
      </c>
      <c r="X13" s="37" t="s">
        <v>335</v>
      </c>
      <c r="Y13" s="37" t="s">
        <v>26</v>
      </c>
      <c r="Z13" s="37"/>
      <c r="AA13" s="16" t="s">
        <v>251</v>
      </c>
      <c r="AB13" s="37" t="s">
        <v>79</v>
      </c>
      <c r="AC13" s="38" t="s">
        <v>280</v>
      </c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2" s="38" customFormat="1" x14ac:dyDescent="0.3">
      <c r="A14" s="37" t="s">
        <v>331</v>
      </c>
      <c r="B14" s="37" t="s">
        <v>362</v>
      </c>
      <c r="C14" s="38" t="s">
        <v>363</v>
      </c>
      <c r="D14" s="38" t="s">
        <v>359</v>
      </c>
      <c r="E14" s="37" t="str">
        <f ca="1">CONCATENATE("VTP-", G14,"-",D14,"-Rqst_",ROW(E13),"-",'Common Data'!$E$5)</f>
        <v>VTP-Client-Remove-Rqst_13-081706</v>
      </c>
      <c r="F14" s="38" t="s">
        <v>20</v>
      </c>
      <c r="G14" s="37" t="s">
        <v>338</v>
      </c>
      <c r="H14" s="38">
        <v>2313</v>
      </c>
      <c r="I14" s="38" t="s">
        <v>20</v>
      </c>
      <c r="J14" s="37" t="s">
        <v>322</v>
      </c>
      <c r="K14" s="37"/>
      <c r="L14" s="38" t="s">
        <v>20</v>
      </c>
      <c r="M14" s="37" t="s">
        <v>323</v>
      </c>
      <c r="N14" s="37" t="s">
        <v>324</v>
      </c>
      <c r="O14" s="37" t="s">
        <v>325</v>
      </c>
      <c r="P14" s="37" t="s">
        <v>326</v>
      </c>
      <c r="Q14" s="37"/>
      <c r="R14" s="37"/>
      <c r="S14" s="37"/>
      <c r="T14" s="37" t="s">
        <v>327</v>
      </c>
      <c r="U14" s="37" t="s">
        <v>328</v>
      </c>
      <c r="V14" s="37" t="s">
        <v>329</v>
      </c>
      <c r="W14" s="37" t="s">
        <v>330</v>
      </c>
      <c r="X14" s="37" t="s">
        <v>335</v>
      </c>
      <c r="Y14" s="37" t="s">
        <v>26</v>
      </c>
      <c r="Z14" s="37"/>
      <c r="AA14" s="16" t="s">
        <v>251</v>
      </c>
      <c r="AB14" s="37" t="s">
        <v>79</v>
      </c>
      <c r="AC14" s="38" t="s">
        <v>280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2" s="38" customFormat="1" x14ac:dyDescent="0.3">
      <c r="A15" s="37" t="s">
        <v>331</v>
      </c>
      <c r="B15" s="37" t="s">
        <v>364</v>
      </c>
      <c r="C15" s="38" t="s">
        <v>365</v>
      </c>
      <c r="D15" s="38" t="s">
        <v>359</v>
      </c>
      <c r="E15" s="37" t="str">
        <f ca="1">CONCATENATE("VTP-", G15,"-",D15,"-Rqst_",ROW(E14),"-",'Common Data'!$E$5)</f>
        <v>VTP-Provider-Remove-Rqst_14-081706</v>
      </c>
      <c r="F15" s="38" t="s">
        <v>20</v>
      </c>
      <c r="G15" s="37" t="s">
        <v>341</v>
      </c>
      <c r="H15" s="38">
        <v>2313</v>
      </c>
      <c r="I15" s="38" t="s">
        <v>20</v>
      </c>
      <c r="J15" s="37" t="s">
        <v>322</v>
      </c>
      <c r="K15" s="37"/>
      <c r="L15" s="38" t="s">
        <v>20</v>
      </c>
      <c r="M15" s="37" t="s">
        <v>323</v>
      </c>
      <c r="N15" s="37" t="s">
        <v>324</v>
      </c>
      <c r="O15" s="37" t="s">
        <v>325</v>
      </c>
      <c r="P15" s="37" t="s">
        <v>326</v>
      </c>
      <c r="Q15" s="37"/>
      <c r="R15" s="37"/>
      <c r="S15" s="37"/>
      <c r="T15" s="37" t="s">
        <v>327</v>
      </c>
      <c r="U15" s="37" t="s">
        <v>328</v>
      </c>
      <c r="V15" s="37" t="s">
        <v>329</v>
      </c>
      <c r="W15" s="37" t="s">
        <v>330</v>
      </c>
      <c r="X15" s="37" t="s">
        <v>335</v>
      </c>
      <c r="Y15" s="37" t="s">
        <v>26</v>
      </c>
      <c r="Z15" s="37"/>
      <c r="AA15" s="16" t="s">
        <v>251</v>
      </c>
      <c r="AB15" s="37" t="s">
        <v>79</v>
      </c>
      <c r="AC15" s="38" t="s">
        <v>280</v>
      </c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</row>
    <row r="16" spans="1:42" s="41" customFormat="1" x14ac:dyDescent="0.3">
      <c r="A16" s="40" t="s">
        <v>331</v>
      </c>
      <c r="B16" s="40" t="s">
        <v>366</v>
      </c>
      <c r="C16" s="41" t="s">
        <v>367</v>
      </c>
      <c r="D16" s="41" t="s">
        <v>359</v>
      </c>
      <c r="E16" s="37" t="str">
        <f ca="1">CONCATENATE("VTP-", G16,"-",D16,"-Rqst_",ROW(E15),"-",'Common Data'!$E$5)</f>
        <v>VTP-Vendor-Remove-Rqst_15-081706</v>
      </c>
      <c r="F16" s="41" t="s">
        <v>20</v>
      </c>
      <c r="G16" s="40" t="s">
        <v>344</v>
      </c>
      <c r="H16" s="41">
        <v>2313</v>
      </c>
      <c r="I16" s="41" t="s">
        <v>20</v>
      </c>
      <c r="J16" s="40" t="s">
        <v>322</v>
      </c>
      <c r="K16" s="42">
        <v>123123123</v>
      </c>
      <c r="L16" s="41" t="s">
        <v>20</v>
      </c>
      <c r="M16" s="40" t="s">
        <v>323</v>
      </c>
      <c r="N16" s="40" t="s">
        <v>324</v>
      </c>
      <c r="O16" s="40" t="s">
        <v>325</v>
      </c>
      <c r="P16" s="40" t="s">
        <v>326</v>
      </c>
      <c r="Q16" s="42">
        <v>123123</v>
      </c>
      <c r="R16" s="42" t="s">
        <v>345</v>
      </c>
      <c r="S16" s="42" t="s">
        <v>345</v>
      </c>
      <c r="T16" s="40" t="s">
        <v>327</v>
      </c>
      <c r="U16" s="40" t="s">
        <v>328</v>
      </c>
      <c r="V16" s="40" t="s">
        <v>329</v>
      </c>
      <c r="W16" s="40" t="s">
        <v>330</v>
      </c>
      <c r="X16" s="40" t="s">
        <v>335</v>
      </c>
      <c r="Y16" s="40" t="s">
        <v>26</v>
      </c>
      <c r="Z16" s="40"/>
      <c r="AA16" s="16" t="s">
        <v>251</v>
      </c>
      <c r="AB16" s="40" t="s">
        <v>79</v>
      </c>
      <c r="AC16" s="41" t="s">
        <v>280</v>
      </c>
      <c r="AD16" s="40"/>
      <c r="AE16" s="40"/>
      <c r="AF16" s="40"/>
      <c r="AG16" s="40"/>
      <c r="AH16" s="40"/>
      <c r="AI16" s="40"/>
      <c r="AJ16" s="40"/>
      <c r="AK16" s="40"/>
      <c r="AL16" s="40"/>
    </row>
    <row r="17" spans="1:33" s="43" customFormat="1" x14ac:dyDescent="0.3">
      <c r="A17" s="43" t="s">
        <v>368</v>
      </c>
      <c r="B17" s="43" t="s">
        <v>369</v>
      </c>
      <c r="C17" s="43" t="str">
        <f>CONCATENATE("Verify the request assignment functionality of ",$G$2," as connecting entity ")</f>
        <v xml:space="preserve">Verify the request assignment functionality of Acquired Entity as connecting entity </v>
      </c>
      <c r="E17" s="37" t="str">
        <f ca="1">CONCATENATE("VTP-", G17,"-",D17,"-Rqst_",ROW(E16),"-",'Common Data'!$E$5)</f>
        <v>VTP-Vendor--Rqst_16-081706</v>
      </c>
      <c r="F17" s="43" t="s">
        <v>20</v>
      </c>
      <c r="G17" s="44" t="s">
        <v>344</v>
      </c>
      <c r="I17" s="43" t="s">
        <v>20</v>
      </c>
      <c r="J17" s="44" t="s">
        <v>322</v>
      </c>
      <c r="L17" s="43" t="s">
        <v>20</v>
      </c>
      <c r="M17" s="44" t="s">
        <v>323</v>
      </c>
      <c r="T17" s="44" t="s">
        <v>327</v>
      </c>
      <c r="U17" s="44"/>
      <c r="V17" s="44" t="s">
        <v>329</v>
      </c>
      <c r="X17" s="43" t="s">
        <v>370</v>
      </c>
      <c r="Y17" s="43" t="s">
        <v>91</v>
      </c>
      <c r="AA17" s="16" t="s">
        <v>251</v>
      </c>
      <c r="AB17" s="43" t="s">
        <v>79</v>
      </c>
      <c r="AC17" s="43" t="s">
        <v>371</v>
      </c>
      <c r="AG17" s="43" t="s">
        <v>372</v>
      </c>
    </row>
  </sheetData>
  <hyperlinks>
    <hyperlink ref="V2" r:id="rId1"/>
    <hyperlink ref="V3" r:id="rId2"/>
    <hyperlink ref="V4" r:id="rId3"/>
    <hyperlink ref="V5" r:id="rId4"/>
    <hyperlink ref="V6" r:id="rId5"/>
    <hyperlink ref="V8" r:id="rId6"/>
    <hyperlink ref="V7" r:id="rId7"/>
    <hyperlink ref="V9" r:id="rId8"/>
    <hyperlink ref="V10" r:id="rId9"/>
    <hyperlink ref="V11" r:id="rId10"/>
    <hyperlink ref="V16" r:id="rId11"/>
    <hyperlink ref="V13" r:id="rId12"/>
    <hyperlink ref="V12" r:id="rId13"/>
    <hyperlink ref="V14" r:id="rId14"/>
    <hyperlink ref="V15" r:id="rId15"/>
    <hyperlink ref="V17" r:id="rId16"/>
  </hyperlinks>
  <pageMargins left="0.7" right="0.7" top="0.75" bottom="0.75" header="0.3" footer="0.3"/>
  <pageSetup orientation="portrait" horizontalDpi="90" verticalDpi="90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pane ySplit="1" topLeftCell="A2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31.77734375" customWidth="1"/>
    <col min="3" max="3" width="31.109375" customWidth="1"/>
    <col min="4" max="4" width="36.6640625" customWidth="1"/>
    <col min="5" max="5" width="25.88671875" bestFit="1" customWidth="1"/>
    <col min="6" max="10" width="25.88671875" customWidth="1"/>
    <col min="29" max="29" width="19.77734375" bestFit="1" customWidth="1"/>
    <col min="30" max="30" width="24.77734375" bestFit="1" customWidth="1"/>
    <col min="40" max="40" width="31.77734375" bestFit="1" customWidth="1"/>
    <col min="41" max="41" width="21.88671875" bestFit="1" customWidth="1"/>
    <col min="44" max="44" width="12.44140625" bestFit="1" customWidth="1"/>
  </cols>
  <sheetData>
    <row r="1" spans="1:44" x14ac:dyDescent="0.3">
      <c r="A1" s="48" t="s">
        <v>0</v>
      </c>
      <c r="B1" s="48" t="s">
        <v>22</v>
      </c>
      <c r="C1" s="48" t="s">
        <v>23</v>
      </c>
      <c r="D1" s="48" t="s">
        <v>375</v>
      </c>
      <c r="E1" s="48" t="s">
        <v>376</v>
      </c>
      <c r="F1" s="48" t="s">
        <v>377</v>
      </c>
      <c r="G1" s="48" t="s">
        <v>378</v>
      </c>
      <c r="H1" s="48" t="s">
        <v>379</v>
      </c>
      <c r="I1" s="48" t="s">
        <v>380</v>
      </c>
      <c r="J1" s="48" t="s">
        <v>381</v>
      </c>
      <c r="K1" s="48" t="s">
        <v>382</v>
      </c>
      <c r="L1" s="48" t="s">
        <v>383</v>
      </c>
      <c r="M1" s="48" t="s">
        <v>384</v>
      </c>
      <c r="N1" s="48" t="s">
        <v>385</v>
      </c>
      <c r="O1" s="48" t="s">
        <v>386</v>
      </c>
      <c r="P1" s="48" t="s">
        <v>387</v>
      </c>
      <c r="Q1" s="48" t="s">
        <v>388</v>
      </c>
      <c r="R1" s="48" t="s">
        <v>389</v>
      </c>
      <c r="S1" s="48" t="s">
        <v>390</v>
      </c>
      <c r="T1" s="48" t="s">
        <v>391</v>
      </c>
      <c r="U1" s="48" t="s">
        <v>392</v>
      </c>
      <c r="V1" s="48" t="s">
        <v>393</v>
      </c>
      <c r="W1" s="48" t="s">
        <v>394</v>
      </c>
      <c r="X1" s="48" t="s">
        <v>395</v>
      </c>
      <c r="Y1" s="48" t="s">
        <v>396</v>
      </c>
      <c r="Z1" s="48" t="s">
        <v>397</v>
      </c>
      <c r="AA1" s="48" t="s">
        <v>398</v>
      </c>
      <c r="AB1" s="48" t="s">
        <v>399</v>
      </c>
      <c r="AC1" s="48" t="s">
        <v>400</v>
      </c>
      <c r="AD1" s="48" t="s">
        <v>401</v>
      </c>
      <c r="AE1" s="48" t="s">
        <v>402</v>
      </c>
      <c r="AF1" s="48" t="s">
        <v>403</v>
      </c>
      <c r="AG1" s="48" t="s">
        <v>404</v>
      </c>
      <c r="AH1" s="48" t="s">
        <v>405</v>
      </c>
      <c r="AI1" s="48" t="s">
        <v>406</v>
      </c>
      <c r="AJ1" s="48" t="s">
        <v>407</v>
      </c>
      <c r="AK1" s="48" t="s">
        <v>408</v>
      </c>
      <c r="AL1" s="48" t="s">
        <v>409</v>
      </c>
      <c r="AM1" s="48" t="s">
        <v>53</v>
      </c>
      <c r="AN1" s="48" t="s">
        <v>54</v>
      </c>
      <c r="AO1" s="48" t="s">
        <v>410</v>
      </c>
      <c r="AP1" s="48" t="s">
        <v>411</v>
      </c>
      <c r="AQ1" s="48" t="s">
        <v>19</v>
      </c>
      <c r="AR1" s="48" t="s">
        <v>25</v>
      </c>
    </row>
    <row r="2" spans="1:44" s="45" customFormat="1" ht="86.4" x14ac:dyDescent="0.3">
      <c r="A2" s="49" t="s">
        <v>111</v>
      </c>
      <c r="B2" s="49" t="s">
        <v>412</v>
      </c>
      <c r="C2" s="50" t="s">
        <v>413</v>
      </c>
      <c r="D2" s="49" t="str">
        <f ca="1">CONCATENATE("Automation Arch Sight-Rqst_",'Common Data'!$B$4,"-",ROW(E1))</f>
        <v>Automation Arch Sight-Rqst_-080219-1</v>
      </c>
      <c r="E2" s="49" t="s">
        <v>414</v>
      </c>
      <c r="F2" s="49"/>
      <c r="G2" s="49"/>
      <c r="H2" s="49"/>
      <c r="I2" s="49"/>
      <c r="J2" s="49"/>
      <c r="K2" s="51" t="s">
        <v>415</v>
      </c>
      <c r="L2" s="49" t="s">
        <v>416</v>
      </c>
      <c r="M2" s="49" t="s">
        <v>417</v>
      </c>
      <c r="N2" s="49" t="s">
        <v>418</v>
      </c>
      <c r="O2" s="49" t="s">
        <v>419</v>
      </c>
      <c r="P2" s="52">
        <v>29201901</v>
      </c>
      <c r="Q2" s="49" t="s">
        <v>420</v>
      </c>
      <c r="R2" s="49" t="s">
        <v>421</v>
      </c>
      <c r="S2" s="52">
        <v>290101</v>
      </c>
      <c r="T2" s="49" t="s">
        <v>422</v>
      </c>
      <c r="U2" s="49" t="s">
        <v>423</v>
      </c>
      <c r="V2" s="49" t="s">
        <v>424</v>
      </c>
      <c r="W2" s="49" t="s">
        <v>425</v>
      </c>
      <c r="X2" s="49" t="s">
        <v>426</v>
      </c>
      <c r="Y2" s="49" t="s">
        <v>427</v>
      </c>
      <c r="Z2" s="51"/>
      <c r="AA2" s="51"/>
      <c r="AB2" s="49"/>
      <c r="AC2" s="49"/>
      <c r="AD2" s="51"/>
      <c r="AE2" s="49"/>
      <c r="AF2" s="49" t="s">
        <v>428</v>
      </c>
      <c r="AG2" s="49" t="s">
        <v>429</v>
      </c>
      <c r="AH2" s="52">
        <v>2</v>
      </c>
      <c r="AI2" s="53" t="s">
        <v>430</v>
      </c>
      <c r="AJ2" s="53" t="s">
        <v>431</v>
      </c>
      <c r="AK2" s="53" t="s">
        <v>432</v>
      </c>
      <c r="AL2" s="53" t="s">
        <v>433</v>
      </c>
      <c r="AM2" s="16" t="s">
        <v>251</v>
      </c>
      <c r="AN2" s="53" t="s">
        <v>434</v>
      </c>
      <c r="AO2" s="53" t="s">
        <v>435</v>
      </c>
      <c r="AP2" s="53" t="s">
        <v>435</v>
      </c>
      <c r="AQ2" s="53" t="s">
        <v>436</v>
      </c>
      <c r="AR2" s="53" t="s">
        <v>26</v>
      </c>
    </row>
    <row r="3" spans="1:44" s="45" customFormat="1" ht="22.5" customHeight="1" x14ac:dyDescent="0.3">
      <c r="A3" s="49" t="s">
        <v>111</v>
      </c>
      <c r="B3" s="49" t="s">
        <v>437</v>
      </c>
      <c r="C3" s="50" t="s">
        <v>438</v>
      </c>
      <c r="D3" s="49" t="str">
        <f ca="1">CONCATENATE("Automation Arch Sight-Rqst_",'Common Data'!$B$4,"-",ROW(E2))</f>
        <v>Automation Arch Sight-Rqst_-080219-2</v>
      </c>
      <c r="E3" s="49" t="s">
        <v>414</v>
      </c>
      <c r="F3" s="49"/>
      <c r="G3" s="49"/>
      <c r="H3" s="49"/>
      <c r="I3" s="49"/>
      <c r="J3" s="49"/>
      <c r="K3" s="49" t="s">
        <v>439</v>
      </c>
      <c r="L3" s="49" t="s">
        <v>440</v>
      </c>
      <c r="M3" s="49" t="s">
        <v>441</v>
      </c>
      <c r="N3" s="49" t="s">
        <v>418</v>
      </c>
      <c r="O3" s="49" t="s">
        <v>419</v>
      </c>
      <c r="P3" s="47">
        <v>20190602</v>
      </c>
      <c r="Q3" s="49" t="s">
        <v>442</v>
      </c>
      <c r="R3" s="49" t="s">
        <v>421</v>
      </c>
      <c r="S3" s="47">
        <v>20190602</v>
      </c>
      <c r="T3" s="49" t="s">
        <v>443</v>
      </c>
      <c r="U3" s="49" t="s">
        <v>444</v>
      </c>
      <c r="V3" s="49" t="s">
        <v>424</v>
      </c>
      <c r="W3" s="49" t="s">
        <v>425</v>
      </c>
      <c r="X3" s="49" t="s">
        <v>445</v>
      </c>
      <c r="Y3" s="49" t="s">
        <v>427</v>
      </c>
      <c r="Z3" s="51"/>
      <c r="AA3" s="51"/>
      <c r="AB3" s="49"/>
      <c r="AC3" s="49"/>
      <c r="AD3" s="51"/>
      <c r="AE3" s="49" t="s">
        <v>270</v>
      </c>
      <c r="AF3" s="47"/>
      <c r="AG3" s="47"/>
      <c r="AH3" s="52">
        <v>2</v>
      </c>
      <c r="AI3" s="53" t="s">
        <v>430</v>
      </c>
      <c r="AJ3" s="53" t="s">
        <v>431</v>
      </c>
      <c r="AK3" s="53" t="s">
        <v>432</v>
      </c>
      <c r="AL3" s="53" t="s">
        <v>433</v>
      </c>
      <c r="AM3" s="16" t="s">
        <v>251</v>
      </c>
      <c r="AN3" s="53" t="s">
        <v>434</v>
      </c>
      <c r="AO3" s="53" t="s">
        <v>435</v>
      </c>
      <c r="AP3" s="53" t="s">
        <v>435</v>
      </c>
      <c r="AQ3" s="53" t="s">
        <v>436</v>
      </c>
      <c r="AR3" s="53" t="s">
        <v>26</v>
      </c>
    </row>
    <row r="4" spans="1:44" s="45" customFormat="1" ht="100.8" x14ac:dyDescent="0.3">
      <c r="A4" s="49" t="s">
        <v>111</v>
      </c>
      <c r="B4" s="49" t="s">
        <v>30</v>
      </c>
      <c r="C4" s="50" t="s">
        <v>446</v>
      </c>
      <c r="D4" s="49" t="str">
        <f ca="1">CONCATENATE("Automation Arch Sight-Rqst_",'Common Data'!$B$4,"-",ROW(E3))</f>
        <v>Automation Arch Sight-Rqst_-080219-3</v>
      </c>
      <c r="E4" s="49" t="s">
        <v>414</v>
      </c>
      <c r="F4" s="49"/>
      <c r="G4" s="49"/>
      <c r="H4" s="49"/>
      <c r="I4" s="49"/>
      <c r="J4" s="49"/>
      <c r="K4" s="49" t="s">
        <v>447</v>
      </c>
      <c r="L4" s="49" t="s">
        <v>448</v>
      </c>
      <c r="M4" s="49" t="s">
        <v>449</v>
      </c>
      <c r="N4" s="49" t="s">
        <v>418</v>
      </c>
      <c r="O4" s="49" t="s">
        <v>419</v>
      </c>
      <c r="P4" s="47">
        <v>20190602</v>
      </c>
      <c r="Q4" s="49" t="s">
        <v>450</v>
      </c>
      <c r="R4" s="49" t="s">
        <v>421</v>
      </c>
      <c r="S4" s="47">
        <v>20190602</v>
      </c>
      <c r="T4" s="49" t="s">
        <v>443</v>
      </c>
      <c r="U4" s="49" t="s">
        <v>451</v>
      </c>
      <c r="V4" s="49" t="s">
        <v>424</v>
      </c>
      <c r="W4" s="49" t="s">
        <v>425</v>
      </c>
      <c r="X4" s="49" t="s">
        <v>452</v>
      </c>
      <c r="Y4" s="49" t="s">
        <v>427</v>
      </c>
      <c r="Z4" s="51"/>
      <c r="AA4" s="51"/>
      <c r="AB4" s="49"/>
      <c r="AC4" s="49"/>
      <c r="AD4" s="49" t="s">
        <v>453</v>
      </c>
      <c r="AE4" s="47"/>
      <c r="AF4" s="47"/>
      <c r="AG4" s="49" t="s">
        <v>429</v>
      </c>
      <c r="AH4" s="52">
        <v>2</v>
      </c>
      <c r="AI4" s="53" t="s">
        <v>430</v>
      </c>
      <c r="AJ4" s="53" t="s">
        <v>431</v>
      </c>
      <c r="AK4" s="53" t="s">
        <v>432</v>
      </c>
      <c r="AL4" s="53" t="s">
        <v>433</v>
      </c>
      <c r="AM4" s="16" t="s">
        <v>251</v>
      </c>
      <c r="AN4" s="53" t="s">
        <v>454</v>
      </c>
      <c r="AO4" s="53" t="s">
        <v>435</v>
      </c>
      <c r="AP4" s="53" t="s">
        <v>435</v>
      </c>
      <c r="AQ4" s="53" t="s">
        <v>436</v>
      </c>
      <c r="AR4" s="53" t="s">
        <v>26</v>
      </c>
    </row>
    <row r="5" spans="1:44" ht="57.6" x14ac:dyDescent="0.3">
      <c r="A5" s="49" t="s">
        <v>111</v>
      </c>
      <c r="B5" s="49" t="s">
        <v>31</v>
      </c>
      <c r="C5" s="50" t="s">
        <v>455</v>
      </c>
      <c r="D5" s="49" t="str">
        <f ca="1">CONCATENATE("Automation Arch Sight-Rqst_",'Common Data'!$B$4,"-",ROW(E4))</f>
        <v>Automation Arch Sight-Rqst_-080219-4</v>
      </c>
      <c r="E5" s="49" t="s">
        <v>456</v>
      </c>
      <c r="F5" s="49" t="s">
        <v>457</v>
      </c>
      <c r="G5" s="49" t="s">
        <v>458</v>
      </c>
      <c r="H5" s="49"/>
      <c r="I5" s="49" t="s">
        <v>459</v>
      </c>
      <c r="J5" s="49" t="s">
        <v>460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54" t="s">
        <v>461</v>
      </c>
      <c r="AA5" s="53"/>
      <c r="AB5" s="54" t="s">
        <v>462</v>
      </c>
      <c r="AC5" s="54" t="s">
        <v>463</v>
      </c>
      <c r="AD5" s="55"/>
      <c r="AE5" s="55"/>
      <c r="AF5" s="55"/>
      <c r="AG5" s="55"/>
      <c r="AH5" s="55"/>
      <c r="AI5" s="55"/>
      <c r="AJ5" s="55"/>
      <c r="AK5" s="55"/>
      <c r="AL5" s="55"/>
      <c r="AM5" s="16" t="s">
        <v>251</v>
      </c>
      <c r="AN5" s="53" t="s">
        <v>454</v>
      </c>
      <c r="AO5" s="55"/>
      <c r="AP5" s="55"/>
      <c r="AQ5" s="53" t="s">
        <v>436</v>
      </c>
      <c r="AR5" s="53" t="s">
        <v>26</v>
      </c>
    </row>
    <row r="6" spans="1:44" ht="72" x14ac:dyDescent="0.3">
      <c r="A6" s="49" t="s">
        <v>111</v>
      </c>
      <c r="B6" s="49" t="s">
        <v>34</v>
      </c>
      <c r="C6" s="50" t="s">
        <v>464</v>
      </c>
      <c r="D6" s="49" t="str">
        <f ca="1">CONCATENATE("Automation Arch Sight-Rqst_",'Common Data'!$B$4,"-",ROW(E5))</f>
        <v>Automation Arch Sight-Rqst_-080219-5</v>
      </c>
      <c r="E6" s="49" t="s">
        <v>456</v>
      </c>
      <c r="F6" s="49" t="s">
        <v>457</v>
      </c>
      <c r="G6" s="49" t="s">
        <v>465</v>
      </c>
      <c r="H6" s="49" t="s">
        <v>466</v>
      </c>
      <c r="I6" s="47"/>
      <c r="J6" s="49" t="s">
        <v>460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54" t="s">
        <v>465</v>
      </c>
      <c r="AA6" s="55" t="s">
        <v>467</v>
      </c>
      <c r="AB6" s="54" t="s">
        <v>462</v>
      </c>
      <c r="AC6" s="54" t="s">
        <v>463</v>
      </c>
      <c r="AD6" s="55"/>
      <c r="AE6" s="55"/>
      <c r="AF6" s="55"/>
      <c r="AG6" s="55"/>
      <c r="AH6" s="55"/>
      <c r="AI6" s="55"/>
      <c r="AJ6" s="55"/>
      <c r="AK6" s="55"/>
      <c r="AL6" s="55"/>
      <c r="AM6" s="16" t="s">
        <v>251</v>
      </c>
      <c r="AN6" s="53" t="s">
        <v>454</v>
      </c>
      <c r="AO6" s="55"/>
      <c r="AP6" s="55"/>
      <c r="AQ6" s="53" t="s">
        <v>436</v>
      </c>
      <c r="AR6" s="5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A1" sqref="AA1"/>
    </sheetView>
  </sheetViews>
  <sheetFormatPr defaultRowHeight="14.4" x14ac:dyDescent="0.3"/>
  <cols>
    <col min="1" max="1" width="16" customWidth="1"/>
    <col min="3" max="3" width="17.77734375" customWidth="1"/>
    <col min="4" max="4" width="30" customWidth="1"/>
    <col min="5" max="5" width="20.6640625" customWidth="1"/>
    <col min="6" max="6" width="17.77734375" customWidth="1"/>
    <col min="10" max="10" width="12.33203125" customWidth="1"/>
    <col min="11" max="11" width="11.109375" customWidth="1"/>
    <col min="15" max="15" width="13.5546875" customWidth="1"/>
    <col min="16" max="16" width="12.44140625" customWidth="1"/>
    <col min="17" max="17" width="15.6640625" customWidth="1"/>
    <col min="18" max="18" width="13.6640625" customWidth="1"/>
    <col min="19" max="19" width="18.77734375" customWidth="1"/>
    <col min="22" max="22" width="11.88671875" customWidth="1"/>
    <col min="29" max="29" width="12.44140625" customWidth="1"/>
    <col min="30" max="30" width="18" customWidth="1"/>
  </cols>
  <sheetData>
    <row r="1" spans="1:30" x14ac:dyDescent="0.3">
      <c r="A1" s="56" t="s">
        <v>0</v>
      </c>
      <c r="B1" s="56" t="s">
        <v>22</v>
      </c>
      <c r="C1" s="56" t="s">
        <v>23</v>
      </c>
      <c r="D1" s="56" t="s">
        <v>24</v>
      </c>
      <c r="E1" s="56" t="s">
        <v>468</v>
      </c>
      <c r="F1" s="56" t="s">
        <v>469</v>
      </c>
      <c r="G1" s="56" t="s">
        <v>470</v>
      </c>
      <c r="H1" s="56" t="s">
        <v>471</v>
      </c>
      <c r="I1" s="56" t="s">
        <v>472</v>
      </c>
      <c r="J1" s="56" t="s">
        <v>473</v>
      </c>
      <c r="K1" s="56" t="s">
        <v>474</v>
      </c>
      <c r="L1" s="56" t="s">
        <v>475</v>
      </c>
      <c r="M1" s="56" t="s">
        <v>476</v>
      </c>
      <c r="N1" s="56" t="s">
        <v>294</v>
      </c>
      <c r="O1" s="56" t="s">
        <v>477</v>
      </c>
      <c r="P1" s="56" t="s">
        <v>478</v>
      </c>
      <c r="Q1" s="56" t="s">
        <v>479</v>
      </c>
      <c r="R1" s="56" t="s">
        <v>480</v>
      </c>
      <c r="S1" s="56" t="s">
        <v>481</v>
      </c>
      <c r="T1" s="56" t="s">
        <v>482</v>
      </c>
      <c r="U1" s="56" t="s">
        <v>483</v>
      </c>
      <c r="V1" s="56" t="s">
        <v>484</v>
      </c>
      <c r="W1" s="56" t="s">
        <v>485</v>
      </c>
      <c r="X1" s="56" t="s">
        <v>486</v>
      </c>
      <c r="Y1" s="56" t="s">
        <v>487</v>
      </c>
      <c r="Z1" s="56" t="s">
        <v>488</v>
      </c>
      <c r="AA1" s="56" t="s">
        <v>489</v>
      </c>
      <c r="AB1" s="56" t="s">
        <v>19</v>
      </c>
      <c r="AC1" s="56" t="s">
        <v>25</v>
      </c>
      <c r="AD1" s="56" t="s">
        <v>490</v>
      </c>
    </row>
    <row r="2" spans="1:30" x14ac:dyDescent="0.3">
      <c r="A2" t="s">
        <v>491</v>
      </c>
      <c r="B2" t="s">
        <v>492</v>
      </c>
      <c r="C2" t="s">
        <v>493</v>
      </c>
      <c r="D2" s="16" t="str">
        <f ca="1">CONCATENATE("Auto NasShare-", ROW(A2)-1,"-Rqst",'Common Data'!$B$4)</f>
        <v>Auto NasShare-1-Rqst-080219</v>
      </c>
      <c r="E2" t="s">
        <v>494</v>
      </c>
      <c r="F2" t="s">
        <v>270</v>
      </c>
      <c r="G2" t="s">
        <v>495</v>
      </c>
      <c r="H2" t="s">
        <v>496</v>
      </c>
      <c r="I2" t="s">
        <v>497</v>
      </c>
      <c r="J2" t="s">
        <v>498</v>
      </c>
      <c r="K2" t="s">
        <v>270</v>
      </c>
      <c r="L2">
        <v>224</v>
      </c>
      <c r="M2" t="s">
        <v>499</v>
      </c>
      <c r="N2" t="s">
        <v>500</v>
      </c>
      <c r="O2" t="s">
        <v>501</v>
      </c>
      <c r="Q2" t="s">
        <v>502</v>
      </c>
      <c r="R2" t="s">
        <v>503</v>
      </c>
      <c r="S2" t="s">
        <v>504</v>
      </c>
      <c r="T2" t="s">
        <v>505</v>
      </c>
      <c r="U2" t="s">
        <v>506</v>
      </c>
      <c r="V2" t="s">
        <v>507</v>
      </c>
      <c r="AA2" t="s">
        <v>508</v>
      </c>
      <c r="AB2" t="s">
        <v>509</v>
      </c>
      <c r="AC2" t="s">
        <v>26</v>
      </c>
      <c r="AD2" t="s">
        <v>510</v>
      </c>
    </row>
    <row r="3" spans="1:30" x14ac:dyDescent="0.3">
      <c r="A3" t="s">
        <v>491</v>
      </c>
      <c r="B3" t="s">
        <v>511</v>
      </c>
      <c r="C3" t="s">
        <v>493</v>
      </c>
      <c r="D3" s="16" t="str">
        <f ca="1">CONCATENATE("Auto NasShare-", ROW(A3)-1,"-Rqst",'Common Data'!$B$4)</f>
        <v>Auto NasShare-2-Rqst-080219</v>
      </c>
      <c r="E3" t="s">
        <v>494</v>
      </c>
      <c r="F3" t="s">
        <v>270</v>
      </c>
      <c r="G3" t="s">
        <v>495</v>
      </c>
      <c r="H3" t="s">
        <v>496</v>
      </c>
      <c r="I3" t="s">
        <v>497</v>
      </c>
      <c r="J3" t="s">
        <v>498</v>
      </c>
      <c r="K3" t="s">
        <v>20</v>
      </c>
      <c r="L3">
        <v>225</v>
      </c>
      <c r="M3" t="s">
        <v>512</v>
      </c>
      <c r="N3" t="s">
        <v>500</v>
      </c>
      <c r="O3" t="s">
        <v>501</v>
      </c>
      <c r="Q3" t="s">
        <v>502</v>
      </c>
      <c r="R3" t="s">
        <v>513</v>
      </c>
      <c r="S3" t="s">
        <v>504</v>
      </c>
      <c r="T3" t="s">
        <v>505</v>
      </c>
      <c r="U3" t="s">
        <v>506</v>
      </c>
      <c r="V3" t="s">
        <v>507</v>
      </c>
      <c r="AA3" t="s">
        <v>508</v>
      </c>
      <c r="AB3" t="s">
        <v>509</v>
      </c>
      <c r="AC3" t="s">
        <v>26</v>
      </c>
    </row>
    <row r="4" spans="1:30" x14ac:dyDescent="0.3">
      <c r="A4" t="s">
        <v>491</v>
      </c>
      <c r="B4" t="s">
        <v>514</v>
      </c>
      <c r="C4" t="s">
        <v>493</v>
      </c>
      <c r="D4" s="16" t="str">
        <f ca="1">CONCATENATE("Auto NasShare-", ROW(A4)-1,"-Rqst",'Common Data'!$B$4)</f>
        <v>Auto NasShare-3-Rqst-080219</v>
      </c>
      <c r="E4" t="s">
        <v>494</v>
      </c>
      <c r="F4" t="s">
        <v>270</v>
      </c>
      <c r="G4" t="s">
        <v>495</v>
      </c>
      <c r="H4" t="s">
        <v>496</v>
      </c>
      <c r="I4" t="s">
        <v>497</v>
      </c>
      <c r="J4" t="s">
        <v>498</v>
      </c>
      <c r="K4" t="s">
        <v>20</v>
      </c>
      <c r="L4">
        <v>226</v>
      </c>
      <c r="M4" t="s">
        <v>499</v>
      </c>
      <c r="N4" t="s">
        <v>500</v>
      </c>
      <c r="O4" t="s">
        <v>515</v>
      </c>
      <c r="P4" t="s">
        <v>516</v>
      </c>
      <c r="Q4" t="s">
        <v>502</v>
      </c>
      <c r="R4" t="s">
        <v>513</v>
      </c>
      <c r="S4" t="s">
        <v>517</v>
      </c>
      <c r="T4" t="s">
        <v>518</v>
      </c>
      <c r="U4" t="s">
        <v>519</v>
      </c>
      <c r="V4" t="s">
        <v>520</v>
      </c>
      <c r="AA4" t="s">
        <v>509</v>
      </c>
      <c r="AB4" t="s">
        <v>509</v>
      </c>
      <c r="AC4" t="s">
        <v>26</v>
      </c>
    </row>
    <row r="5" spans="1:30" x14ac:dyDescent="0.3">
      <c r="A5" t="s">
        <v>491</v>
      </c>
      <c r="B5" t="s">
        <v>521</v>
      </c>
      <c r="C5" t="s">
        <v>493</v>
      </c>
      <c r="D5" s="16" t="str">
        <f ca="1">CONCATENATE("Auto NasShare-", ROW(A5)-1,"-Rqst",'Common Data'!$B$4)</f>
        <v>Auto NasShare-4-Rqst-080219</v>
      </c>
      <c r="E5" t="s">
        <v>494</v>
      </c>
      <c r="F5" t="s">
        <v>270</v>
      </c>
      <c r="G5" t="s">
        <v>495</v>
      </c>
      <c r="H5" t="s">
        <v>496</v>
      </c>
      <c r="I5" t="s">
        <v>497</v>
      </c>
      <c r="J5" t="s">
        <v>498</v>
      </c>
      <c r="K5" t="s">
        <v>270</v>
      </c>
      <c r="L5">
        <v>227</v>
      </c>
      <c r="M5" t="s">
        <v>512</v>
      </c>
      <c r="N5" t="s">
        <v>522</v>
      </c>
      <c r="O5" t="s">
        <v>515</v>
      </c>
      <c r="P5" t="s">
        <v>523</v>
      </c>
      <c r="Q5" t="s">
        <v>502</v>
      </c>
      <c r="R5" t="s">
        <v>513</v>
      </c>
      <c r="S5" t="s">
        <v>517</v>
      </c>
      <c r="T5" t="s">
        <v>518</v>
      </c>
      <c r="U5" t="s">
        <v>519</v>
      </c>
      <c r="V5" t="s">
        <v>520</v>
      </c>
      <c r="AA5" t="s">
        <v>524</v>
      </c>
      <c r="AB5" t="s">
        <v>509</v>
      </c>
      <c r="AC5" t="s">
        <v>26</v>
      </c>
    </row>
    <row r="6" spans="1:30" x14ac:dyDescent="0.3">
      <c r="A6" t="s">
        <v>491</v>
      </c>
      <c r="B6" t="s">
        <v>525</v>
      </c>
      <c r="C6" t="s">
        <v>493</v>
      </c>
      <c r="D6" s="16" t="str">
        <f ca="1">CONCATENATE("Auto NasShare-", ROW(A6)-1,"-Rqst",'Common Data'!$B$4)</f>
        <v>Auto NasShare-5-Rqst-080219</v>
      </c>
      <c r="E6" t="s">
        <v>494</v>
      </c>
      <c r="F6" t="s">
        <v>270</v>
      </c>
      <c r="G6" t="s">
        <v>495</v>
      </c>
      <c r="H6" t="s">
        <v>496</v>
      </c>
      <c r="I6" t="s">
        <v>497</v>
      </c>
      <c r="J6" t="s">
        <v>498</v>
      </c>
      <c r="K6" t="s">
        <v>270</v>
      </c>
      <c r="L6">
        <v>228</v>
      </c>
      <c r="M6" t="s">
        <v>512</v>
      </c>
      <c r="N6" t="s">
        <v>522</v>
      </c>
      <c r="O6" t="s">
        <v>515</v>
      </c>
      <c r="P6" t="s">
        <v>523</v>
      </c>
      <c r="Q6" t="s">
        <v>502</v>
      </c>
      <c r="R6" t="s">
        <v>513</v>
      </c>
      <c r="S6" t="s">
        <v>517</v>
      </c>
      <c r="T6" t="s">
        <v>518</v>
      </c>
      <c r="U6" t="s">
        <v>519</v>
      </c>
      <c r="V6" t="s">
        <v>520</v>
      </c>
      <c r="AA6" t="s">
        <v>508</v>
      </c>
      <c r="AB6" t="s">
        <v>509</v>
      </c>
      <c r="AC6" t="s">
        <v>26</v>
      </c>
    </row>
    <row r="7" spans="1:30" x14ac:dyDescent="0.3">
      <c r="A7" t="s">
        <v>491</v>
      </c>
      <c r="B7" t="s">
        <v>526</v>
      </c>
      <c r="C7" t="s">
        <v>493</v>
      </c>
      <c r="D7" s="16" t="str">
        <f ca="1">CONCATENATE("Auto NasShare-", ROW(A7)-1,"-Rqst",'Common Data'!$B$4)</f>
        <v>Auto NasShare-6-Rqst-080219</v>
      </c>
      <c r="E7" t="s">
        <v>494</v>
      </c>
      <c r="F7" t="s">
        <v>270</v>
      </c>
      <c r="G7" t="s">
        <v>495</v>
      </c>
      <c r="H7" t="s">
        <v>496</v>
      </c>
      <c r="I7" t="s">
        <v>497</v>
      </c>
      <c r="J7" t="s">
        <v>498</v>
      </c>
      <c r="K7" t="s">
        <v>20</v>
      </c>
      <c r="L7">
        <v>229</v>
      </c>
      <c r="M7" t="s">
        <v>512</v>
      </c>
      <c r="N7" t="s">
        <v>522</v>
      </c>
      <c r="O7" t="s">
        <v>515</v>
      </c>
      <c r="P7" t="s">
        <v>516</v>
      </c>
      <c r="Q7" t="s">
        <v>502</v>
      </c>
      <c r="R7" t="s">
        <v>513</v>
      </c>
      <c r="S7" t="s">
        <v>517</v>
      </c>
      <c r="T7" t="s">
        <v>518</v>
      </c>
      <c r="U7" t="s">
        <v>519</v>
      </c>
      <c r="V7" t="s">
        <v>520</v>
      </c>
      <c r="AA7" t="s">
        <v>508</v>
      </c>
      <c r="AB7" t="s">
        <v>509</v>
      </c>
      <c r="AC7" t="s">
        <v>26</v>
      </c>
    </row>
    <row r="8" spans="1:30" x14ac:dyDescent="0.3">
      <c r="A8" t="s">
        <v>491</v>
      </c>
      <c r="B8" t="s">
        <v>527</v>
      </c>
      <c r="C8" t="s">
        <v>493</v>
      </c>
      <c r="D8" s="16" t="str">
        <f ca="1">CONCATENATE("Auto NasShare-", ROW(A8)-1,"-Rqst",'Common Data'!$B$4)</f>
        <v>Auto NasShare-7-Rqst-080219</v>
      </c>
      <c r="E8" t="s">
        <v>494</v>
      </c>
      <c r="F8" t="s">
        <v>270</v>
      </c>
      <c r="G8" t="s">
        <v>495</v>
      </c>
      <c r="H8" t="s">
        <v>496</v>
      </c>
      <c r="I8" t="s">
        <v>497</v>
      </c>
      <c r="J8" t="s">
        <v>498</v>
      </c>
      <c r="K8" t="s">
        <v>20</v>
      </c>
      <c r="L8">
        <v>230</v>
      </c>
      <c r="M8" t="s">
        <v>499</v>
      </c>
      <c r="N8" t="s">
        <v>500</v>
      </c>
      <c r="O8" t="s">
        <v>501</v>
      </c>
      <c r="Q8" t="s">
        <v>502</v>
      </c>
      <c r="R8" t="s">
        <v>513</v>
      </c>
      <c r="S8" t="s">
        <v>504</v>
      </c>
      <c r="T8" t="s">
        <v>505</v>
      </c>
      <c r="U8" t="s">
        <v>506</v>
      </c>
      <c r="V8" t="s">
        <v>507</v>
      </c>
      <c r="AA8" t="s">
        <v>509</v>
      </c>
      <c r="AB8" t="s">
        <v>509</v>
      </c>
      <c r="AC8" t="s">
        <v>26</v>
      </c>
    </row>
    <row r="9" spans="1:30" x14ac:dyDescent="0.3">
      <c r="A9" t="s">
        <v>491</v>
      </c>
      <c r="B9" t="s">
        <v>528</v>
      </c>
      <c r="C9" t="s">
        <v>493</v>
      </c>
      <c r="D9" s="16" t="str">
        <f ca="1">CONCATENATE("Auto NasShare-", ROW(A9)-1,"-Rqst",'Common Data'!$B$4)</f>
        <v>Auto NasShare-8-Rqst-080219</v>
      </c>
      <c r="E9" t="s">
        <v>494</v>
      </c>
      <c r="F9" t="s">
        <v>270</v>
      </c>
      <c r="G9" t="s">
        <v>495</v>
      </c>
      <c r="H9" t="s">
        <v>496</v>
      </c>
      <c r="I9" t="s">
        <v>497</v>
      </c>
      <c r="J9" t="s">
        <v>498</v>
      </c>
      <c r="K9" t="s">
        <v>20</v>
      </c>
      <c r="L9">
        <v>231</v>
      </c>
      <c r="M9" t="s">
        <v>499</v>
      </c>
      <c r="N9" t="s">
        <v>500</v>
      </c>
      <c r="O9" t="s">
        <v>501</v>
      </c>
      <c r="Q9" t="s">
        <v>502</v>
      </c>
      <c r="R9" t="s">
        <v>513</v>
      </c>
      <c r="S9" t="s">
        <v>504</v>
      </c>
      <c r="T9" t="s">
        <v>505</v>
      </c>
      <c r="U9" t="s">
        <v>506</v>
      </c>
      <c r="V9" t="s">
        <v>507</v>
      </c>
      <c r="AB9" t="s">
        <v>509</v>
      </c>
      <c r="AC9" t="s">
        <v>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P3" sqref="P3"/>
    </sheetView>
  </sheetViews>
  <sheetFormatPr defaultRowHeight="14.4" x14ac:dyDescent="0.3"/>
  <cols>
    <col min="1" max="1" width="27" customWidth="1"/>
    <col min="2" max="2" width="33" customWidth="1"/>
    <col min="3" max="3" width="56" customWidth="1"/>
    <col min="4" max="4" width="17.33203125" customWidth="1"/>
    <col min="5" max="5" width="18" customWidth="1"/>
    <col min="6" max="6" width="23.33203125" customWidth="1"/>
    <col min="7" max="7" width="47.109375" customWidth="1"/>
    <col min="8" max="8" width="25.88671875" customWidth="1"/>
    <col min="9" max="9" width="22.109375" customWidth="1"/>
    <col min="10" max="10" width="31.109375" customWidth="1"/>
    <col min="11" max="11" width="32.109375" customWidth="1"/>
    <col min="12" max="12" width="16.5546875" customWidth="1"/>
    <col min="14" max="14" width="16.5546875" customWidth="1"/>
    <col min="15" max="15" width="23.44140625" customWidth="1"/>
    <col min="16" max="16" width="30.33203125" customWidth="1"/>
    <col min="17" max="17" width="13.109375" customWidth="1"/>
    <col min="18" max="18" width="15.44140625" customWidth="1"/>
    <col min="19" max="19" width="18.109375" customWidth="1"/>
  </cols>
  <sheetData>
    <row r="1" spans="1:19" x14ac:dyDescent="0.3">
      <c r="A1" s="58" t="s">
        <v>0</v>
      </c>
      <c r="B1" s="58" t="s">
        <v>299</v>
      </c>
      <c r="C1" s="58" t="s">
        <v>298</v>
      </c>
      <c r="D1" s="58" t="s">
        <v>529</v>
      </c>
      <c r="E1" s="58" t="s">
        <v>530</v>
      </c>
      <c r="F1" s="58" t="s">
        <v>531</v>
      </c>
      <c r="G1" s="58" t="s">
        <v>532</v>
      </c>
      <c r="H1" s="58" t="s">
        <v>24</v>
      </c>
      <c r="I1" s="58" t="s">
        <v>533</v>
      </c>
      <c r="J1" s="58" t="s">
        <v>534</v>
      </c>
      <c r="K1" s="58" t="s">
        <v>15</v>
      </c>
      <c r="L1" s="58" t="s">
        <v>535</v>
      </c>
      <c r="M1" s="58" t="s">
        <v>536</v>
      </c>
      <c r="N1" s="58" t="s">
        <v>537</v>
      </c>
      <c r="O1" s="58" t="s">
        <v>538</v>
      </c>
      <c r="P1" s="58" t="s">
        <v>78</v>
      </c>
      <c r="Q1" s="58" t="s">
        <v>19</v>
      </c>
      <c r="R1" s="58" t="s">
        <v>25</v>
      </c>
      <c r="S1" s="58" t="s">
        <v>539</v>
      </c>
    </row>
    <row r="2" spans="1:19" ht="43.2" x14ac:dyDescent="0.3">
      <c r="A2" t="s">
        <v>111</v>
      </c>
      <c r="B2" t="s">
        <v>540</v>
      </c>
      <c r="C2" s="59" t="s">
        <v>541</v>
      </c>
      <c r="D2" t="s">
        <v>542</v>
      </c>
      <c r="E2" t="s">
        <v>270</v>
      </c>
      <c r="F2" t="s">
        <v>543</v>
      </c>
      <c r="G2" t="s">
        <v>544</v>
      </c>
      <c r="H2" t="str">
        <f ca="1">CONCATENATE("Auto FirWallProxy-", ROW(H2)-1,'Common Data'!$B$4)</f>
        <v>Auto FirWallProxy-1-080219</v>
      </c>
      <c r="I2" t="s">
        <v>270</v>
      </c>
      <c r="J2" t="s">
        <v>545</v>
      </c>
      <c r="K2" t="s">
        <v>546</v>
      </c>
      <c r="M2" t="s">
        <v>546</v>
      </c>
      <c r="P2" t="s">
        <v>510</v>
      </c>
      <c r="Q2" t="s">
        <v>547</v>
      </c>
      <c r="R2" t="s">
        <v>26</v>
      </c>
      <c r="S2" t="s">
        <v>546</v>
      </c>
    </row>
    <row r="3" spans="1:19" x14ac:dyDescent="0.3">
      <c r="A3" t="s">
        <v>111</v>
      </c>
      <c r="B3" t="s">
        <v>548</v>
      </c>
      <c r="C3" t="s">
        <v>549</v>
      </c>
      <c r="D3" t="s">
        <v>542</v>
      </c>
      <c r="E3" t="s">
        <v>20</v>
      </c>
      <c r="F3" t="s">
        <v>465</v>
      </c>
      <c r="G3" t="s">
        <v>550</v>
      </c>
      <c r="H3" t="str">
        <f ca="1">CONCATENATE("Auto FirWallProxy-", ROW(H3)-1,'Common Data'!$B$4)</f>
        <v>Auto FirWallProxy-2-080219</v>
      </c>
      <c r="I3" t="s">
        <v>20</v>
      </c>
      <c r="J3" t="s">
        <v>551</v>
      </c>
      <c r="K3" t="s">
        <v>546</v>
      </c>
      <c r="M3" t="s">
        <v>552</v>
      </c>
      <c r="Q3" t="s">
        <v>547</v>
      </c>
      <c r="R3" t="s">
        <v>26</v>
      </c>
    </row>
    <row r="4" spans="1:19" x14ac:dyDescent="0.3">
      <c r="A4" t="s">
        <v>553</v>
      </c>
      <c r="B4" t="s">
        <v>554</v>
      </c>
      <c r="C4" t="s">
        <v>555</v>
      </c>
      <c r="Q4" t="s">
        <v>547</v>
      </c>
      <c r="R4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 Data</vt:lpstr>
      <vt:lpstr>Login</vt:lpstr>
      <vt:lpstr>EngineeringAndSupport</vt:lpstr>
      <vt:lpstr>LoadBalanceManual</vt:lpstr>
      <vt:lpstr>VendorAndThridParty</vt:lpstr>
      <vt:lpstr>ArchSight</vt:lpstr>
      <vt:lpstr>NasShareAllocation</vt:lpstr>
      <vt:lpstr>SecurityRequest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Manoj K</dc:creator>
  <cp:lastModifiedBy>Sharma, Manoj K</cp:lastModifiedBy>
  <dcterms:created xsi:type="dcterms:W3CDTF">2019-01-03T13:30:17Z</dcterms:created>
  <dcterms:modified xsi:type="dcterms:W3CDTF">2019-02-08T11:36:26Z</dcterms:modified>
</cp:coreProperties>
</file>