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 Digital College\Downloads\Wallstreet_edu\"/>
    </mc:Choice>
  </mc:AlternateContent>
  <xr:revisionPtr revIDLastSave="0" documentId="13_ncr:1_{3311C280-0CC3-4DEB-8283-7F5A8E0F3774}" xr6:coauthVersionLast="47" xr6:coauthVersionMax="47" xr10:uidLastSave="{00000000-0000-0000-0000-000000000000}"/>
  <bookViews>
    <workbookView xWindow="-120" yWindow="-120" windowWidth="15600" windowHeight="11160" xr2:uid="{62FA2ACC-5E25-4BEB-BD47-2D862865F5DB}"/>
  </bookViews>
  <sheets>
    <sheet name="INTRO" sheetId="8" r:id="rId1"/>
    <sheet name="CHAP 8(28)" sheetId="1" r:id="rId2"/>
    <sheet name="CHAP9(8)" sheetId="2" r:id="rId3"/>
    <sheet name="CHAP13(5)" sheetId="3" r:id="rId4"/>
    <sheet name="CHAP13(12)" sheetId="4" r:id="rId5"/>
    <sheet name="CHAP16(3)" sheetId="6" r:id="rId6"/>
    <sheet name="CHAP16(10)" sheetId="5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2" l="1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R27" i="2"/>
  <c r="S27" i="2"/>
  <c r="Q27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C40" i="5" l="1"/>
  <c r="C35" i="5"/>
  <c r="G9" i="4"/>
  <c r="G8" i="4"/>
  <c r="F17" i="4"/>
  <c r="F18" i="4"/>
  <c r="E16" i="4"/>
  <c r="E6" i="4"/>
</calcChain>
</file>

<file path=xl/sharedStrings.xml><?xml version="1.0" encoding="utf-8"?>
<sst xmlns="http://schemas.openxmlformats.org/spreadsheetml/2006/main" count="177" uniqueCount="133">
  <si>
    <t>Chap 8-28</t>
  </si>
  <si>
    <t>The data has current salary (dependent variable) while others are independent variable on the 100 employees data set</t>
  </si>
  <si>
    <r>
      <t xml:space="preserve">Current salary </t>
    </r>
    <r>
      <rPr>
        <b/>
        <i/>
        <sz val="11"/>
        <color theme="1"/>
        <rFont val="Calibri"/>
        <family val="2"/>
        <scheme val="minor"/>
      </rPr>
      <t>Y</t>
    </r>
  </si>
  <si>
    <r>
      <t xml:space="preserve">Beginning salary </t>
    </r>
    <r>
      <rPr>
        <b/>
        <i/>
        <sz val="11"/>
        <color theme="1"/>
        <rFont val="Calibri"/>
        <family val="2"/>
        <scheme val="minor"/>
      </rPr>
      <t>X1</t>
    </r>
  </si>
  <si>
    <r>
      <t xml:space="preserve">Previous exp </t>
    </r>
    <r>
      <rPr>
        <b/>
        <i/>
        <sz val="11"/>
        <color theme="1"/>
        <rFont val="Calibri"/>
        <family val="2"/>
        <scheme val="minor"/>
      </rPr>
      <t>X2</t>
    </r>
  </si>
  <si>
    <r>
      <t xml:space="preserve">Education </t>
    </r>
    <r>
      <rPr>
        <b/>
        <i/>
        <sz val="11"/>
        <color theme="1"/>
        <rFont val="Calibri"/>
        <family val="2"/>
        <scheme val="minor"/>
      </rPr>
      <t>X3</t>
    </r>
  </si>
  <si>
    <t>Import the data on Excel</t>
  </si>
  <si>
    <t>Using the data analysis Tab, select regression, add the current salary on Y variable field and rest variables on X field</t>
  </si>
  <si>
    <t>I have set CI at 0.95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</si>
  <si>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</si>
  <si>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</si>
  <si>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</si>
  <si>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</si>
  <si>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</si>
  <si>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</si>
  <si>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</si>
  <si>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</si>
  <si>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MS</t>
  </si>
  <si>
    <t>SS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</si>
  <si>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</si>
  <si>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</si>
  <si>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</si>
  <si>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</si>
  <si>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</si>
  <si>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</si>
  <si>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</si>
  <si>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</si>
  <si>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</si>
  <si>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</si>
  <si>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</si>
  <si>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Intercept</t>
  </si>
  <si>
    <t>Beginning Salary</t>
  </si>
  <si>
    <t>Previous Experience (months)</t>
  </si>
  <si>
    <t>Education (years)</t>
  </si>
  <si>
    <t xml:space="preserve">Regression equation is provided by the cofficients </t>
  </si>
  <si>
    <t>Y= -4139.24 + 1.730X1 -10.907X2 +719.734X3</t>
  </si>
  <si>
    <t>b)</t>
  </si>
  <si>
    <t>a)</t>
  </si>
  <si>
    <t>The p-value results for previous is the highest but insignificant , running the regression without this variable we get</t>
  </si>
  <si>
    <t>The adjusted R-Square value has significantly reduced than in the first regression model</t>
  </si>
  <si>
    <t>Therefore removing (previous experience ) makes model unfit</t>
  </si>
  <si>
    <t>STUDENT NAME</t>
  </si>
  <si>
    <t>Course</t>
  </si>
  <si>
    <t>Institution</t>
  </si>
  <si>
    <t>Instructor</t>
  </si>
  <si>
    <t>Week 6 Assignment</t>
  </si>
  <si>
    <t>Date</t>
  </si>
  <si>
    <t>IBM</t>
  </si>
  <si>
    <t>Slight decline</t>
  </si>
  <si>
    <t>20% decline</t>
  </si>
  <si>
    <t>40% decline</t>
  </si>
  <si>
    <t>Stay in Carmel</t>
  </si>
  <si>
    <t>Move to Wisconsin</t>
  </si>
  <si>
    <t>Probability</t>
  </si>
  <si>
    <t>The values represents the cost to be incurred by the company</t>
  </si>
  <si>
    <t>Decision</t>
  </si>
  <si>
    <t>Nodes</t>
  </si>
  <si>
    <t>Stay in carmel</t>
  </si>
  <si>
    <t xml:space="preserve">To determine the EV values at the nodes </t>
  </si>
  <si>
    <t>Stay at Carmel</t>
  </si>
  <si>
    <t>Slight Decline</t>
  </si>
  <si>
    <t>20% Decline</t>
  </si>
  <si>
    <t>40% Decline</t>
  </si>
  <si>
    <t>Average payoff</t>
  </si>
  <si>
    <t>Aggressive</t>
  </si>
  <si>
    <t>Conservative</t>
  </si>
  <si>
    <t>Opportunity Loss</t>
  </si>
  <si>
    <t>How many minutes of either TV or Radio to consider</t>
  </si>
  <si>
    <t>Objective</t>
  </si>
  <si>
    <t>Max Exposure</t>
  </si>
  <si>
    <t>Exposure</t>
  </si>
  <si>
    <t>Budget</t>
  </si>
  <si>
    <t>(a)</t>
  </si>
  <si>
    <t>Decision Variables</t>
  </si>
  <si>
    <t>Let R be allocated time to Radio Ads</t>
  </si>
  <si>
    <t>Let T be allocated time for TV ads</t>
  </si>
  <si>
    <t>Objective Functions</t>
  </si>
  <si>
    <t>Max (Y)= 350R + 800T</t>
  </si>
  <si>
    <t>Constraint</t>
  </si>
  <si>
    <t>400R+ 2000T&lt;=25000</t>
  </si>
  <si>
    <t>For minimum allocation</t>
  </si>
  <si>
    <t>T&gt;= 75% * (R+T)</t>
  </si>
  <si>
    <t>0.75R-0.25T&lt;=0</t>
  </si>
  <si>
    <t>where R,T&gt;0 are positive</t>
  </si>
  <si>
    <t>(b)</t>
  </si>
  <si>
    <t xml:space="preserve">The LP model </t>
  </si>
  <si>
    <t>Y= 350R+ 800T</t>
  </si>
  <si>
    <t>400R+ 2000T &lt;=25000</t>
  </si>
  <si>
    <t>0.75R-0.25T &lt;=0</t>
  </si>
  <si>
    <t>R, T &gt;=0</t>
  </si>
  <si>
    <t>Decision Variable</t>
  </si>
  <si>
    <t>Radio Ads</t>
  </si>
  <si>
    <t>TV ads</t>
  </si>
  <si>
    <t>Constrants</t>
  </si>
  <si>
    <t>Minimum allocation</t>
  </si>
  <si>
    <t>&lt;=25000</t>
  </si>
  <si>
    <t>&lt;=0</t>
  </si>
  <si>
    <t>Sensitivity Report</t>
  </si>
  <si>
    <t>TV Ads</t>
  </si>
  <si>
    <t>Objective Fxn</t>
  </si>
  <si>
    <t>Max Exp</t>
  </si>
  <si>
    <t xml:space="preserve">Constraints </t>
  </si>
  <si>
    <t>minimum allocation</t>
  </si>
  <si>
    <t>Variable Cells</t>
  </si>
  <si>
    <t>Cell</t>
  </si>
  <si>
    <t>Name</t>
  </si>
  <si>
    <t>Final Value</t>
  </si>
  <si>
    <t>Reduced Cost</t>
  </si>
  <si>
    <t>Objective Coefficient</t>
  </si>
  <si>
    <t>Allowable Increase</t>
  </si>
  <si>
    <t>Allowable Decrease</t>
  </si>
  <si>
    <t>The Optimal solution</t>
  </si>
  <si>
    <r>
      <t xml:space="preserve">Time in minutes allocated to Radio Ads is 4.93 minutes while for TV is 11.511 and the Maximum exposure time  </t>
    </r>
    <r>
      <rPr>
        <b/>
        <sz val="11"/>
        <color theme="1"/>
        <rFont val="Calibri"/>
        <family val="2"/>
        <scheme val="minor"/>
      </rPr>
      <t xml:space="preserve"> 10933.5</t>
    </r>
  </si>
  <si>
    <t>e</t>
  </si>
  <si>
    <t>a</t>
  </si>
  <si>
    <t>b</t>
  </si>
  <si>
    <t>c</t>
  </si>
  <si>
    <t>Solution</t>
  </si>
  <si>
    <t>Implement Colpal Product Solutions</t>
  </si>
  <si>
    <t>moving in Wisconsin</t>
  </si>
  <si>
    <t xml:space="preserve">EV </t>
  </si>
  <si>
    <r>
      <t xml:space="preserve">From the values, the minimum cost </t>
    </r>
    <r>
      <rPr>
        <b/>
        <sz val="11"/>
        <color theme="1"/>
        <rFont val="Calibri"/>
        <family val="2"/>
        <scheme val="minor"/>
      </rPr>
      <t>(-848000)</t>
    </r>
    <r>
      <rPr>
        <sz val="11"/>
        <color theme="1"/>
        <rFont val="Calibri"/>
        <family val="2"/>
        <scheme val="minor"/>
      </rPr>
      <t xml:space="preserve"> . This means the company should stay at Carmel</t>
    </r>
  </si>
  <si>
    <t xml:space="preserve">Best Decision </t>
  </si>
  <si>
    <t>Stay In Carmel</t>
  </si>
  <si>
    <t xml:space="preserve">Stay in Carmel </t>
  </si>
  <si>
    <t>Stay In carmel</t>
  </si>
  <si>
    <t>INTC</t>
  </si>
  <si>
    <t>CSCO</t>
  </si>
  <si>
    <t>GE</t>
  </si>
  <si>
    <t>DJ Index</t>
  </si>
  <si>
    <t>Two Period Moving Average</t>
  </si>
  <si>
    <t>Three Period MA</t>
  </si>
  <si>
    <t xml:space="preserve">Many Work has been arranged as the worksheets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</si>
</sst>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E+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0" fillId="0" borderId="3" xfId="0" applyBorder="1"/>
    <xf numFmtId="165" fontId="0" fillId="0" borderId="0" xfId="0" applyNumberFormat="1"/>
    <xf numFmtId="165" fontId="0" fillId="0" borderId="4" xfId="0" applyNumberForma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3" fillId="0" borderId="0" xfId="0" applyFont="1"/>
    <xf numFmtId="2" fontId="0" fillId="0" borderId="0" xfId="0" applyNumberFormat="1"/>
    <xf numFmtId="2" fontId="0" fillId="0" borderId="4" xfId="0" applyNumberFormat="1" applyBorder="1"/>
    <xf numFmtId="1" fontId="0" fillId="0" borderId="0" xfId="0" applyNumberFormat="1"/>
    <xf numFmtId="1" fontId="0" fillId="0" borderId="4" xfId="0" applyNumberFormat="1" applyBorder="1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/>
    <xf numFmtId="6" fontId="0" fillId="0" borderId="0" xfId="0" applyNumberFormat="1"/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12" xfId="0" applyFont="1" applyBorder="1"/>
    <xf numFmtId="0" fontId="0" fillId="3" borderId="0" xfId="0" applyFill="1"/>
    <xf numFmtId="0" fontId="1" fillId="3" borderId="12" xfId="0" applyFont="1" applyFill="1" applyBorder="1"/>
    <xf numFmtId="0" fontId="0" fillId="3" borderId="12" xfId="0" applyFill="1" applyBorder="1" applyAlignment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6" fontId="0" fillId="0" borderId="12" xfId="0" applyNumberFormat="1" applyBorder="1"/>
    <xf numFmtId="6" fontId="0" fillId="0" borderId="0" xfId="0" applyNumberFormat="1" applyBorder="1"/>
    <xf numFmtId="9" fontId="0" fillId="0" borderId="4" xfId="0" applyNumberFormat="1" applyBorder="1"/>
    <xf numFmtId="0" fontId="1" fillId="0" borderId="4" xfId="0" applyFont="1" applyBorder="1"/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31</xdr:row>
      <xdr:rowOff>61912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F20AF7-4C37-AA4A-DD4E-815F3AF0D43D}"/>
            </a:ext>
          </a:extLst>
        </xdr:cNvPr>
        <xdr:cNvSpPr txBox="1"/>
      </xdr:nvSpPr>
      <xdr:spPr>
        <a:xfrm>
          <a:off x="3905250" y="5976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381000</xdr:colOff>
      <xdr:row>57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CE902B-3101-4EB9-B7E9-EE8356F15325}"/>
            </a:ext>
          </a:extLst>
        </xdr:cNvPr>
        <xdr:cNvSpPr txBox="1"/>
      </xdr:nvSpPr>
      <xdr:spPr>
        <a:xfrm>
          <a:off x="3952875" y="5976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11</xdr:row>
      <xdr:rowOff>47625</xdr:rowOff>
    </xdr:from>
    <xdr:to>
      <xdr:col>3</xdr:col>
      <xdr:colOff>657225</xdr:colOff>
      <xdr:row>14</xdr:row>
      <xdr:rowOff>95250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787A691-3291-9CB3-FA98-7F3E78E15F80}"/>
            </a:ext>
          </a:extLst>
        </xdr:cNvPr>
        <xdr:cNvSpPr/>
      </xdr:nvSpPr>
      <xdr:spPr>
        <a:xfrm>
          <a:off x="2495550" y="2181225"/>
          <a:ext cx="942975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866775</xdr:colOff>
      <xdr:row>18</xdr:row>
      <xdr:rowOff>142875</xdr:rowOff>
    </xdr:from>
    <xdr:to>
      <xdr:col>3</xdr:col>
      <xdr:colOff>704850</xdr:colOff>
      <xdr:row>23</xdr:row>
      <xdr:rowOff>9525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1A44D34-B429-39D3-CB03-F2116C88C1C9}"/>
            </a:ext>
          </a:extLst>
        </xdr:cNvPr>
        <xdr:cNvSpPr/>
      </xdr:nvSpPr>
      <xdr:spPr>
        <a:xfrm>
          <a:off x="2466975" y="3609975"/>
          <a:ext cx="1019175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962025</xdr:colOff>
      <xdr:row>13</xdr:row>
      <xdr:rowOff>95250</xdr:rowOff>
    </xdr:from>
    <xdr:to>
      <xdr:col>2</xdr:col>
      <xdr:colOff>971550</xdr:colOff>
      <xdr:row>16</xdr:row>
      <xdr:rowOff>190500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61171BF-08F7-8CCB-9D97-1CC9B837DBA0}"/>
            </a:ext>
          </a:extLst>
        </xdr:cNvPr>
        <xdr:cNvCxnSpPr>
          <a:endCxn id="2" idx="3"/>
        </xdr:cNvCxnSpPr>
      </xdr:nvCxnSpPr>
      <xdr:spPr>
        <a:xfrm flipV="1">
          <a:off x="1571625" y="2609850"/>
          <a:ext cx="1000125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981075</xdr:colOff>
      <xdr:row>17</xdr:row>
      <xdr:rowOff>190500</xdr:rowOff>
    </xdr:from>
    <xdr:to>
      <xdr:col>2</xdr:col>
      <xdr:colOff>933450</xdr:colOff>
      <xdr:row>20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8C516B4-6540-50DE-BC4C-1D6462EE70BC}"/>
            </a:ext>
          </a:extLst>
        </xdr:cNvPr>
        <xdr:cNvCxnSpPr/>
      </xdr:nvCxnSpPr>
      <xdr:spPr>
        <a:xfrm>
          <a:off x="1590675" y="3457575"/>
          <a:ext cx="94297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519130</xdr:colOff>
      <xdr:row>8</xdr:row>
      <xdr:rowOff>95250</xdr:rowOff>
    </xdr:from>
    <xdr:to>
      <xdr:col>5</xdr:col>
      <xdr:colOff>590550</xdr:colOff>
      <xdr:row>11</xdr:row>
      <xdr:rowOff>138294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932C58D-4877-DAE2-57B1-EA3D0E045A28}"/>
            </a:ext>
          </a:extLst>
        </xdr:cNvPr>
        <xdr:cNvCxnSpPr>
          <a:stCxn id="2" idx="7"/>
        </xdr:cNvCxnSpPr>
      </xdr:nvCxnSpPr>
      <xdr:spPr>
        <a:xfrm flipV="1">
          <a:off x="3300430" y="1638300"/>
          <a:ext cx="2243120" cy="633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12</xdr:row>
      <xdr:rowOff>114300</xdr:rowOff>
    </xdr:from>
    <xdr:to>
      <xdr:col>6</xdr:col>
      <xdr:colOff>19050</xdr:colOff>
      <xdr:row>12</xdr:row>
      <xdr:rowOff>166688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B7ED4B-E6F0-35F1-1CDA-5A66236B932C}"/>
            </a:ext>
          </a:extLst>
        </xdr:cNvPr>
        <xdr:cNvCxnSpPr>
          <a:stCxn id="2" idx="6"/>
        </xdr:cNvCxnSpPr>
      </xdr:nvCxnSpPr>
      <xdr:spPr>
        <a:xfrm flipV="1">
          <a:off x="3438525" y="2438400"/>
          <a:ext cx="2143125" cy="523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13</xdr:row>
      <xdr:rowOff>133350</xdr:rowOff>
    </xdr:from>
    <xdr:to>
      <xdr:col>6</xdr:col>
      <xdr:colOff>28575</xdr:colOff>
      <xdr:row>16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D4EAF5A-449D-17F8-6939-DDE0BDDAF8F1}"/>
            </a:ext>
          </a:extLst>
        </xdr:cNvPr>
        <xdr:cNvCxnSpPr/>
      </xdr:nvCxnSpPr>
      <xdr:spPr>
        <a:xfrm>
          <a:off x="3419475" y="2647950"/>
          <a:ext cx="217170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555595</xdr:colOff>
      <xdr:row>18</xdr:row>
      <xdr:rowOff>47625</xdr:rowOff>
    </xdr:from>
    <xdr:to>
      <xdr:col>6</xdr:col>
      <xdr:colOff>9525</xdr:colOff>
      <xdr:row>19</xdr:row>
      <xdr:rowOff>72337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6B8F1DC-09FC-7B50-DC85-D57142CE7917}"/>
            </a:ext>
          </a:extLst>
        </xdr:cNvPr>
        <xdr:cNvCxnSpPr>
          <a:stCxn id="3" idx="7"/>
        </xdr:cNvCxnSpPr>
      </xdr:nvCxnSpPr>
      <xdr:spPr>
        <a:xfrm flipV="1">
          <a:off x="3336895" y="3533775"/>
          <a:ext cx="2235230" cy="215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21</xdr:row>
      <xdr:rowOff>85725</xdr:rowOff>
    </xdr:from>
    <xdr:to>
      <xdr:col>6</xdr:col>
      <xdr:colOff>0</xdr:colOff>
      <xdr:row>21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62B6A0B-B7FF-7CAD-F6F1-405C70D739D8}"/>
            </a:ext>
          </a:extLst>
        </xdr:cNvPr>
        <xdr:cNvCxnSpPr/>
      </xdr:nvCxnSpPr>
      <xdr:spPr>
        <a:xfrm flipV="1">
          <a:off x="3467100" y="4143375"/>
          <a:ext cx="2095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555595</xdr:colOff>
      <xdr:row>22</xdr:row>
      <xdr:rowOff>80063</xdr:rowOff>
    </xdr:from>
    <xdr:to>
      <xdr:col>6</xdr:col>
      <xdr:colOff>0</xdr:colOff>
      <xdr:row>25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EDB192-E2D9-4BA2-5A05-E6DDAB211F56}"/>
            </a:ext>
          </a:extLst>
        </xdr:cNvPr>
        <xdr:cNvCxnSpPr>
          <a:stCxn id="3" idx="5"/>
        </xdr:cNvCxnSpPr>
      </xdr:nvCxnSpPr>
      <xdr:spPr>
        <a:xfrm>
          <a:off x="3336895" y="4328213"/>
          <a:ext cx="2225705" cy="615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180975</xdr:colOff>
      <xdr:row>9</xdr:row>
      <xdr:rowOff>0</xdr:rowOff>
    </xdr:to>
    <xdr:sp macro="" textlink="">
      <xdr:nvSpPr>
        <xdr:cNvPr id="20" name="Pentagon 19">
          <a:extLst>
            <a:ext uri="{FF2B5EF4-FFF2-40B4-BE49-F238E27FC236}">
              <a16:creationId xmlns:a16="http://schemas.microsoft.com/office/drawing/2014/main" id="{889E8EB1-A270-A547-3008-D45A353882FD}"/>
            </a:ext>
          </a:extLst>
        </xdr:cNvPr>
        <xdr:cNvSpPr/>
      </xdr:nvSpPr>
      <xdr:spPr>
        <a:xfrm>
          <a:off x="5562600" y="1524000"/>
          <a:ext cx="180975" cy="20955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600074</xdr:colOff>
      <xdr:row>12</xdr:row>
      <xdr:rowOff>19050</xdr:rowOff>
    </xdr:from>
    <xdr:to>
      <xdr:col>6</xdr:col>
      <xdr:colOff>209549</xdr:colOff>
      <xdr:row>13</xdr:row>
      <xdr:rowOff>38100</xdr:rowOff>
    </xdr:to>
    <xdr:sp macro="" textlink="">
      <xdr:nvSpPr>
        <xdr:cNvPr id="21" name="Pentagon 20">
          <a:extLst>
            <a:ext uri="{FF2B5EF4-FFF2-40B4-BE49-F238E27FC236}">
              <a16:creationId xmlns:a16="http://schemas.microsoft.com/office/drawing/2014/main" id="{65718B6E-2B37-313B-7FEC-3AE8C6B9B08C}"/>
            </a:ext>
          </a:extLst>
        </xdr:cNvPr>
        <xdr:cNvSpPr/>
      </xdr:nvSpPr>
      <xdr:spPr>
        <a:xfrm>
          <a:off x="5553074" y="2343150"/>
          <a:ext cx="219075" cy="20955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15</xdr:row>
      <xdr:rowOff>123825</xdr:rowOff>
    </xdr:from>
    <xdr:to>
      <xdr:col>6</xdr:col>
      <xdr:colOff>276225</xdr:colOff>
      <xdr:row>17</xdr:row>
      <xdr:rowOff>9525</xdr:rowOff>
    </xdr:to>
    <xdr:sp macro="" textlink="">
      <xdr:nvSpPr>
        <xdr:cNvPr id="22" name="Pentagon 21">
          <a:extLst>
            <a:ext uri="{FF2B5EF4-FFF2-40B4-BE49-F238E27FC236}">
              <a16:creationId xmlns:a16="http://schemas.microsoft.com/office/drawing/2014/main" id="{3B7A0463-524D-41F3-B171-F12EF6A8EB1A}"/>
            </a:ext>
          </a:extLst>
        </xdr:cNvPr>
        <xdr:cNvSpPr/>
      </xdr:nvSpPr>
      <xdr:spPr>
        <a:xfrm>
          <a:off x="5581650" y="3019425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17</xdr:row>
      <xdr:rowOff>123825</xdr:rowOff>
    </xdr:from>
    <xdr:to>
      <xdr:col>6</xdr:col>
      <xdr:colOff>266700</xdr:colOff>
      <xdr:row>19</xdr:row>
      <xdr:rowOff>9525</xdr:rowOff>
    </xdr:to>
    <xdr:sp macro="" textlink="">
      <xdr:nvSpPr>
        <xdr:cNvPr id="23" name="Pentagon 22">
          <a:extLst>
            <a:ext uri="{FF2B5EF4-FFF2-40B4-BE49-F238E27FC236}">
              <a16:creationId xmlns:a16="http://schemas.microsoft.com/office/drawing/2014/main" id="{397F1E70-F83D-42D9-AEB3-0B4549EB896E}"/>
            </a:ext>
          </a:extLst>
        </xdr:cNvPr>
        <xdr:cNvSpPr/>
      </xdr:nvSpPr>
      <xdr:spPr>
        <a:xfrm>
          <a:off x="5572125" y="3409950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20</xdr:row>
      <xdr:rowOff>161925</xdr:rowOff>
    </xdr:from>
    <xdr:to>
      <xdr:col>6</xdr:col>
      <xdr:colOff>257175</xdr:colOff>
      <xdr:row>22</xdr:row>
      <xdr:rowOff>57150</xdr:rowOff>
    </xdr:to>
    <xdr:sp macro="" textlink="">
      <xdr:nvSpPr>
        <xdr:cNvPr id="24" name="Pentagon 23">
          <a:extLst>
            <a:ext uri="{FF2B5EF4-FFF2-40B4-BE49-F238E27FC236}">
              <a16:creationId xmlns:a16="http://schemas.microsoft.com/office/drawing/2014/main" id="{332861AE-916B-4364-A670-12C3DAB7C8BA}"/>
            </a:ext>
          </a:extLst>
        </xdr:cNvPr>
        <xdr:cNvSpPr/>
      </xdr:nvSpPr>
      <xdr:spPr>
        <a:xfrm>
          <a:off x="5562600" y="4029075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257175</xdr:colOff>
      <xdr:row>26</xdr:row>
      <xdr:rowOff>85725</xdr:rowOff>
    </xdr:to>
    <xdr:sp macro="" textlink="">
      <xdr:nvSpPr>
        <xdr:cNvPr id="25" name="Pentagon 24">
          <a:extLst>
            <a:ext uri="{FF2B5EF4-FFF2-40B4-BE49-F238E27FC236}">
              <a16:creationId xmlns:a16="http://schemas.microsoft.com/office/drawing/2014/main" id="{EEC8524E-00C1-4CF3-A4CF-CF53507AED5C}"/>
            </a:ext>
          </a:extLst>
        </xdr:cNvPr>
        <xdr:cNvSpPr/>
      </xdr:nvSpPr>
      <xdr:spPr>
        <a:xfrm>
          <a:off x="5562600" y="4819650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600074</xdr:colOff>
      <xdr:row>12</xdr:row>
      <xdr:rowOff>19050</xdr:rowOff>
    </xdr:from>
    <xdr:to>
      <xdr:col>6</xdr:col>
      <xdr:colOff>247649</xdr:colOff>
      <xdr:row>13</xdr:row>
      <xdr:rowOff>104775</xdr:rowOff>
    </xdr:to>
    <xdr:sp macro="" textlink="">
      <xdr:nvSpPr>
        <xdr:cNvPr id="26" name="Pentagon 25">
          <a:extLst>
            <a:ext uri="{FF2B5EF4-FFF2-40B4-BE49-F238E27FC236}">
              <a16:creationId xmlns:a16="http://schemas.microsoft.com/office/drawing/2014/main" id="{AC2E4AAA-491E-4D1B-9A5E-B144EEA841CE}"/>
            </a:ext>
          </a:extLst>
        </xdr:cNvPr>
        <xdr:cNvSpPr/>
      </xdr:nvSpPr>
      <xdr:spPr>
        <a:xfrm>
          <a:off x="5553074" y="2343150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590550</xdr:colOff>
      <xdr:row>7</xdr:row>
      <xdr:rowOff>152400</xdr:rowOff>
    </xdr:from>
    <xdr:to>
      <xdr:col>6</xdr:col>
      <xdr:colOff>238125</xdr:colOff>
      <xdr:row>9</xdr:row>
      <xdr:rowOff>47625</xdr:rowOff>
    </xdr:to>
    <xdr:sp macro="" textlink="">
      <xdr:nvSpPr>
        <xdr:cNvPr id="27" name="Pentagon 26">
          <a:extLst>
            <a:ext uri="{FF2B5EF4-FFF2-40B4-BE49-F238E27FC236}">
              <a16:creationId xmlns:a16="http://schemas.microsoft.com/office/drawing/2014/main" id="{F9AAB843-261D-462E-B5AC-197A5E5F818A}"/>
            </a:ext>
          </a:extLst>
        </xdr:cNvPr>
        <xdr:cNvSpPr/>
      </xdr:nvSpPr>
      <xdr:spPr>
        <a:xfrm>
          <a:off x="5543550" y="1504950"/>
          <a:ext cx="257175" cy="276225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FF07-4DCF-4B3E-8E6D-3E7158AD8B2F}">
  <dimension ref="A1:F8"/>
  <sheetViews>
    <sheetView tabSelected="1" workbookViewId="0">
      <selection activeCell="C12" sqref="C12"/>
    </sheetView>
  </sheetViews>
  <sheetFormatPr defaultRowHeight="15" x14ac:dyDescent="0.25"/>
  <cols>
    <col min="1" max="1" width="26.85546875" customWidth="1"/>
  </cols>
  <sheetData>
    <row r="1" spans="1:6" x14ac:dyDescent="0.25">
      <c r="A1" s="2" t="s">
        <v>45</v>
      </c>
    </row>
    <row r="2" spans="1:6" x14ac:dyDescent="0.25">
      <c r="A2" s="19" t="s">
        <v>41</v>
      </c>
      <c r="B2" s="30"/>
      <c r="C2" s="30"/>
      <c r="D2" s="30"/>
      <c r="E2" s="30"/>
    </row>
    <row r="3" spans="1:6" x14ac:dyDescent="0.25">
      <c r="A3" s="3" t="s">
        <v>42</v>
      </c>
      <c r="B3" s="30"/>
      <c r="C3" s="30"/>
      <c r="D3" s="30"/>
      <c r="E3" s="30"/>
    </row>
    <row r="4" spans="1:6" x14ac:dyDescent="0.25">
      <c r="A4" s="3" t="s">
        <v>43</v>
      </c>
      <c r="B4" s="30"/>
      <c r="C4" s="30"/>
      <c r="D4" s="30"/>
      <c r="E4" s="30"/>
    </row>
    <row r="5" spans="1:6" x14ac:dyDescent="0.25">
      <c r="A5" s="3" t="s">
        <v>44</v>
      </c>
      <c r="B5" s="30"/>
      <c r="C5" s="30"/>
      <c r="D5" s="30"/>
      <c r="E5" s="30"/>
    </row>
    <row r="7" spans="1:6" x14ac:dyDescent="0.25">
      <c r="A7" s="65" t="s">
        <v>132</v>
      </c>
      <c r="B7" s="65"/>
      <c r="C7" s="65"/>
      <c r="D7" s="65"/>
      <c r="E7" s="65"/>
      <c r="F7" s="65"/>
    </row>
    <row r="8" spans="1:6" x14ac:dyDescent="0.25">
      <c r="A8" s="65"/>
      <c r="B8" s="65"/>
      <c r="C8" s="65"/>
      <c r="D8" s="65"/>
      <c r="E8" s="65"/>
      <c r="F8" s="65"/>
    </row>
  </sheetData>
  <mergeCells count="5">
    <mergeCell ref="B2:E2"/>
    <mergeCell ref="B3:E3"/>
    <mergeCell ref="B4:E4"/>
    <mergeCell ref="B5:E5"/>
    <mergeCell ref="A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D292-B1BE-479D-AA90-BF6CBB56FFC8}">
  <sheetPr>
    <tabColor theme="1"/>
  </sheetPr>
  <dimension ref="A1:H62"/>
  <sheetViews>
    <sheetView workbookViewId="0">
      <selection activeCell="C9" sqref="C9"/>
    </sheetView>
  </sheetViews>
  <sheetFormatPr defaultRowHeight="15" x14ac:dyDescent="0.25"/>
  <cols>
    <col min="1" max="1" width="16.140625" customWidth="1"/>
    <col min="2" max="2" width="10.28515625" bestFit="1" customWidth="1"/>
    <col min="3" max="3" width="15.140625" customWidth="1"/>
    <col min="4" max="4" width="12" bestFit="1" customWidth="1"/>
    <col min="5" max="5" width="9.42578125" bestFit="1" customWidth="1"/>
    <col min="6" max="6" width="11.28515625" bestFit="1" customWidth="1"/>
    <col min="7" max="7" width="9.5703125" bestFit="1" customWidth="1"/>
    <col min="8" max="8" width="11.28515625" bestFit="1" customWidth="1"/>
  </cols>
  <sheetData>
    <row r="1" spans="1:5" x14ac:dyDescent="0.25">
      <c r="A1" s="31"/>
      <c r="B1" s="31"/>
      <c r="C1" s="31"/>
      <c r="D1" s="31"/>
      <c r="E1" s="31"/>
    </row>
    <row r="2" spans="1:5" x14ac:dyDescent="0.25">
      <c r="A2" s="31"/>
      <c r="B2" s="31"/>
      <c r="C2" s="31"/>
      <c r="D2" s="31"/>
      <c r="E2" s="31"/>
    </row>
    <row r="3" spans="1:5" x14ac:dyDescent="0.25">
      <c r="A3" s="31"/>
      <c r="B3" s="31"/>
      <c r="C3" s="31"/>
      <c r="D3" s="31"/>
      <c r="E3" s="31"/>
    </row>
    <row r="4" spans="1:5" x14ac:dyDescent="0.25">
      <c r="A4" s="32" t="s">
        <v>0</v>
      </c>
      <c r="B4" s="32"/>
    </row>
    <row r="6" spans="1:5" x14ac:dyDescent="0.25">
      <c r="A6" t="s">
        <v>1</v>
      </c>
    </row>
    <row r="7" spans="1:5" x14ac:dyDescent="0.25">
      <c r="A7" s="2" t="s">
        <v>2</v>
      </c>
      <c r="B7" s="2"/>
    </row>
    <row r="8" spans="1:5" x14ac:dyDescent="0.25">
      <c r="A8" s="2" t="s">
        <v>3</v>
      </c>
      <c r="B8" s="2"/>
    </row>
    <row r="9" spans="1:5" x14ac:dyDescent="0.25">
      <c r="A9" s="2" t="s">
        <v>4</v>
      </c>
      <c r="B9" s="2"/>
    </row>
    <row r="10" spans="1:5" x14ac:dyDescent="0.25">
      <c r="A10" s="2" t="s">
        <v>5</v>
      </c>
      <c r="B10" s="2"/>
    </row>
    <row r="12" spans="1:5" x14ac:dyDescent="0.25">
      <c r="A12" t="s">
        <v>6</v>
      </c>
    </row>
    <row r="13" spans="1:5" x14ac:dyDescent="0.25">
      <c r="A13" s="3" t="s">
        <v>7</v>
      </c>
    </row>
    <row r="14" spans="1:5" x14ac:dyDescent="0.25">
      <c r="A14" t="s">
        <v>8</v>
      </c>
    </row>
    <row r="15" spans="1:5" x14ac:dyDescent="0.25">
      <c r="A15" s="2" t="s">
        <v>37</v>
      </c>
    </row>
    <row r="17" spans="1:8" x14ac:dyDescent="0.25">
      <c r="A17" s="33" t="s">
        <v>9</v>
      </c>
      <c r="B17" s="33"/>
      <c r="C17" s="33"/>
      <c r="D17" s="33"/>
    </row>
    <row r="18" spans="1:8" x14ac:dyDescent="0.25">
      <c r="A18" s="3" t="s">
        <v>10</v>
      </c>
      <c r="B18">
        <v>0.8962</v>
      </c>
    </row>
    <row r="19" spans="1:8" x14ac:dyDescent="0.25">
      <c r="A19" s="3" t="s">
        <v>11</v>
      </c>
      <c r="B19">
        <v>0.80310000000000004</v>
      </c>
    </row>
    <row r="20" spans="1:8" x14ac:dyDescent="0.25">
      <c r="A20" s="3" t="s">
        <v>12</v>
      </c>
      <c r="B20">
        <v>0.79690000000000005</v>
      </c>
    </row>
    <row r="21" spans="1:8" x14ac:dyDescent="0.25">
      <c r="A21" s="3" t="s">
        <v>13</v>
      </c>
      <c r="B21">
        <v>7790.8746000000001</v>
      </c>
    </row>
    <row r="22" spans="1:8" x14ac:dyDescent="0.25">
      <c r="A22" s="11" t="s">
        <v>14</v>
      </c>
      <c r="B22" s="5">
        <v>100</v>
      </c>
      <c r="C22" s="5"/>
      <c r="D22" s="5"/>
    </row>
    <row r="24" spans="1:8" x14ac:dyDescent="0.25">
      <c r="A24" s="2" t="s">
        <v>15</v>
      </c>
    </row>
    <row r="25" spans="1:8" x14ac:dyDescent="0.25">
      <c r="A25" s="4"/>
      <c r="B25" s="6" t="s">
        <v>16</v>
      </c>
      <c r="C25" s="6" t="s">
        <v>18</v>
      </c>
      <c r="D25" s="6" t="s">
        <v>17</v>
      </c>
      <c r="E25" s="6" t="s">
        <v>19</v>
      </c>
      <c r="F25" s="6" t="s">
        <v>20</v>
      </c>
      <c r="G25" s="1"/>
    </row>
    <row r="26" spans="1:8" x14ac:dyDescent="0.25">
      <c r="A26" s="3" t="s">
        <v>21</v>
      </c>
      <c r="B26">
        <v>3</v>
      </c>
      <c r="C26">
        <v>23766951872</v>
      </c>
      <c r="D26">
        <v>7922317291</v>
      </c>
      <c r="E26">
        <v>130.52080000000001</v>
      </c>
      <c r="F26" s="7">
        <v>9.4076000000000001E-34</v>
      </c>
    </row>
    <row r="27" spans="1:8" x14ac:dyDescent="0.25">
      <c r="A27" s="3" t="s">
        <v>22</v>
      </c>
      <c r="B27">
        <v>96</v>
      </c>
      <c r="C27">
        <v>5826981852</v>
      </c>
      <c r="D27">
        <v>60697727.600000001</v>
      </c>
    </row>
    <row r="28" spans="1:8" ht="15.75" thickBot="1" x14ac:dyDescent="0.3">
      <c r="A28" s="8" t="s">
        <v>23</v>
      </c>
      <c r="B28" s="8">
        <v>99</v>
      </c>
      <c r="C28" s="8">
        <v>29593933724</v>
      </c>
      <c r="D28" s="8"/>
      <c r="E28" s="8"/>
      <c r="F28" s="8"/>
    </row>
    <row r="30" spans="1:8" x14ac:dyDescent="0.25">
      <c r="A30" s="4"/>
      <c r="B30" s="12" t="s">
        <v>24</v>
      </c>
      <c r="C30" s="12" t="s">
        <v>13</v>
      </c>
      <c r="D30" s="12" t="s">
        <v>25</v>
      </c>
      <c r="E30" s="12" t="s">
        <v>26</v>
      </c>
      <c r="F30" s="12" t="s">
        <v>27</v>
      </c>
      <c r="G30" s="12" t="s">
        <v>28</v>
      </c>
      <c r="H30" s="12" t="s">
        <v>29</v>
      </c>
    </row>
    <row r="31" spans="1:8" x14ac:dyDescent="0.25">
      <c r="A31" s="3" t="s">
        <v>30</v>
      </c>
      <c r="B31" s="9">
        <v>-4139.2380000000003</v>
      </c>
      <c r="C31" s="9">
        <v>4203.3580000000002</v>
      </c>
      <c r="D31" s="9">
        <v>-0.98499999999999999</v>
      </c>
      <c r="E31" s="9">
        <v>0.93272250000000001</v>
      </c>
      <c r="F31" s="9">
        <v>-12482.838</v>
      </c>
      <c r="G31" s="9">
        <v>4204.3620000000001</v>
      </c>
      <c r="H31" s="9">
        <v>-12482.838</v>
      </c>
    </row>
    <row r="32" spans="1:8" x14ac:dyDescent="0.25">
      <c r="A32" s="3" t="s">
        <v>31</v>
      </c>
      <c r="B32" s="9">
        <v>1.73</v>
      </c>
      <c r="C32" s="9">
        <v>0.114</v>
      </c>
      <c r="D32" s="9">
        <v>15.202999999999999</v>
      </c>
      <c r="E32" s="9">
        <v>2.6699999999999998E-27</v>
      </c>
      <c r="F32" s="9">
        <v>1.504</v>
      </c>
      <c r="G32" s="9">
        <v>1.956</v>
      </c>
      <c r="H32" s="9">
        <v>1.504</v>
      </c>
    </row>
    <row r="33" spans="1:8" x14ac:dyDescent="0.25">
      <c r="A33" s="3" t="s">
        <v>32</v>
      </c>
      <c r="B33" s="9">
        <v>-10.907</v>
      </c>
      <c r="C33" s="9">
        <v>7.7709999999999999</v>
      </c>
      <c r="D33" s="9">
        <v>-1.4039999999999999</v>
      </c>
      <c r="E33" s="9">
        <v>0.16367200000000001</v>
      </c>
      <c r="F33" s="9">
        <v>-26.332000000000001</v>
      </c>
      <c r="G33" s="9">
        <v>4.5179999999999998</v>
      </c>
      <c r="H33" s="9">
        <v>-26.332000000000001</v>
      </c>
    </row>
    <row r="34" spans="1:8" ht="15.75" thickBot="1" x14ac:dyDescent="0.3">
      <c r="A34" s="13" t="s">
        <v>33</v>
      </c>
      <c r="B34" s="10">
        <v>719.12199999999996</v>
      </c>
      <c r="C34" s="10">
        <v>351.73399999999998</v>
      </c>
      <c r="D34" s="10">
        <v>2.0449999999999999</v>
      </c>
      <c r="E34" s="10">
        <v>4.3640999999999999E-2</v>
      </c>
      <c r="F34" s="10">
        <v>20.936</v>
      </c>
      <c r="G34" s="10">
        <v>1417.309</v>
      </c>
      <c r="H34" s="10">
        <v>20.936</v>
      </c>
    </row>
    <row r="36" spans="1:8" x14ac:dyDescent="0.25">
      <c r="A36" s="3" t="s">
        <v>34</v>
      </c>
    </row>
    <row r="37" spans="1:8" x14ac:dyDescent="0.25">
      <c r="A37" s="3" t="s">
        <v>35</v>
      </c>
    </row>
    <row r="39" spans="1:8" x14ac:dyDescent="0.25">
      <c r="A39" s="14" t="s">
        <v>36</v>
      </c>
    </row>
    <row r="40" spans="1:8" x14ac:dyDescent="0.25">
      <c r="A40" t="s">
        <v>38</v>
      </c>
    </row>
    <row r="43" spans="1:8" x14ac:dyDescent="0.25">
      <c r="A43" s="33" t="s">
        <v>9</v>
      </c>
      <c r="B43" s="33"/>
      <c r="C43" s="33"/>
      <c r="D43" s="33"/>
    </row>
    <row r="44" spans="1:8" x14ac:dyDescent="0.25">
      <c r="A44" s="3" t="s">
        <v>10</v>
      </c>
      <c r="B44">
        <v>0.89390000000000003</v>
      </c>
    </row>
    <row r="45" spans="1:8" x14ac:dyDescent="0.25">
      <c r="A45" s="3" t="s">
        <v>11</v>
      </c>
      <c r="B45">
        <v>0.79910000000000003</v>
      </c>
    </row>
    <row r="46" spans="1:8" x14ac:dyDescent="0.25">
      <c r="A46" s="3" t="s">
        <v>12</v>
      </c>
      <c r="B46">
        <v>0.79490000000000005</v>
      </c>
    </row>
    <row r="47" spans="1:8" x14ac:dyDescent="0.25">
      <c r="A47" s="3" t="s">
        <v>13</v>
      </c>
      <c r="B47">
        <v>7829.7329</v>
      </c>
    </row>
    <row r="48" spans="1:8" x14ac:dyDescent="0.25">
      <c r="A48" s="11" t="s">
        <v>14</v>
      </c>
      <c r="B48" s="5">
        <v>100</v>
      </c>
      <c r="C48" s="5"/>
      <c r="D48" s="5"/>
    </row>
    <row r="51" spans="1:8" x14ac:dyDescent="0.25">
      <c r="A51" s="2" t="s">
        <v>15</v>
      </c>
    </row>
    <row r="52" spans="1:8" x14ac:dyDescent="0.25">
      <c r="A52" s="4"/>
      <c r="B52" s="6" t="s">
        <v>16</v>
      </c>
      <c r="C52" s="6" t="s">
        <v>18</v>
      </c>
      <c r="D52" s="6" t="s">
        <v>17</v>
      </c>
      <c r="E52" s="6" t="s">
        <v>19</v>
      </c>
      <c r="F52" s="6" t="s">
        <v>20</v>
      </c>
    </row>
    <row r="53" spans="1:8" x14ac:dyDescent="0.25">
      <c r="A53" s="3" t="s">
        <v>21</v>
      </c>
      <c r="B53">
        <v>2</v>
      </c>
      <c r="C53">
        <v>2364736076</v>
      </c>
      <c r="D53">
        <v>11823688038</v>
      </c>
      <c r="E53">
        <v>192.86750000000001</v>
      </c>
      <c r="F53" s="7">
        <v>1.5796000000000001E-34</v>
      </c>
    </row>
    <row r="54" spans="1:8" x14ac:dyDescent="0.25">
      <c r="A54" s="3" t="s">
        <v>22</v>
      </c>
      <c r="B54">
        <v>97</v>
      </c>
      <c r="C54">
        <v>5946557648</v>
      </c>
      <c r="D54">
        <v>61304718.020000003</v>
      </c>
    </row>
    <row r="55" spans="1:8" ht="15.75" thickBot="1" x14ac:dyDescent="0.3">
      <c r="A55" s="8" t="s">
        <v>23</v>
      </c>
      <c r="B55" s="8">
        <v>99</v>
      </c>
      <c r="C55" s="8">
        <v>29593933724</v>
      </c>
      <c r="D55" s="8"/>
      <c r="E55" s="8"/>
      <c r="F55" s="8"/>
    </row>
    <row r="56" spans="1:8" x14ac:dyDescent="0.25">
      <c r="A56" s="4"/>
      <c r="B56" s="12" t="s">
        <v>24</v>
      </c>
      <c r="C56" s="12" t="s">
        <v>13</v>
      </c>
      <c r="D56" s="12" t="s">
        <v>25</v>
      </c>
      <c r="E56" s="12" t="s">
        <v>26</v>
      </c>
      <c r="F56" s="12" t="s">
        <v>27</v>
      </c>
      <c r="G56" s="12" t="s">
        <v>28</v>
      </c>
      <c r="H56" s="12"/>
    </row>
    <row r="57" spans="1:8" x14ac:dyDescent="0.25">
      <c r="A57" s="3" t="s">
        <v>30</v>
      </c>
      <c r="B57" s="15">
        <v>-6276.57</v>
      </c>
      <c r="C57" s="15">
        <v>3937.3679999999999</v>
      </c>
      <c r="D57" s="15">
        <v>-1.5940000000000001</v>
      </c>
      <c r="E57" s="15">
        <v>0.1142</v>
      </c>
      <c r="F57" s="15">
        <v>-14091.155000000001</v>
      </c>
      <c r="G57" s="17">
        <v>1538</v>
      </c>
      <c r="H57" s="9"/>
    </row>
    <row r="58" spans="1:8" x14ac:dyDescent="0.25">
      <c r="A58" s="3" t="s">
        <v>31</v>
      </c>
      <c r="B58" s="15">
        <v>1.69</v>
      </c>
      <c r="C58" s="15">
        <v>0.111</v>
      </c>
      <c r="D58" s="15">
        <v>15.260999999999999</v>
      </c>
      <c r="E58" s="15">
        <v>0</v>
      </c>
      <c r="F58" s="15">
        <v>1.4710000000000001</v>
      </c>
      <c r="G58" s="17">
        <v>1.9</v>
      </c>
      <c r="H58" s="9"/>
    </row>
    <row r="59" spans="1:8" ht="15.75" thickBot="1" x14ac:dyDescent="0.3">
      <c r="A59" s="13" t="s">
        <v>33</v>
      </c>
      <c r="B59" s="16">
        <v>852.91099999999994</v>
      </c>
      <c r="C59" s="16">
        <v>340.26</v>
      </c>
      <c r="D59" s="16">
        <v>2.5070000000000001</v>
      </c>
      <c r="E59" s="16">
        <v>1.3899999999999999E-2</v>
      </c>
      <c r="F59" s="16">
        <v>177.58799999999999</v>
      </c>
      <c r="G59" s="18">
        <v>1528</v>
      </c>
      <c r="H59" s="10"/>
    </row>
    <row r="61" spans="1:8" x14ac:dyDescent="0.25">
      <c r="A61" s="3" t="s">
        <v>39</v>
      </c>
    </row>
    <row r="62" spans="1:8" x14ac:dyDescent="0.25">
      <c r="A62" s="3" t="s">
        <v>40</v>
      </c>
    </row>
  </sheetData>
  <mergeCells count="4">
    <mergeCell ref="A1:E3"/>
    <mergeCell ref="A4:B4"/>
    <mergeCell ref="A17:D17"/>
    <mergeCell ref="A43:D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EB3B-B585-49F4-B33F-D49C235C2258}">
  <dimension ref="A6:S27"/>
  <sheetViews>
    <sheetView topLeftCell="H1" workbookViewId="0">
      <selection activeCell="O7" sqref="O7"/>
    </sheetView>
  </sheetViews>
  <sheetFormatPr defaultRowHeight="15" x14ac:dyDescent="0.25"/>
  <cols>
    <col min="1" max="1" width="18.42578125" customWidth="1"/>
    <col min="2" max="2" width="16.85546875" style="21" customWidth="1"/>
  </cols>
  <sheetData>
    <row r="6" spans="1:19" x14ac:dyDescent="0.25">
      <c r="A6" s="21" t="s">
        <v>46</v>
      </c>
      <c r="B6" s="19" t="s">
        <v>47</v>
      </c>
      <c r="C6" s="22" t="s">
        <v>126</v>
      </c>
      <c r="D6" s="22" t="s">
        <v>127</v>
      </c>
      <c r="E6" s="22" t="s">
        <v>128</v>
      </c>
      <c r="F6" s="22" t="s">
        <v>129</v>
      </c>
    </row>
    <row r="7" spans="1:19" x14ac:dyDescent="0.25">
      <c r="A7" s="64">
        <v>40424</v>
      </c>
      <c r="B7" s="63">
        <v>127.58</v>
      </c>
      <c r="C7" s="43">
        <v>18.43</v>
      </c>
      <c r="D7" s="43">
        <v>21.04</v>
      </c>
      <c r="E7" s="43">
        <v>15.39</v>
      </c>
      <c r="F7" s="43">
        <v>10447.93</v>
      </c>
    </row>
    <row r="8" spans="1:19" x14ac:dyDescent="0.25">
      <c r="A8" s="64">
        <v>40423</v>
      </c>
      <c r="B8" s="63">
        <v>125.95</v>
      </c>
      <c r="C8" s="43">
        <v>18.12</v>
      </c>
      <c r="D8" s="43">
        <v>20.58</v>
      </c>
      <c r="E8" s="43">
        <v>15.44</v>
      </c>
      <c r="F8" s="43">
        <v>10338.01</v>
      </c>
      <c r="J8" s="32" t="s">
        <v>130</v>
      </c>
      <c r="K8" s="32"/>
      <c r="L8" s="32"/>
      <c r="M8" s="32"/>
      <c r="O8" s="32" t="s">
        <v>131</v>
      </c>
      <c r="P8" s="32"/>
      <c r="Q8" s="32"/>
      <c r="R8" s="32"/>
    </row>
    <row r="9" spans="1:19" x14ac:dyDescent="0.25">
      <c r="A9" s="64">
        <v>40429</v>
      </c>
      <c r="B9" s="63">
        <v>126.08</v>
      </c>
      <c r="C9" s="43">
        <v>17.899999999999999</v>
      </c>
      <c r="D9" s="43">
        <v>20.64</v>
      </c>
      <c r="E9" s="43">
        <v>15.7</v>
      </c>
      <c r="F9" s="43">
        <v>10415.24</v>
      </c>
    </row>
    <row r="10" spans="1:19" x14ac:dyDescent="0.25">
      <c r="A10" s="64">
        <v>40430</v>
      </c>
      <c r="B10" s="63">
        <v>126.36</v>
      </c>
      <c r="C10" s="43">
        <v>18</v>
      </c>
      <c r="D10" s="43">
        <v>20.61</v>
      </c>
      <c r="E10" s="43">
        <v>15.91</v>
      </c>
      <c r="F10" s="43">
        <v>10462.77</v>
      </c>
      <c r="I10" t="s">
        <v>47</v>
      </c>
      <c r="J10" t="s">
        <v>126</v>
      </c>
      <c r="K10" t="s">
        <v>127</v>
      </c>
      <c r="L10" t="s">
        <v>128</v>
      </c>
      <c r="M10" t="s">
        <v>129</v>
      </c>
      <c r="O10" t="s">
        <v>47</v>
      </c>
      <c r="P10" t="s">
        <v>126</v>
      </c>
      <c r="Q10" t="s">
        <v>127</v>
      </c>
      <c r="R10" t="s">
        <v>128</v>
      </c>
      <c r="S10" t="s">
        <v>129</v>
      </c>
    </row>
    <row r="11" spans="1:19" x14ac:dyDescent="0.25">
      <c r="A11" s="64">
        <v>40434</v>
      </c>
      <c r="B11" s="63">
        <v>127.99</v>
      </c>
      <c r="C11" s="43">
        <v>17.97</v>
      </c>
      <c r="D11" s="43">
        <v>21.26</v>
      </c>
      <c r="E11" s="43">
        <v>15.98</v>
      </c>
      <c r="F11" s="43">
        <v>10544.13</v>
      </c>
      <c r="I11" s="15">
        <f t="shared" ref="I11:I27" si="0">AVERAGE(B8:B9)</f>
        <v>126.015</v>
      </c>
      <c r="J11" s="15">
        <f>AVERAGE(C8:C9)</f>
        <v>18.009999999999998</v>
      </c>
      <c r="K11" s="15">
        <f t="shared" ref="K11:K27" si="1">AVERAGE(D8:D9)</f>
        <v>20.61</v>
      </c>
      <c r="L11" s="15">
        <f t="shared" ref="L11:L27" si="2">AVERAGE(E8:E9)</f>
        <v>15.57</v>
      </c>
      <c r="M11" s="15">
        <f t="shared" ref="M11:M27" si="3">AVERAGE(F8:F9)</f>
        <v>10376.625</v>
      </c>
      <c r="Q11" s="15"/>
      <c r="R11" s="15"/>
      <c r="S11" s="15"/>
    </row>
    <row r="12" spans="1:19" x14ac:dyDescent="0.25">
      <c r="A12" s="64">
        <v>40435</v>
      </c>
      <c r="B12" s="63">
        <v>129.61000000000001</v>
      </c>
      <c r="C12" s="43">
        <v>18.559999999999999</v>
      </c>
      <c r="D12" s="43">
        <v>21.45</v>
      </c>
      <c r="E12" s="43">
        <v>16.25</v>
      </c>
      <c r="F12" s="43">
        <v>10526.49</v>
      </c>
      <c r="I12" s="15">
        <f t="shared" si="0"/>
        <v>126.22</v>
      </c>
      <c r="J12" s="15">
        <f>AVERAGE(C9:C10)</f>
        <v>17.95</v>
      </c>
      <c r="K12" s="15">
        <f t="shared" si="1"/>
        <v>20.625</v>
      </c>
      <c r="L12" s="15">
        <f t="shared" si="2"/>
        <v>15.805</v>
      </c>
      <c r="M12" s="15">
        <f t="shared" si="3"/>
        <v>10439.005000000001</v>
      </c>
      <c r="O12" s="15">
        <f t="shared" ref="O12:O27" si="4">AVERAGE(B8:B10)</f>
        <v>126.13</v>
      </c>
      <c r="P12" s="15">
        <f t="shared" ref="P12:Q27" si="5">AVERAGE(C8:C10)</f>
        <v>18.006666666666664</v>
      </c>
      <c r="Q12" s="15">
        <f t="shared" ref="Q10:Q26" si="6">AVERAGE(D8:D10)</f>
        <v>20.61</v>
      </c>
      <c r="R12" s="15">
        <f t="shared" ref="R10:R26" si="7">AVERAGE(E8:E10)</f>
        <v>15.683333333333332</v>
      </c>
      <c r="S12" s="15">
        <f t="shared" ref="S10:S26" si="8">AVERAGE(F8:F10)</f>
        <v>10405.34</v>
      </c>
    </row>
    <row r="13" spans="1:19" x14ac:dyDescent="0.25">
      <c r="A13" s="64">
        <v>40436</v>
      </c>
      <c r="B13" s="63">
        <v>128.85</v>
      </c>
      <c r="C13" s="43">
        <v>18.739999999999998</v>
      </c>
      <c r="D13" s="43">
        <v>21.59</v>
      </c>
      <c r="E13" s="43">
        <v>16.16</v>
      </c>
      <c r="F13" s="43">
        <v>10572.73</v>
      </c>
      <c r="I13" s="15">
        <f t="shared" si="0"/>
        <v>127.175</v>
      </c>
      <c r="J13" s="15">
        <f>AVERAGE(C10:C11)</f>
        <v>17.984999999999999</v>
      </c>
      <c r="K13" s="15">
        <f t="shared" si="1"/>
        <v>20.935000000000002</v>
      </c>
      <c r="L13" s="15">
        <f t="shared" si="2"/>
        <v>15.945</v>
      </c>
      <c r="M13" s="15">
        <f t="shared" si="3"/>
        <v>10503.45</v>
      </c>
      <c r="O13" s="15">
        <f t="shared" si="4"/>
        <v>126.81</v>
      </c>
      <c r="P13" s="15">
        <f t="shared" si="5"/>
        <v>17.956666666666667</v>
      </c>
      <c r="Q13" s="15">
        <f t="shared" si="6"/>
        <v>20.83666666666667</v>
      </c>
      <c r="R13" s="15">
        <f t="shared" si="7"/>
        <v>15.863333333333335</v>
      </c>
      <c r="S13" s="15">
        <f t="shared" si="8"/>
        <v>10474.046666666667</v>
      </c>
    </row>
    <row r="14" spans="1:19" x14ac:dyDescent="0.25">
      <c r="A14" s="64">
        <v>40437</v>
      </c>
      <c r="B14" s="63">
        <v>129.43</v>
      </c>
      <c r="C14" s="43">
        <v>18.72</v>
      </c>
      <c r="D14" s="43">
        <v>21.93</v>
      </c>
      <c r="E14" s="43">
        <v>16.34</v>
      </c>
      <c r="F14" s="43">
        <v>10594.83</v>
      </c>
      <c r="I14" s="15">
        <f t="shared" si="0"/>
        <v>128.80000000000001</v>
      </c>
      <c r="J14" s="15">
        <f>AVERAGE(C11:C12)</f>
        <v>18.265000000000001</v>
      </c>
      <c r="K14" s="15">
        <f t="shared" si="1"/>
        <v>21.355</v>
      </c>
      <c r="L14" s="15">
        <f t="shared" si="2"/>
        <v>16.115000000000002</v>
      </c>
      <c r="M14" s="15">
        <f t="shared" si="3"/>
        <v>10535.31</v>
      </c>
      <c r="O14" s="15">
        <f t="shared" si="4"/>
        <v>127.98666666666668</v>
      </c>
      <c r="P14" s="15">
        <f t="shared" si="5"/>
        <v>18.176666666666666</v>
      </c>
      <c r="Q14" s="15">
        <f t="shared" si="6"/>
        <v>21.106666666666669</v>
      </c>
      <c r="R14" s="15">
        <f t="shared" si="7"/>
        <v>16.046666666666667</v>
      </c>
      <c r="S14" s="15">
        <f t="shared" si="8"/>
        <v>10511.13</v>
      </c>
    </row>
    <row r="15" spans="1:19" x14ac:dyDescent="0.25">
      <c r="A15" s="64">
        <v>40438</v>
      </c>
      <c r="B15" s="63">
        <v>129.66999999999999</v>
      </c>
      <c r="C15" s="43">
        <v>18.97</v>
      </c>
      <c r="D15" s="43">
        <v>21.86</v>
      </c>
      <c r="E15" s="43">
        <v>16.23</v>
      </c>
      <c r="F15" s="43">
        <v>10607.85</v>
      </c>
      <c r="I15" s="15">
        <f t="shared" si="0"/>
        <v>129.23000000000002</v>
      </c>
      <c r="J15" s="15">
        <f>AVERAGE(C12:C13)</f>
        <v>18.649999999999999</v>
      </c>
      <c r="K15" s="15">
        <f t="shared" si="1"/>
        <v>21.52</v>
      </c>
      <c r="L15" s="15">
        <f t="shared" si="2"/>
        <v>16.204999999999998</v>
      </c>
      <c r="M15" s="15">
        <f t="shared" si="3"/>
        <v>10549.61</v>
      </c>
      <c r="O15" s="15">
        <f t="shared" si="4"/>
        <v>128.81666666666669</v>
      </c>
      <c r="P15" s="15">
        <f t="shared" si="5"/>
        <v>18.423333333333332</v>
      </c>
      <c r="Q15" s="15">
        <f t="shared" si="6"/>
        <v>21.433333333333334</v>
      </c>
      <c r="R15" s="15">
        <f t="shared" si="7"/>
        <v>16.13</v>
      </c>
      <c r="S15" s="15">
        <f t="shared" si="8"/>
        <v>10547.783333333333</v>
      </c>
    </row>
    <row r="16" spans="1:19" x14ac:dyDescent="0.25">
      <c r="A16" s="64">
        <v>40441</v>
      </c>
      <c r="B16" s="63">
        <v>130.19</v>
      </c>
      <c r="C16" s="43">
        <v>18.18</v>
      </c>
      <c r="D16" s="43">
        <v>21.75</v>
      </c>
      <c r="E16" s="43">
        <v>16.29</v>
      </c>
      <c r="F16" s="43">
        <v>10753.62</v>
      </c>
      <c r="I16" s="15">
        <f t="shared" si="0"/>
        <v>129.13999999999999</v>
      </c>
      <c r="J16" s="15">
        <f>AVERAGE(C13:C14)</f>
        <v>18.729999999999997</v>
      </c>
      <c r="K16" s="15">
        <f t="shared" si="1"/>
        <v>21.759999999999998</v>
      </c>
      <c r="L16" s="15">
        <f t="shared" si="2"/>
        <v>16.25</v>
      </c>
      <c r="M16" s="15">
        <f t="shared" si="3"/>
        <v>10583.779999999999</v>
      </c>
      <c r="O16" s="15">
        <f t="shared" si="4"/>
        <v>129.29666666666668</v>
      </c>
      <c r="P16" s="15">
        <f t="shared" si="5"/>
        <v>18.673333333333332</v>
      </c>
      <c r="Q16" s="15">
        <f t="shared" si="6"/>
        <v>21.656666666666666</v>
      </c>
      <c r="R16" s="15">
        <f t="shared" si="7"/>
        <v>16.25</v>
      </c>
      <c r="S16" s="15">
        <f t="shared" si="8"/>
        <v>10564.683333333334</v>
      </c>
    </row>
    <row r="17" spans="1:19" x14ac:dyDescent="0.25">
      <c r="A17" s="64">
        <v>40442</v>
      </c>
      <c r="B17" s="63">
        <v>131.79</v>
      </c>
      <c r="C17" s="43">
        <v>18.93</v>
      </c>
      <c r="D17" s="43">
        <v>21.64</v>
      </c>
      <c r="E17" s="43">
        <v>16.55</v>
      </c>
      <c r="F17" s="43">
        <v>10761.03</v>
      </c>
      <c r="I17" s="15">
        <f t="shared" si="0"/>
        <v>129.55000000000001</v>
      </c>
      <c r="J17" s="15">
        <f>AVERAGE(C14:C15)</f>
        <v>18.844999999999999</v>
      </c>
      <c r="K17" s="15">
        <f t="shared" si="1"/>
        <v>21.895</v>
      </c>
      <c r="L17" s="15">
        <f t="shared" si="2"/>
        <v>16.285</v>
      </c>
      <c r="M17" s="15">
        <f t="shared" si="3"/>
        <v>10601.34</v>
      </c>
      <c r="O17" s="15">
        <f t="shared" si="4"/>
        <v>129.31666666666663</v>
      </c>
      <c r="P17" s="15">
        <f t="shared" si="5"/>
        <v>18.809999999999999</v>
      </c>
      <c r="Q17" s="15">
        <f t="shared" si="6"/>
        <v>21.793333333333333</v>
      </c>
      <c r="R17" s="15">
        <f t="shared" si="7"/>
        <v>16.243333333333336</v>
      </c>
      <c r="S17" s="15">
        <f t="shared" si="8"/>
        <v>10591.803333333331</v>
      </c>
    </row>
    <row r="18" spans="1:19" x14ac:dyDescent="0.25">
      <c r="A18" s="64">
        <v>40443</v>
      </c>
      <c r="B18" s="63">
        <v>131.97999999999999</v>
      </c>
      <c r="C18" s="43">
        <v>19.14</v>
      </c>
      <c r="D18" s="43">
        <v>21.67</v>
      </c>
      <c r="E18" s="43">
        <v>16.52</v>
      </c>
      <c r="F18" s="43">
        <v>10739.31</v>
      </c>
      <c r="I18" s="15">
        <f t="shared" si="0"/>
        <v>129.93</v>
      </c>
      <c r="J18" s="15">
        <f>AVERAGE(C15:C16)</f>
        <v>18.574999999999999</v>
      </c>
      <c r="K18" s="15">
        <f t="shared" si="1"/>
        <v>21.805</v>
      </c>
      <c r="L18" s="15">
        <f t="shared" si="2"/>
        <v>16.259999999999998</v>
      </c>
      <c r="M18" s="15">
        <f t="shared" si="3"/>
        <v>10680.735000000001</v>
      </c>
      <c r="O18" s="15">
        <f t="shared" si="4"/>
        <v>129.76333333333335</v>
      </c>
      <c r="P18" s="15">
        <f t="shared" si="5"/>
        <v>18.623333333333331</v>
      </c>
      <c r="Q18" s="15">
        <f t="shared" si="6"/>
        <v>21.846666666666664</v>
      </c>
      <c r="R18" s="15">
        <f t="shared" si="7"/>
        <v>16.286666666666665</v>
      </c>
      <c r="S18" s="15">
        <f t="shared" si="8"/>
        <v>10652.1</v>
      </c>
    </row>
    <row r="19" spans="1:19" x14ac:dyDescent="0.25">
      <c r="A19" s="64">
        <v>40444</v>
      </c>
      <c r="B19" s="63">
        <v>132.57</v>
      </c>
      <c r="C19" s="43">
        <v>19.010000000000002</v>
      </c>
      <c r="D19" s="43">
        <v>21.53</v>
      </c>
      <c r="E19" s="43">
        <v>16.5</v>
      </c>
      <c r="F19" s="43">
        <v>10662.42</v>
      </c>
      <c r="I19" s="15">
        <f t="shared" si="0"/>
        <v>130.99</v>
      </c>
      <c r="J19" s="15">
        <f>AVERAGE(C16:C17)</f>
        <v>18.555</v>
      </c>
      <c r="K19" s="15">
        <f t="shared" si="1"/>
        <v>21.695</v>
      </c>
      <c r="L19" s="15">
        <f t="shared" si="2"/>
        <v>16.420000000000002</v>
      </c>
      <c r="M19" s="15">
        <f t="shared" si="3"/>
        <v>10757.325000000001</v>
      </c>
      <c r="O19" s="15">
        <f t="shared" si="4"/>
        <v>130.54999999999998</v>
      </c>
      <c r="P19" s="15">
        <f t="shared" si="5"/>
        <v>18.693333333333332</v>
      </c>
      <c r="Q19" s="15">
        <f t="shared" si="6"/>
        <v>21.75</v>
      </c>
      <c r="R19" s="15">
        <f t="shared" si="7"/>
        <v>16.356666666666666</v>
      </c>
      <c r="S19" s="15">
        <f t="shared" si="8"/>
        <v>10707.5</v>
      </c>
    </row>
    <row r="20" spans="1:19" x14ac:dyDescent="0.25">
      <c r="A20" s="64">
        <v>40445</v>
      </c>
      <c r="B20" s="63">
        <v>134.11000000000001</v>
      </c>
      <c r="C20" s="43">
        <v>18.98</v>
      </c>
      <c r="D20" s="43">
        <v>22.09</v>
      </c>
      <c r="E20" s="43">
        <v>16.14</v>
      </c>
      <c r="F20" s="43">
        <v>10860.26</v>
      </c>
      <c r="I20" s="15">
        <f t="shared" si="0"/>
        <v>131.88499999999999</v>
      </c>
      <c r="J20" s="15">
        <f>AVERAGE(C17:C18)</f>
        <v>19.035</v>
      </c>
      <c r="K20" s="15">
        <f t="shared" si="1"/>
        <v>21.655000000000001</v>
      </c>
      <c r="L20" s="15">
        <f t="shared" si="2"/>
        <v>16.535</v>
      </c>
      <c r="M20" s="15">
        <f t="shared" si="3"/>
        <v>10750.17</v>
      </c>
      <c r="O20" s="15">
        <f t="shared" si="4"/>
        <v>131.32000000000002</v>
      </c>
      <c r="P20" s="15">
        <f t="shared" si="5"/>
        <v>18.75</v>
      </c>
      <c r="Q20" s="15">
        <f t="shared" si="6"/>
        <v>21.686666666666667</v>
      </c>
      <c r="R20" s="15">
        <f t="shared" si="7"/>
        <v>16.453333333333333</v>
      </c>
      <c r="S20" s="15">
        <f t="shared" si="8"/>
        <v>10751.32</v>
      </c>
    </row>
    <row r="21" spans="1:19" x14ac:dyDescent="0.25">
      <c r="A21" s="64">
        <v>40448</v>
      </c>
      <c r="B21" s="63">
        <v>134.65</v>
      </c>
      <c r="C21" s="43">
        <v>19.420000000000002</v>
      </c>
      <c r="D21" s="43">
        <v>22.11</v>
      </c>
      <c r="E21" s="43">
        <v>16.66</v>
      </c>
      <c r="F21" s="43">
        <v>10812.04</v>
      </c>
      <c r="I21" s="15">
        <f t="shared" si="0"/>
        <v>132.27499999999998</v>
      </c>
      <c r="J21" s="15">
        <f>AVERAGE(C18:C19)</f>
        <v>19.075000000000003</v>
      </c>
      <c r="K21" s="15">
        <f t="shared" si="1"/>
        <v>21.6</v>
      </c>
      <c r="L21" s="15">
        <f t="shared" si="2"/>
        <v>16.509999999999998</v>
      </c>
      <c r="M21" s="15">
        <f t="shared" si="3"/>
        <v>10700.865</v>
      </c>
      <c r="O21" s="15">
        <f t="shared" si="4"/>
        <v>132.11333333333332</v>
      </c>
      <c r="P21" s="15">
        <f t="shared" si="5"/>
        <v>19.026666666666667</v>
      </c>
      <c r="Q21" s="15">
        <f t="shared" si="6"/>
        <v>21.613333333333333</v>
      </c>
      <c r="R21" s="15">
        <f t="shared" si="7"/>
        <v>16.523333333333333</v>
      </c>
      <c r="S21" s="15">
        <f t="shared" si="8"/>
        <v>10720.92</v>
      </c>
    </row>
    <row r="22" spans="1:19" x14ac:dyDescent="0.25">
      <c r="A22" s="64">
        <v>40449</v>
      </c>
      <c r="B22" s="63">
        <v>134.88999999999999</v>
      </c>
      <c r="C22" s="43">
        <v>19.239999999999998</v>
      </c>
      <c r="D22" s="43">
        <v>21.86</v>
      </c>
      <c r="E22" s="43">
        <v>16.43</v>
      </c>
      <c r="F22" s="43">
        <v>10858.14</v>
      </c>
      <c r="I22" s="15">
        <f t="shared" si="0"/>
        <v>133.34</v>
      </c>
      <c r="J22" s="15">
        <f>AVERAGE(C19:C20)</f>
        <v>18.995000000000001</v>
      </c>
      <c r="K22" s="15">
        <f t="shared" si="1"/>
        <v>21.810000000000002</v>
      </c>
      <c r="L22" s="15">
        <f t="shared" si="2"/>
        <v>16.32</v>
      </c>
      <c r="M22" s="15">
        <f t="shared" si="3"/>
        <v>10761.34</v>
      </c>
      <c r="O22" s="15">
        <f t="shared" si="4"/>
        <v>132.88666666666666</v>
      </c>
      <c r="P22" s="15">
        <f t="shared" si="5"/>
        <v>19.043333333333337</v>
      </c>
      <c r="Q22" s="15">
        <f t="shared" si="6"/>
        <v>21.763333333333335</v>
      </c>
      <c r="R22" s="15">
        <f t="shared" si="7"/>
        <v>16.386666666666667</v>
      </c>
      <c r="S22" s="15">
        <f t="shared" si="8"/>
        <v>10753.996666666666</v>
      </c>
    </row>
    <row r="23" spans="1:19" x14ac:dyDescent="0.25">
      <c r="A23" s="64">
        <v>40450</v>
      </c>
      <c r="B23" s="63">
        <v>135.47999999999999</v>
      </c>
      <c r="C23" s="43">
        <v>19.149999999999999</v>
      </c>
      <c r="D23" s="43">
        <v>21.87</v>
      </c>
      <c r="E23" s="43">
        <v>16.440000000000001</v>
      </c>
      <c r="F23" s="43">
        <v>10835.28</v>
      </c>
      <c r="I23" s="15">
        <f t="shared" si="0"/>
        <v>134.38</v>
      </c>
      <c r="J23" s="15">
        <f>AVERAGE(C20:C21)</f>
        <v>19.200000000000003</v>
      </c>
      <c r="K23" s="15">
        <f t="shared" si="1"/>
        <v>22.1</v>
      </c>
      <c r="L23" s="15">
        <f t="shared" si="2"/>
        <v>16.399999999999999</v>
      </c>
      <c r="M23" s="15">
        <f t="shared" si="3"/>
        <v>10836.150000000001</v>
      </c>
      <c r="O23" s="15">
        <f t="shared" si="4"/>
        <v>133.77666666666667</v>
      </c>
      <c r="P23" s="15">
        <f t="shared" si="5"/>
        <v>19.136666666666667</v>
      </c>
      <c r="Q23" s="15">
        <f t="shared" si="6"/>
        <v>21.91</v>
      </c>
      <c r="R23" s="15">
        <f t="shared" si="7"/>
        <v>16.433333333333334</v>
      </c>
      <c r="S23" s="15">
        <f t="shared" si="8"/>
        <v>10778.24</v>
      </c>
    </row>
    <row r="24" spans="1:19" x14ac:dyDescent="0.25">
      <c r="A24" s="64">
        <v>40451</v>
      </c>
      <c r="B24" s="63">
        <v>134.13999999999999</v>
      </c>
      <c r="C24" s="43">
        <v>19.239999999999998</v>
      </c>
      <c r="D24" s="43">
        <v>21.9</v>
      </c>
      <c r="E24" s="43">
        <v>16.36</v>
      </c>
      <c r="F24" s="43">
        <v>10788.05</v>
      </c>
      <c r="I24" s="15">
        <f t="shared" si="0"/>
        <v>134.76999999999998</v>
      </c>
      <c r="J24" s="15">
        <f>AVERAGE(C21:C22)</f>
        <v>19.329999999999998</v>
      </c>
      <c r="K24" s="15">
        <f t="shared" si="1"/>
        <v>21.984999999999999</v>
      </c>
      <c r="L24" s="15">
        <f t="shared" si="2"/>
        <v>16.545000000000002</v>
      </c>
      <c r="M24" s="15">
        <f t="shared" si="3"/>
        <v>10835.09</v>
      </c>
      <c r="O24" s="15">
        <f t="shared" si="4"/>
        <v>134.54999999999998</v>
      </c>
      <c r="P24" s="15">
        <f t="shared" si="5"/>
        <v>19.213333333333335</v>
      </c>
      <c r="Q24" s="15">
        <f t="shared" si="6"/>
        <v>22.02</v>
      </c>
      <c r="R24" s="15">
        <f t="shared" si="7"/>
        <v>16.41</v>
      </c>
      <c r="S24" s="15">
        <f t="shared" si="8"/>
        <v>10843.480000000001</v>
      </c>
    </row>
    <row r="25" spans="1:19" x14ac:dyDescent="0.25">
      <c r="A25" s="20">
        <v>40452</v>
      </c>
      <c r="B25" s="63">
        <v>135.63999999999999</v>
      </c>
      <c r="C25" s="43">
        <v>19.32</v>
      </c>
      <c r="D25" s="43">
        <v>21.91</v>
      </c>
      <c r="E25" s="43">
        <v>16.25</v>
      </c>
      <c r="F25" s="43">
        <v>10829.68</v>
      </c>
      <c r="I25" s="15">
        <f t="shared" si="0"/>
        <v>135.185</v>
      </c>
      <c r="J25" s="15">
        <f>AVERAGE(C22:C23)</f>
        <v>19.195</v>
      </c>
      <c r="K25" s="15">
        <f t="shared" si="1"/>
        <v>21.865000000000002</v>
      </c>
      <c r="L25" s="15">
        <f t="shared" si="2"/>
        <v>16.435000000000002</v>
      </c>
      <c r="M25" s="15">
        <f t="shared" si="3"/>
        <v>10846.71</v>
      </c>
      <c r="O25" s="15">
        <f t="shared" si="4"/>
        <v>135.00666666666666</v>
      </c>
      <c r="P25" s="15">
        <f t="shared" si="5"/>
        <v>19.27</v>
      </c>
      <c r="Q25" s="15">
        <f t="shared" si="6"/>
        <v>21.946666666666669</v>
      </c>
      <c r="R25" s="15">
        <f t="shared" si="7"/>
        <v>16.510000000000002</v>
      </c>
      <c r="S25" s="15">
        <f t="shared" si="8"/>
        <v>10835.153333333334</v>
      </c>
    </row>
    <row r="26" spans="1:19" x14ac:dyDescent="0.25">
      <c r="I26" s="15">
        <f t="shared" si="0"/>
        <v>134.81</v>
      </c>
      <c r="J26" s="15">
        <f>AVERAGE(C23:C24)</f>
        <v>19.195</v>
      </c>
      <c r="K26" s="15">
        <f t="shared" si="1"/>
        <v>21.884999999999998</v>
      </c>
      <c r="L26" s="15">
        <f t="shared" si="2"/>
        <v>16.399999999999999</v>
      </c>
      <c r="M26" s="15">
        <f t="shared" si="3"/>
        <v>10811.665000000001</v>
      </c>
      <c r="O26" s="15">
        <f t="shared" si="4"/>
        <v>134.83666666666667</v>
      </c>
      <c r="P26" s="15">
        <f t="shared" si="5"/>
        <v>19.209999999999997</v>
      </c>
      <c r="Q26" s="15">
        <f t="shared" si="6"/>
        <v>21.876666666666665</v>
      </c>
      <c r="R26" s="15">
        <f t="shared" si="7"/>
        <v>16.41</v>
      </c>
      <c r="S26" s="15">
        <f t="shared" si="8"/>
        <v>10827.156666666666</v>
      </c>
    </row>
    <row r="27" spans="1:19" x14ac:dyDescent="0.25">
      <c r="I27" s="15">
        <f t="shared" si="0"/>
        <v>134.88999999999999</v>
      </c>
      <c r="J27" s="15">
        <f>AVERAGE(C24:C25)</f>
        <v>19.28</v>
      </c>
      <c r="K27" s="15">
        <f t="shared" si="1"/>
        <v>21.905000000000001</v>
      </c>
      <c r="L27" s="15">
        <f t="shared" si="2"/>
        <v>16.305</v>
      </c>
      <c r="M27" s="15">
        <f t="shared" si="3"/>
        <v>10808.865</v>
      </c>
      <c r="O27" s="15">
        <f t="shared" si="4"/>
        <v>135.08666666666667</v>
      </c>
      <c r="P27" s="15">
        <f t="shared" si="5"/>
        <v>19.236666666666668</v>
      </c>
      <c r="Q27" s="15">
        <f t="shared" ref="Q10:R27" si="9">AVERAGE(D23:D25)</f>
        <v>21.893333333333331</v>
      </c>
      <c r="R27" s="15">
        <f t="shared" ref="R27" si="10">AVERAGE(E23:E25)</f>
        <v>16.349999999999998</v>
      </c>
      <c r="S27" s="15">
        <f t="shared" ref="S27" si="11">AVERAGE(F23:F25)</f>
        <v>10817.67</v>
      </c>
    </row>
  </sheetData>
  <mergeCells count="2">
    <mergeCell ref="J8:M8"/>
    <mergeCell ref="O8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58CD-E97D-4DFD-A587-DF08D7E29615}">
  <sheetPr>
    <tabColor theme="4"/>
  </sheetPr>
  <dimension ref="B1:H47"/>
  <sheetViews>
    <sheetView workbookViewId="0">
      <selection activeCell="D17" sqref="D17:G17"/>
    </sheetView>
  </sheetViews>
  <sheetFormatPr defaultRowHeight="15" x14ac:dyDescent="0.25"/>
  <cols>
    <col min="3" max="3" width="22" customWidth="1"/>
    <col min="4" max="4" width="13" customWidth="1"/>
    <col min="5" max="5" width="12.140625" customWidth="1"/>
    <col min="6" max="6" width="9.42578125" bestFit="1" customWidth="1"/>
    <col min="7" max="7" width="10.5703125" bestFit="1" customWidth="1"/>
    <col min="8" max="8" width="9.42578125" bestFit="1" customWidth="1"/>
  </cols>
  <sheetData>
    <row r="1" spans="2:8" x14ac:dyDescent="0.25">
      <c r="D1" s="32" t="s">
        <v>117</v>
      </c>
      <c r="E1" s="32"/>
      <c r="F1" s="32"/>
      <c r="G1" s="32"/>
    </row>
    <row r="2" spans="2:8" x14ac:dyDescent="0.25">
      <c r="B2" t="s">
        <v>72</v>
      </c>
      <c r="C2" s="2" t="s">
        <v>73</v>
      </c>
      <c r="D2" s="30" t="s">
        <v>67</v>
      </c>
      <c r="E2" s="30"/>
      <c r="F2" s="30"/>
      <c r="G2" s="30"/>
      <c r="H2" s="30"/>
    </row>
    <row r="3" spans="2:8" x14ac:dyDescent="0.25">
      <c r="D3" s="30" t="s">
        <v>74</v>
      </c>
      <c r="E3" s="30"/>
      <c r="F3" s="30"/>
      <c r="G3" s="30"/>
      <c r="H3" s="30"/>
    </row>
    <row r="4" spans="2:8" x14ac:dyDescent="0.25">
      <c r="D4" s="30" t="s">
        <v>75</v>
      </c>
      <c r="E4" s="30"/>
      <c r="F4" s="30"/>
      <c r="G4" s="30"/>
      <c r="H4" s="30"/>
    </row>
    <row r="6" spans="2:8" x14ac:dyDescent="0.25">
      <c r="C6" s="2" t="s">
        <v>76</v>
      </c>
      <c r="D6" s="30" t="s">
        <v>77</v>
      </c>
      <c r="E6" s="30"/>
      <c r="F6" s="30"/>
      <c r="G6" s="30"/>
    </row>
    <row r="8" spans="2:8" x14ac:dyDescent="0.25">
      <c r="C8" t="s">
        <v>78</v>
      </c>
      <c r="D8" s="30" t="s">
        <v>79</v>
      </c>
      <c r="E8" s="30"/>
      <c r="F8" s="30"/>
    </row>
    <row r="9" spans="2:8" x14ac:dyDescent="0.25">
      <c r="D9" s="30" t="s">
        <v>80</v>
      </c>
      <c r="E9" s="30"/>
      <c r="F9" s="30"/>
    </row>
    <row r="10" spans="2:8" x14ac:dyDescent="0.25">
      <c r="D10" s="30" t="s">
        <v>81</v>
      </c>
      <c r="E10" s="30"/>
      <c r="F10" s="30"/>
    </row>
    <row r="12" spans="2:8" x14ac:dyDescent="0.25">
      <c r="D12" s="30" t="s">
        <v>82</v>
      </c>
      <c r="E12" s="30"/>
      <c r="F12" s="30"/>
    </row>
    <row r="13" spans="2:8" x14ac:dyDescent="0.25">
      <c r="D13" s="30" t="s">
        <v>83</v>
      </c>
      <c r="E13" s="30"/>
      <c r="F13" s="30"/>
    </row>
    <row r="15" spans="2:8" x14ac:dyDescent="0.25">
      <c r="B15" t="s">
        <v>84</v>
      </c>
      <c r="C15" t="s">
        <v>85</v>
      </c>
    </row>
    <row r="16" spans="2:8" x14ac:dyDescent="0.25">
      <c r="D16" s="30" t="s">
        <v>86</v>
      </c>
      <c r="E16" s="30"/>
      <c r="F16" s="30"/>
      <c r="G16" s="30"/>
    </row>
    <row r="17" spans="3:7" x14ac:dyDescent="0.25">
      <c r="D17" s="30" t="s">
        <v>87</v>
      </c>
      <c r="E17" s="30"/>
      <c r="F17" s="30"/>
      <c r="G17" s="30"/>
    </row>
    <row r="18" spans="3:7" x14ac:dyDescent="0.25">
      <c r="D18" s="30" t="s">
        <v>88</v>
      </c>
      <c r="E18" s="30"/>
      <c r="F18" s="30"/>
      <c r="G18" s="30"/>
    </row>
    <row r="19" spans="3:7" x14ac:dyDescent="0.25">
      <c r="D19" s="30" t="s">
        <v>89</v>
      </c>
      <c r="E19" s="30"/>
      <c r="F19" s="30"/>
      <c r="G19" s="30"/>
    </row>
    <row r="21" spans="3:7" x14ac:dyDescent="0.25">
      <c r="C21" s="2"/>
      <c r="D21" s="30"/>
      <c r="E21" s="30"/>
      <c r="F21" s="30"/>
      <c r="G21" s="30"/>
    </row>
    <row r="24" spans="3:7" x14ac:dyDescent="0.25">
      <c r="C24" s="36"/>
      <c r="E24" s="46"/>
    </row>
    <row r="26" spans="3:7" x14ac:dyDescent="0.25">
      <c r="G26" s="46"/>
    </row>
    <row r="27" spans="3:7" x14ac:dyDescent="0.25">
      <c r="G27" s="46"/>
    </row>
    <row r="34" spans="2:8" x14ac:dyDescent="0.25">
      <c r="E34" s="46"/>
    </row>
    <row r="35" spans="2:8" x14ac:dyDescent="0.25">
      <c r="F35" s="46"/>
    </row>
    <row r="36" spans="2:8" x14ac:dyDescent="0.25">
      <c r="F36" s="46"/>
    </row>
    <row r="37" spans="2:8" x14ac:dyDescent="0.25">
      <c r="B37" s="46"/>
      <c r="C37" s="46"/>
      <c r="D37" s="46"/>
      <c r="E37" s="46"/>
      <c r="F37" s="46"/>
      <c r="G37" s="46"/>
      <c r="H37" s="46"/>
    </row>
    <row r="38" spans="2:8" x14ac:dyDescent="0.25">
      <c r="B38" s="47"/>
      <c r="C38" s="47"/>
      <c r="D38" s="48"/>
      <c r="E38" s="48"/>
      <c r="F38" s="48"/>
      <c r="G38" s="48"/>
      <c r="H38" s="48"/>
    </row>
    <row r="39" spans="2:8" ht="15.75" thickBot="1" x14ac:dyDescent="0.3">
      <c r="B39" s="49"/>
      <c r="C39" s="50"/>
      <c r="D39" s="51"/>
      <c r="E39" s="51"/>
      <c r="F39" s="51"/>
      <c r="G39" s="51"/>
      <c r="H39" s="51"/>
    </row>
    <row r="40" spans="2:8" x14ac:dyDescent="0.25">
      <c r="B40" s="46"/>
      <c r="C40" s="52"/>
      <c r="D40" s="53"/>
      <c r="E40" s="53"/>
      <c r="F40" s="53"/>
      <c r="G40" s="53"/>
      <c r="H40" s="53"/>
    </row>
    <row r="41" spans="2:8" ht="15.75" thickBot="1" x14ac:dyDescent="0.3">
      <c r="B41" s="54"/>
      <c r="C41" s="55"/>
      <c r="D41" s="56"/>
      <c r="E41" s="56"/>
      <c r="F41" s="56"/>
      <c r="G41" s="56"/>
      <c r="H41" s="56"/>
    </row>
    <row r="42" spans="2:8" x14ac:dyDescent="0.25">
      <c r="B42" s="46"/>
      <c r="C42" s="46"/>
      <c r="D42" s="46"/>
      <c r="E42" s="46"/>
      <c r="F42" s="46"/>
      <c r="G42" s="46"/>
      <c r="H42" s="46"/>
    </row>
    <row r="47" spans="2:8" x14ac:dyDescent="0.25">
      <c r="B47" t="s">
        <v>113</v>
      </c>
    </row>
  </sheetData>
  <mergeCells count="21">
    <mergeCell ref="H38:H39"/>
    <mergeCell ref="D1:G1"/>
    <mergeCell ref="D19:G19"/>
    <mergeCell ref="D21:E21"/>
    <mergeCell ref="F21:G21"/>
    <mergeCell ref="D38:D39"/>
    <mergeCell ref="E38:E39"/>
    <mergeCell ref="F38:F39"/>
    <mergeCell ref="G38:G39"/>
    <mergeCell ref="D10:F10"/>
    <mergeCell ref="D12:F12"/>
    <mergeCell ref="D13:F13"/>
    <mergeCell ref="D16:G16"/>
    <mergeCell ref="D17:G17"/>
    <mergeCell ref="D18:G18"/>
    <mergeCell ref="D2:H2"/>
    <mergeCell ref="D3:H3"/>
    <mergeCell ref="D4:H4"/>
    <mergeCell ref="D6:G6"/>
    <mergeCell ref="D8:F8"/>
    <mergeCell ref="D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9D6F-E980-4620-9303-60CF49506825}">
  <sheetPr>
    <tabColor theme="6"/>
  </sheetPr>
  <dimension ref="B1:H27"/>
  <sheetViews>
    <sheetView topLeftCell="A7" workbookViewId="0">
      <selection activeCell="D32" sqref="D32"/>
    </sheetView>
  </sheetViews>
  <sheetFormatPr defaultRowHeight="15" x14ac:dyDescent="0.25"/>
  <cols>
    <col min="3" max="3" width="12.140625" customWidth="1"/>
    <col min="4" max="4" width="20.140625" customWidth="1"/>
  </cols>
  <sheetData>
    <row r="1" spans="2:8" x14ac:dyDescent="0.25">
      <c r="C1" s="32" t="s">
        <v>118</v>
      </c>
      <c r="D1" s="32"/>
      <c r="E1" s="32"/>
      <c r="F1" s="32"/>
      <c r="G1" s="32"/>
    </row>
    <row r="3" spans="2:8" x14ac:dyDescent="0.25">
      <c r="B3" t="s">
        <v>114</v>
      </c>
      <c r="C3" s="2" t="s">
        <v>90</v>
      </c>
      <c r="D3" s="30" t="s">
        <v>91</v>
      </c>
      <c r="E3" s="30"/>
      <c r="F3" s="30" t="s">
        <v>92</v>
      </c>
      <c r="G3" s="30"/>
    </row>
    <row r="4" spans="2:8" x14ac:dyDescent="0.25">
      <c r="D4">
        <v>0</v>
      </c>
      <c r="F4">
        <v>0</v>
      </c>
    </row>
    <row r="5" spans="2:8" x14ac:dyDescent="0.25">
      <c r="C5" t="s">
        <v>68</v>
      </c>
      <c r="D5">
        <v>350</v>
      </c>
      <c r="F5">
        <v>800</v>
      </c>
    </row>
    <row r="6" spans="2:8" x14ac:dyDescent="0.25">
      <c r="C6" s="36" t="s">
        <v>70</v>
      </c>
      <c r="D6" t="s">
        <v>69</v>
      </c>
      <c r="E6" s="37">
        <f>SUMPRODUCT(D5:F5,D4:F4)</f>
        <v>0</v>
      </c>
    </row>
    <row r="7" spans="2:8" x14ac:dyDescent="0.25">
      <c r="C7" t="s">
        <v>93</v>
      </c>
    </row>
    <row r="8" spans="2:8" x14ac:dyDescent="0.25">
      <c r="C8" t="s">
        <v>71</v>
      </c>
      <c r="D8">
        <v>400</v>
      </c>
      <c r="F8">
        <v>2000</v>
      </c>
      <c r="G8" s="37">
        <f>SUMPRODUCT(D8:F8,$D$4:$F$4)</f>
        <v>0</v>
      </c>
      <c r="H8" t="s">
        <v>95</v>
      </c>
    </row>
    <row r="9" spans="2:8" x14ac:dyDescent="0.25">
      <c r="C9" t="s">
        <v>94</v>
      </c>
      <c r="D9">
        <v>0.75</v>
      </c>
      <c r="F9">
        <v>0.25</v>
      </c>
      <c r="G9" s="37">
        <f>SUMPRODUCT(D9:F9,$D$4:$F$4)</f>
        <v>0</v>
      </c>
      <c r="H9" t="s">
        <v>96</v>
      </c>
    </row>
    <row r="11" spans="2:8" x14ac:dyDescent="0.25">
      <c r="B11" t="s">
        <v>115</v>
      </c>
      <c r="C11" t="s">
        <v>97</v>
      </c>
    </row>
    <row r="13" spans="2:8" x14ac:dyDescent="0.25">
      <c r="C13" t="s">
        <v>73</v>
      </c>
      <c r="D13" t="s">
        <v>91</v>
      </c>
      <c r="E13" t="s">
        <v>98</v>
      </c>
    </row>
    <row r="14" spans="2:8" x14ac:dyDescent="0.25">
      <c r="D14">
        <v>4.93</v>
      </c>
      <c r="E14">
        <v>11.51</v>
      </c>
    </row>
    <row r="15" spans="2:8" x14ac:dyDescent="0.25">
      <c r="C15" t="s">
        <v>99</v>
      </c>
      <c r="D15">
        <v>350</v>
      </c>
      <c r="E15">
        <v>800</v>
      </c>
    </row>
    <row r="16" spans="2:8" x14ac:dyDescent="0.25">
      <c r="D16" t="s">
        <v>100</v>
      </c>
      <c r="E16" s="37">
        <f>SUMPRODUCT(D15:E15,D14:E14)</f>
        <v>10933.5</v>
      </c>
    </row>
    <row r="17" spans="2:8" x14ac:dyDescent="0.25">
      <c r="C17" t="s">
        <v>101</v>
      </c>
      <c r="D17">
        <v>400</v>
      </c>
      <c r="E17">
        <v>2000</v>
      </c>
      <c r="F17" s="37">
        <f>SUMPRODUCT(D17:E17,$D$14:$E$14)</f>
        <v>24992</v>
      </c>
    </row>
    <row r="18" spans="2:8" x14ac:dyDescent="0.25">
      <c r="C18" t="s">
        <v>102</v>
      </c>
      <c r="D18">
        <v>0.75</v>
      </c>
      <c r="E18">
        <v>-0.25</v>
      </c>
      <c r="F18" s="37">
        <f>SUMPRODUCT(D18:E18,$D$32:$E$32)</f>
        <v>0</v>
      </c>
    </row>
    <row r="19" spans="2:8" x14ac:dyDescent="0.25">
      <c r="B19" t="s">
        <v>116</v>
      </c>
    </row>
    <row r="20" spans="2:8" x14ac:dyDescent="0.25">
      <c r="B20" s="45" t="s">
        <v>103</v>
      </c>
      <c r="C20" s="45"/>
      <c r="D20" s="41" t="s">
        <v>106</v>
      </c>
      <c r="E20" s="41" t="s">
        <v>107</v>
      </c>
      <c r="F20" s="41" t="s">
        <v>108</v>
      </c>
      <c r="G20" s="41" t="s">
        <v>109</v>
      </c>
      <c r="H20" s="41" t="s">
        <v>110</v>
      </c>
    </row>
    <row r="21" spans="2:8" ht="15.75" thickBot="1" x14ac:dyDescent="0.3">
      <c r="B21" s="38" t="s">
        <v>104</v>
      </c>
      <c r="C21" s="39" t="s">
        <v>105</v>
      </c>
      <c r="D21" s="42"/>
      <c r="E21" s="42"/>
      <c r="F21" s="42"/>
      <c r="G21" s="42"/>
      <c r="H21" s="42"/>
    </row>
    <row r="22" spans="2:8" x14ac:dyDescent="0.25">
      <c r="C22" s="1" t="s">
        <v>91</v>
      </c>
      <c r="D22" s="43">
        <v>4.93</v>
      </c>
      <c r="E22" s="43">
        <v>0</v>
      </c>
      <c r="F22" s="43">
        <v>350</v>
      </c>
      <c r="G22" s="43">
        <v>20000</v>
      </c>
      <c r="H22" s="43">
        <v>190</v>
      </c>
    </row>
    <row r="23" spans="2:8" ht="15.75" thickBot="1" x14ac:dyDescent="0.3">
      <c r="B23" s="8"/>
      <c r="C23" s="40" t="s">
        <v>98</v>
      </c>
      <c r="D23" s="44">
        <v>11.51</v>
      </c>
      <c r="E23" s="44">
        <v>0</v>
      </c>
      <c r="F23" s="44">
        <v>800</v>
      </c>
      <c r="G23" s="44">
        <v>950</v>
      </c>
      <c r="H23" s="44">
        <v>950</v>
      </c>
    </row>
    <row r="26" spans="2:8" x14ac:dyDescent="0.25">
      <c r="B26" s="2" t="s">
        <v>111</v>
      </c>
      <c r="C26" s="2"/>
    </row>
    <row r="27" spans="2:8" x14ac:dyDescent="0.25">
      <c r="C27" t="s">
        <v>112</v>
      </c>
    </row>
  </sheetData>
  <mergeCells count="8">
    <mergeCell ref="H20:H21"/>
    <mergeCell ref="C1:G1"/>
    <mergeCell ref="D3:E3"/>
    <mergeCell ref="F3:G3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C043-2BE7-43C8-9B28-2DC0702B0274}">
  <sheetPr>
    <tabColor theme="5"/>
  </sheetPr>
  <dimension ref="C3:K9"/>
  <sheetViews>
    <sheetView topLeftCell="C1" workbookViewId="0">
      <selection activeCell="I9" sqref="I9"/>
    </sheetView>
  </sheetViews>
  <sheetFormatPr defaultRowHeight="15" x14ac:dyDescent="0.25"/>
  <cols>
    <col min="3" max="4" width="15.42578125" customWidth="1"/>
    <col min="5" max="5" width="14.140625" customWidth="1"/>
    <col min="6" max="6" width="13.28515625" customWidth="1"/>
    <col min="7" max="7" width="17" customWidth="1"/>
    <col min="8" max="8" width="17.42578125" customWidth="1"/>
    <col min="9" max="9" width="15.85546875" customWidth="1"/>
    <col min="10" max="10" width="16.42578125" customWidth="1"/>
  </cols>
  <sheetData>
    <row r="3" spans="3:11" x14ac:dyDescent="0.25"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</row>
    <row r="4" spans="3:11" x14ac:dyDescent="0.25">
      <c r="C4" s="45" t="s">
        <v>51</v>
      </c>
      <c r="D4" s="59">
        <v>1000000</v>
      </c>
      <c r="E4" s="59">
        <v>800000</v>
      </c>
      <c r="F4" s="59">
        <v>840000</v>
      </c>
      <c r="G4" s="59">
        <v>635000</v>
      </c>
      <c r="H4" s="59">
        <v>750000</v>
      </c>
      <c r="I4" s="59">
        <v>552000</v>
      </c>
      <c r="J4" s="59">
        <v>1000000</v>
      </c>
      <c r="K4" s="59">
        <v>5000</v>
      </c>
    </row>
    <row r="5" spans="3:11" ht="15.75" thickBot="1" x14ac:dyDescent="0.3">
      <c r="C5" s="62" t="s">
        <v>52</v>
      </c>
      <c r="D5" s="60">
        <v>1100000</v>
      </c>
      <c r="E5" s="60">
        <v>950000</v>
      </c>
      <c r="F5" s="60">
        <v>750000</v>
      </c>
      <c r="G5" s="60">
        <v>630000</v>
      </c>
      <c r="H5" s="60">
        <v>742000</v>
      </c>
      <c r="I5" s="60">
        <v>590000</v>
      </c>
      <c r="J5" s="60">
        <v>1100000</v>
      </c>
      <c r="K5" s="60">
        <v>10000</v>
      </c>
    </row>
    <row r="6" spans="3:11" ht="15.75" thickBot="1" x14ac:dyDescent="0.3">
      <c r="D6" s="61"/>
      <c r="E6" s="61">
        <v>0.2</v>
      </c>
      <c r="F6" s="61">
        <v>0.4</v>
      </c>
      <c r="G6" s="61">
        <v>0.4</v>
      </c>
      <c r="H6" s="38"/>
      <c r="I6" s="38"/>
      <c r="J6" s="38"/>
      <c r="K6" s="38"/>
    </row>
    <row r="7" spans="3:11" x14ac:dyDescent="0.25">
      <c r="G7" s="57" t="s">
        <v>122</v>
      </c>
      <c r="H7" s="58" t="s">
        <v>52</v>
      </c>
      <c r="I7" s="58" t="s">
        <v>125</v>
      </c>
      <c r="J7" s="58" t="s">
        <v>123</v>
      </c>
      <c r="K7" s="58" t="s">
        <v>124</v>
      </c>
    </row>
    <row r="8" spans="3:11" x14ac:dyDescent="0.25">
      <c r="H8" s="35"/>
      <c r="I8" s="35"/>
      <c r="J8" s="35"/>
      <c r="K8" s="35"/>
    </row>
    <row r="9" spans="3:11" x14ac:dyDescent="0.25">
      <c r="H9" s="35"/>
      <c r="I9" s="35"/>
      <c r="J9" s="35"/>
      <c r="K9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7F69-01E6-4CEF-A8EF-1793AC5920EA}">
  <sheetPr>
    <tabColor theme="9"/>
  </sheetPr>
  <dimension ref="B1:G43"/>
  <sheetViews>
    <sheetView workbookViewId="0">
      <selection activeCell="E37" sqref="E37"/>
    </sheetView>
  </sheetViews>
  <sheetFormatPr defaultRowHeight="15" x14ac:dyDescent="0.25"/>
  <cols>
    <col min="2" max="2" width="14.85546875" customWidth="1"/>
    <col min="3" max="3" width="17.7109375" customWidth="1"/>
    <col min="4" max="4" width="16.85546875" customWidth="1"/>
    <col min="5" max="5" width="15.7109375" customWidth="1"/>
    <col min="7" max="7" width="15" customWidth="1"/>
  </cols>
  <sheetData>
    <row r="1" spans="2:7" ht="15.75" thickBot="1" x14ac:dyDescent="0.3"/>
    <row r="2" spans="2:7" x14ac:dyDescent="0.25">
      <c r="B2" s="23"/>
      <c r="C2" s="24" t="s">
        <v>48</v>
      </c>
      <c r="D2" s="24" t="s">
        <v>49</v>
      </c>
      <c r="E2" s="25" t="s">
        <v>50</v>
      </c>
    </row>
    <row r="3" spans="2:7" x14ac:dyDescent="0.25">
      <c r="B3" s="26" t="s">
        <v>51</v>
      </c>
      <c r="C3" s="28">
        <v>-1000000</v>
      </c>
      <c r="D3" s="28">
        <v>-800000</v>
      </c>
      <c r="E3" s="28">
        <v>-840000</v>
      </c>
    </row>
    <row r="4" spans="2:7" x14ac:dyDescent="0.25">
      <c r="B4" s="26" t="s">
        <v>52</v>
      </c>
      <c r="C4" s="28">
        <v>-1100000</v>
      </c>
      <c r="D4" s="28">
        <v>-950000</v>
      </c>
      <c r="E4" s="28">
        <v>-750000</v>
      </c>
    </row>
    <row r="5" spans="2:7" ht="15.75" thickBot="1" x14ac:dyDescent="0.3">
      <c r="B5" s="27" t="s">
        <v>53</v>
      </c>
      <c r="C5" s="28">
        <v>0.15</v>
      </c>
      <c r="D5" s="28">
        <v>0.4</v>
      </c>
      <c r="E5" s="28">
        <v>0.45</v>
      </c>
    </row>
    <row r="7" spans="2:7" x14ac:dyDescent="0.25">
      <c r="C7" t="s">
        <v>54</v>
      </c>
      <c r="E7" s="1"/>
    </row>
    <row r="9" spans="2:7" x14ac:dyDescent="0.25">
      <c r="G9">
        <v>-1100000</v>
      </c>
    </row>
    <row r="10" spans="2:7" ht="15.75" thickBot="1" x14ac:dyDescent="0.3">
      <c r="E10">
        <v>0.15</v>
      </c>
    </row>
    <row r="11" spans="2:7" ht="15.75" thickBot="1" x14ac:dyDescent="0.3">
      <c r="D11" s="34" t="s">
        <v>56</v>
      </c>
    </row>
    <row r="13" spans="2:7" x14ac:dyDescent="0.25">
      <c r="E13">
        <v>0.4</v>
      </c>
      <c r="G13">
        <v>-950000</v>
      </c>
    </row>
    <row r="16" spans="2:7" x14ac:dyDescent="0.25">
      <c r="C16" t="s">
        <v>119</v>
      </c>
      <c r="E16">
        <v>0.45</v>
      </c>
    </row>
    <row r="17" spans="2:7" ht="15.75" thickBot="1" x14ac:dyDescent="0.3">
      <c r="G17">
        <v>-750000</v>
      </c>
    </row>
    <row r="18" spans="2:7" ht="15.75" thickBot="1" x14ac:dyDescent="0.3">
      <c r="B18" s="29" t="s">
        <v>55</v>
      </c>
    </row>
    <row r="19" spans="2:7" x14ac:dyDescent="0.25">
      <c r="E19">
        <v>0.15</v>
      </c>
      <c r="G19">
        <v>-1000000</v>
      </c>
    </row>
    <row r="20" spans="2:7" x14ac:dyDescent="0.25">
      <c r="C20" t="s">
        <v>57</v>
      </c>
    </row>
    <row r="22" spans="2:7" x14ac:dyDescent="0.25">
      <c r="E22">
        <v>0.4</v>
      </c>
      <c r="G22">
        <v>-800000</v>
      </c>
    </row>
    <row r="25" spans="2:7" x14ac:dyDescent="0.25">
      <c r="E25">
        <v>0.45</v>
      </c>
    </row>
    <row r="26" spans="2:7" x14ac:dyDescent="0.25">
      <c r="G26">
        <v>-750000</v>
      </c>
    </row>
    <row r="33" spans="2:3" x14ac:dyDescent="0.25">
      <c r="B33" t="s">
        <v>58</v>
      </c>
    </row>
    <row r="34" spans="2:3" x14ac:dyDescent="0.25">
      <c r="B34" t="s">
        <v>59</v>
      </c>
    </row>
    <row r="35" spans="2:3" x14ac:dyDescent="0.25">
      <c r="B35" t="s">
        <v>120</v>
      </c>
      <c r="C35">
        <f>(C5*C3)+(D5*D3)+(E5*E3)</f>
        <v>-848000</v>
      </c>
    </row>
    <row r="36" spans="2:3" x14ac:dyDescent="0.25">
      <c r="B36" s="2"/>
    </row>
    <row r="38" spans="2:3" x14ac:dyDescent="0.25">
      <c r="B38" t="s">
        <v>52</v>
      </c>
    </row>
    <row r="40" spans="2:3" x14ac:dyDescent="0.25">
      <c r="B40" t="s">
        <v>120</v>
      </c>
      <c r="C40">
        <f>(C5*C4)+(D5*D4)+(E5*E4)</f>
        <v>-882500</v>
      </c>
    </row>
    <row r="41" spans="2:3" x14ac:dyDescent="0.25">
      <c r="B41" s="2"/>
    </row>
    <row r="43" spans="2:3" x14ac:dyDescent="0.25">
      <c r="B43" t="s">
        <v>121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CHAP 8(28)</vt:lpstr>
      <vt:lpstr>CHAP9(8)</vt:lpstr>
      <vt:lpstr>CHAP13(5)</vt:lpstr>
      <vt:lpstr>CHAP13(12)</vt:lpstr>
      <vt:lpstr>CHAP16(3)</vt:lpstr>
      <vt:lpstr>CHAP16(10)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.......</dc:creator>
  <cp:lastModifiedBy>.......</cp:lastModifiedBy>
  <dcterms:created xsi:type="dcterms:W3CDTF">2023-03-04T08:50:08Z</dcterms:created>
  <dcterms:modified xsi:type="dcterms:W3CDTF">2023-03-05T13:20:01Z</dcterms:modified>
</cp:coreProperties>
</file>