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 on Input Dataset" sheetId="1" r:id="rId4"/>
    <sheet state="visible" name="Original Pricing - Inputs" sheetId="2" r:id="rId5"/>
    <sheet state="visible" name="Modified Pricing - Inputs" sheetId="3" r:id="rId6"/>
  </sheets>
  <definedNames/>
  <calcPr/>
</workbook>
</file>

<file path=xl/sharedStrings.xml><?xml version="1.0" encoding="utf-8"?>
<sst xmlns="http://schemas.openxmlformats.org/spreadsheetml/2006/main" count="293" uniqueCount="104">
  <si>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</si>
  <si>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</si>
  <si>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</si>
  <si>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</si>
  <si>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</si>
  <si>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</si>
  <si>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</si>
  <si>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</si>
  <si>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</si>
  <si>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</si>
  <si>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</si>
  <si>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</si>
  <si>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</si>
  <si>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</si>
  <si>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</si>
  <si>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</si>
  <si>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</si>
  <si>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</si>
  <si>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# Existing Learners</t>
  </si>
  <si>
    <t>Referrer bonus</t>
  </si>
  <si>
    <t>Referreed User Bonus</t>
  </si>
  <si>
    <t>Cost Of Referral</t>
  </si>
  <si>
    <t>#Refferrers</t>
  </si>
  <si>
    <t>#Reffered Users(Free Tier)</t>
  </si>
  <si>
    <t>Leads and Customers</t>
  </si>
  <si>
    <t>Registered Users</t>
  </si>
  <si>
    <t>Paid Customers-Basic</t>
  </si>
  <si>
    <t>Paid Customers-Pro</t>
  </si>
  <si>
    <t>Paid Customers-Premium</t>
  </si>
  <si>
    <t>Paid Customers-All Plans</t>
  </si>
  <si>
    <t>Costs</t>
  </si>
  <si>
    <t>Cost Per Lead (CPA)</t>
  </si>
  <si>
    <t>Total cost to Support free users</t>
  </si>
  <si>
    <t xml:space="preserve"> </t>
  </si>
  <si>
    <t>Total Cost To Acquire All Paid Customers</t>
  </si>
  <si>
    <t>Customer Acquition cost (CAC)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</si>
  <si>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</si>
  <si>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</si>
  <si>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</si>
  <si>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</si>
  <si>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</si>
  <si>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</si>
  <si>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</si>
  <si>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clicks</t>
  </si>
  <si>
    <t>Impressions</t>
  </si>
  <si>
    <t>Free Users</t>
  </si>
  <si>
    <t>Paid Customers- All Plans</t>
  </si>
  <si>
    <t>Cost per Lead (cpl/cpa)</t>
  </si>
  <si>
    <t>Total Cost To support Free Users</t>
  </si>
  <si>
    <t>Total Cost to acquire all paid customers</t>
  </si>
  <si>
    <t>Customer Acqusition Cost (CPA)</t>
  </si>
  <si>
    <t xml:space="preserve">_x000c__x000c__x000c__x000c__x000c__x000c_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</si>
  <si>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</si>
  <si>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</si>
  <si>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</si>
  <si>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</si>
  <si>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</si>
  <si>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</si>
  <si>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</si>
  <si>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</si>
  <si>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</si>
  <si>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</si>
  <si>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</si>
  <si>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</si>
  <si>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</si>
  <si>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</si>
  <si>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</si>
  <si>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</si>
  <si>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</si>
  <si>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</si>
  <si>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</si>
  <si>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</si>
  <si>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</si>
  <si>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</si>
  <si>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</si>
  <si>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</si>
  <si>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</si>
  <si>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</si>
  <si>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</si>
  <si>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</si>
  <si>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</si>
  <si>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</si>
  <si>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</si>
  <si>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</si>
  <si>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</si>
  <si>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</si>
  <si>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</si>
  <si>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</si>
  <si>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t>New</t>
  </si>
  <si>
    <t>Basic</t>
  </si>
  <si>
    <t>Professional</t>
  </si>
  <si>
    <t>Premium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</si>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</sst>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</numFmts>
  <fonts count="21">
    <font>
      <sz val="10.0"/>
      <color rgb="FF000000"/>
      <name val="Arial"/>
    </font>
    <font>
      <b/>
      <sz val="14.0"/>
      <color theme="1"/>
      <name val="Arial"/>
    </font>
    <font>
      <sz val="12.0"/>
      <color rgb="FF4F4F4F"/>
      <name val="&quot;Open Sans&quot;"/>
    </font>
    <font>
      <sz val="12.0"/>
      <color theme="1"/>
      <name val="Arial"/>
    </font>
    <font>
      <sz val="12.0"/>
      <color rgb="FF3D85C6"/>
      <name val="Arial"/>
    </font>
    <font>
      <b/>
      <sz val="14.0"/>
      <color rgb="FF0B5394"/>
      <name val="Arial"/>
    </font>
    <font>
      <color theme="1"/>
      <name val="Arial"/>
    </font>
    <font>
      <sz val="14.0"/>
      <color rgb="FF3D85C6"/>
      <name val="Arial"/>
    </font>
    <font>
      <i/>
      <sz val="11.0"/>
      <color rgb="FF3D85C6"/>
      <name val="Arial"/>
    </font>
    <font>
      <sz val="14.0"/>
      <color rgb="FF000000"/>
      <name val="Arial"/>
    </font>
    <font>
      <sz val="11.0"/>
      <color rgb="FF3D85C6"/>
      <name val="Arial"/>
    </font>
    <font/>
    <font>
      <sz val="14.0"/>
      <color theme="1"/>
      <name val="Arial"/>
    </font>
    <font>
      <sz val="10.0"/>
      <color theme="1"/>
      <name val="Arial"/>
    </font>
    <font>
      <sz val="11.0"/>
      <color theme="4"/>
      <name val="Arial"/>
    </font>
    <font>
      <i/>
      <sz val="11.0"/>
      <color rgb="FF0000FF"/>
      <name val="Arial"/>
    </font>
    <font>
      <sz val="12.0"/>
      <color rgb="FF7F6000"/>
      <name val="Arial"/>
    </font>
    <font>
      <i/>
      <sz val="12.0"/>
      <color rgb="FF3D85C6"/>
      <name val="Arial"/>
    </font>
    <font>
      <color rgb="FF3D85C6"/>
      <name val="Arial"/>
    </font>
    <font>
      <i/>
      <sz val="12.0"/>
      <color rgb="FF7F6000"/>
      <name val="Arial"/>
    </font>
    <font>
      <color rgb="FF7F6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3" fontId="5" numFmtId="0" xfId="0" applyFill="1" applyFont="1"/>
    <xf borderId="0" fillId="3" fontId="6" numFmtId="0" xfId="0" applyFont="1"/>
    <xf borderId="0" fillId="0" fontId="7" numFmtId="0" xfId="0" applyFont="1"/>
    <xf borderId="0" fillId="0" fontId="7" numFmtId="9" xfId="0" applyFont="1" applyNumberFormat="1"/>
    <xf borderId="0" fillId="0" fontId="8" numFmtId="0" xfId="0" applyAlignment="1" applyFont="1">
      <alignment horizontal="right"/>
    </xf>
    <xf borderId="0" fillId="0" fontId="8" numFmtId="9" xfId="0" applyAlignment="1" applyFont="1" applyNumberFormat="1">
      <alignment horizontal="left"/>
    </xf>
    <xf borderId="0" fillId="0" fontId="9" numFmtId="0" xfId="0" applyAlignment="1" applyFont="1">
      <alignment readingOrder="0"/>
    </xf>
    <xf borderId="0" fillId="0" fontId="6" numFmtId="3" xfId="0" applyFont="1" applyNumberFormat="1"/>
    <xf borderId="0" fillId="0" fontId="6" numFmtId="165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6" numFmtId="165" xfId="0" applyFont="1" applyNumberFormat="1"/>
    <xf borderId="0" fillId="0" fontId="7" numFmtId="165" xfId="0" applyFont="1" applyNumberFormat="1"/>
    <xf borderId="0" fillId="0" fontId="7" numFmtId="166" xfId="0" applyAlignment="1" applyFont="1" applyNumberFormat="1">
      <alignment horizontal="right"/>
    </xf>
    <xf borderId="0" fillId="0" fontId="7" numFmtId="10" xfId="0" applyFont="1" applyNumberFormat="1"/>
    <xf borderId="0" fillId="0" fontId="12" numFmtId="0" xfId="0" applyFont="1"/>
    <xf borderId="0" fillId="0" fontId="13" numFmtId="0" xfId="0" applyFont="1"/>
    <xf borderId="0" fillId="0" fontId="6" numFmtId="0" xfId="0" applyFont="1"/>
    <xf borderId="0" fillId="0" fontId="14" numFmtId="0" xfId="0" applyAlignment="1" applyFont="1">
      <alignment readingOrder="0"/>
    </xf>
    <xf borderId="0" fillId="0" fontId="9" numFmtId="165" xfId="0" applyFont="1" applyNumberFormat="1"/>
    <xf borderId="0" fillId="0" fontId="7" numFmtId="0" xfId="0" applyAlignment="1" applyFont="1">
      <alignment readingOrder="0"/>
    </xf>
    <xf borderId="0" fillId="3" fontId="7" numFmtId="0" xfId="0" applyFont="1"/>
    <xf borderId="0" fillId="0" fontId="7" numFmtId="10" xfId="0" applyAlignment="1" applyFont="1" applyNumberFormat="1">
      <alignment horizontal="right"/>
    </xf>
    <xf borderId="0" fillId="0" fontId="7" numFmtId="166" xfId="0" applyFont="1" applyNumberFormat="1"/>
    <xf borderId="0" fillId="0" fontId="15" numFmtId="0" xfId="0" applyFont="1"/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1" xfId="0" applyAlignment="1" applyFont="1" applyNumberFormat="1">
      <alignment vertical="bottom"/>
    </xf>
    <xf borderId="0" fillId="0" fontId="6" numFmtId="3" xfId="0" applyAlignment="1" applyFont="1" applyNumberFormat="1">
      <alignment vertical="bottom"/>
    </xf>
    <xf borderId="0" fillId="0" fontId="7" numFmtId="3" xfId="0" applyAlignment="1" applyFont="1" applyNumberFormat="1">
      <alignment horizontal="right" vertical="bottom"/>
    </xf>
    <xf borderId="0" fillId="4" fontId="16" numFmtId="0" xfId="0" applyAlignment="1" applyFill="1" applyFont="1">
      <alignment vertical="bottom"/>
    </xf>
    <xf borderId="0" fillId="4" fontId="16" numFmtId="3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8" numFmtId="3" xfId="0" applyAlignment="1" applyFont="1" applyNumberFormat="1">
      <alignment horizontal="left" vertical="bottom"/>
    </xf>
    <xf borderId="0" fillId="0" fontId="6" numFmtId="0" xfId="0" applyAlignment="1" applyFont="1">
      <alignment horizontal="left" vertical="bottom"/>
    </xf>
    <xf borderId="0" fillId="4" fontId="19" numFmtId="0" xfId="0" applyAlignment="1" applyFont="1">
      <alignment horizontal="right" vertical="bottom"/>
    </xf>
    <xf borderId="0" fillId="4" fontId="20" numFmtId="3" xfId="0" applyAlignment="1" applyFont="1" applyNumberFormat="1">
      <alignment horizontal="left" vertical="bottom"/>
    </xf>
    <xf borderId="0" fillId="0" fontId="19" numFmtId="0" xfId="0" applyAlignment="1" applyFont="1">
      <alignment horizontal="right" vertical="bottom"/>
    </xf>
    <xf borderId="0" fillId="4" fontId="20" numFmtId="167" xfId="0" applyAlignment="1" applyFont="1" applyNumberFormat="1">
      <alignment horizontal="right" vertical="bottom"/>
    </xf>
    <xf borderId="0" fillId="5" fontId="1" numFmtId="0" xfId="0" applyFill="1" applyFont="1"/>
    <xf borderId="0" fillId="5" fontId="12" numFmtId="0" xfId="0" applyFont="1"/>
    <xf borderId="0" fillId="5" fontId="6" numFmtId="0" xfId="0" applyFont="1"/>
    <xf borderId="0" fillId="5" fontId="6" numFmtId="0" xfId="0" applyFont="1"/>
    <xf borderId="0" fillId="0" fontId="7" numFmtId="168" xfId="0" applyFont="1" applyNumberFormat="1"/>
    <xf borderId="0" fillId="0" fontId="18" numFmtId="0" xfId="0" applyAlignment="1" applyFont="1">
      <alignment horizontal="left" vertical="bottom"/>
    </xf>
    <xf borderId="0" fillId="0" fontId="20" numFmtId="3" xfId="0" applyAlignment="1" applyFont="1" applyNumberFormat="1">
      <alignment vertical="bottom"/>
    </xf>
    <xf borderId="0" fillId="4" fontId="20" numFmtId="167" xfId="0" applyAlignment="1" applyFont="1" applyNumberFormat="1">
      <alignment vertical="bottom"/>
    </xf>
    <xf borderId="0" fillId="0" fontId="6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34.29"/>
  </cols>
  <sheetData>
    <row r="1">
      <c r="A1" s="1" t="s">
        <v>0</v>
      </c>
    </row>
    <row r="3">
      <c r="B3" s="2" t="s">
        <v>1</v>
      </c>
      <c r="C3" s="3"/>
    </row>
    <row r="4">
      <c r="B4" s="2"/>
      <c r="C4" s="3"/>
    </row>
    <row r="5">
      <c r="B5" s="2" t="s">
        <v>2</v>
      </c>
      <c r="C5" s="3"/>
    </row>
    <row r="6">
      <c r="B6" s="2"/>
      <c r="C6" s="3"/>
    </row>
    <row r="7">
      <c r="B7" s="2" t="s">
        <v>3</v>
      </c>
      <c r="C7" s="3"/>
    </row>
    <row r="8">
      <c r="B8" s="2"/>
      <c r="C8" s="3"/>
    </row>
    <row r="9">
      <c r="B9" s="2" t="s">
        <v>4</v>
      </c>
      <c r="C9" s="3"/>
    </row>
    <row r="10">
      <c r="B10" s="2"/>
      <c r="C10" s="3"/>
    </row>
    <row r="11">
      <c r="B11" s="2" t="s">
        <v>5</v>
      </c>
      <c r="C11" s="3"/>
    </row>
    <row r="12">
      <c r="B12" s="2"/>
      <c r="C12" s="3"/>
    </row>
    <row r="13">
      <c r="B13" s="2" t="s">
        <v>6</v>
      </c>
      <c r="C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7.57"/>
    <col customWidth="1" min="2" max="6" width="14.43"/>
  </cols>
  <sheetData>
    <row r="1" ht="28.5" customHeight="1">
      <c r="A1" s="4"/>
      <c r="B1" s="5">
        <v>43435.0</v>
      </c>
      <c r="C1" s="5">
        <v>43466.0</v>
      </c>
      <c r="D1" s="5">
        <v>43497.0</v>
      </c>
      <c r="E1" s="5">
        <v>43525.0</v>
      </c>
      <c r="F1" s="5">
        <v>43556.0</v>
      </c>
      <c r="G1" s="5">
        <v>43586.0</v>
      </c>
      <c r="H1" s="5">
        <v>43617.0</v>
      </c>
      <c r="I1" s="5">
        <v>43647.0</v>
      </c>
      <c r="J1" s="5">
        <v>43678.0</v>
      </c>
      <c r="K1" s="5">
        <v>43709.0</v>
      </c>
      <c r="L1" s="5">
        <v>43739.0</v>
      </c>
      <c r="M1" s="5">
        <v>43770.0</v>
      </c>
      <c r="N1" s="5">
        <v>43800.0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8" t="s">
        <v>8</v>
      </c>
      <c r="B3" s="9"/>
      <c r="C3" s="9">
        <v>0.45</v>
      </c>
    </row>
    <row r="4" ht="15.75" customHeight="1">
      <c r="A4" s="8" t="s">
        <v>9</v>
      </c>
      <c r="B4" s="9"/>
      <c r="C4" s="9">
        <v>0.65</v>
      </c>
    </row>
    <row r="5" ht="15.75" customHeight="1">
      <c r="A5" s="8" t="s">
        <v>10</v>
      </c>
      <c r="B5" s="8"/>
      <c r="C5" s="8">
        <v>3.3</v>
      </c>
    </row>
    <row r="6" ht="15.75" customHeight="1">
      <c r="A6" s="8"/>
      <c r="B6" s="8"/>
      <c r="C6" s="8"/>
    </row>
    <row r="7" ht="15.75" customHeight="1">
      <c r="A7" s="8" t="s">
        <v>11</v>
      </c>
      <c r="B7" s="9"/>
      <c r="C7" s="9">
        <v>0.77</v>
      </c>
    </row>
    <row r="8" ht="15.75" customHeight="1">
      <c r="A8" s="8" t="s">
        <v>12</v>
      </c>
      <c r="B8" s="9"/>
      <c r="C8" s="9">
        <v>0.83</v>
      </c>
    </row>
    <row r="9" ht="15.75" customHeight="1">
      <c r="A9" s="8" t="s">
        <v>13</v>
      </c>
      <c r="B9" s="9"/>
      <c r="C9" s="9">
        <v>0.6</v>
      </c>
    </row>
    <row r="10" ht="15.75" customHeight="1">
      <c r="A10" s="10" t="s">
        <v>14</v>
      </c>
      <c r="B10" s="11"/>
      <c r="C10" s="11">
        <v>0.8</v>
      </c>
    </row>
    <row r="11" ht="15.75" customHeight="1">
      <c r="A11" s="10" t="s">
        <v>15</v>
      </c>
      <c r="B11" s="11"/>
      <c r="C11" s="11">
        <v>0.18</v>
      </c>
    </row>
    <row r="12" ht="15.75" customHeight="1">
      <c r="A12" s="10" t="s">
        <v>16</v>
      </c>
      <c r="B12" s="11"/>
      <c r="C12" s="11">
        <v>0.02</v>
      </c>
    </row>
    <row r="13" ht="15.75" customHeight="1">
      <c r="A13" s="8"/>
    </row>
    <row r="14" ht="15.75" customHeight="1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5.75" customHeight="1">
      <c r="A15" s="8" t="s">
        <v>8</v>
      </c>
      <c r="B15" s="9"/>
      <c r="C15" s="9">
        <v>0.38</v>
      </c>
    </row>
    <row r="16" ht="15.75" customHeight="1">
      <c r="A16" s="8" t="s">
        <v>9</v>
      </c>
      <c r="B16" s="9"/>
      <c r="C16" s="9">
        <v>0.85</v>
      </c>
    </row>
    <row r="17" ht="15.75" customHeight="1">
      <c r="A17" s="8" t="s">
        <v>10</v>
      </c>
      <c r="B17" s="8"/>
      <c r="C17" s="8">
        <v>7.8</v>
      </c>
    </row>
    <row r="18" ht="15.75" customHeight="1">
      <c r="A18" s="8"/>
      <c r="B18" s="8"/>
      <c r="C18" s="8"/>
    </row>
    <row r="19" ht="15.75" customHeight="1">
      <c r="A19" s="8" t="s">
        <v>11</v>
      </c>
      <c r="B19" s="9"/>
      <c r="C19" s="9">
        <v>0.7</v>
      </c>
    </row>
    <row r="20" ht="15.75" customHeight="1">
      <c r="A20" s="8" t="s">
        <v>12</v>
      </c>
      <c r="B20" s="9"/>
      <c r="C20" s="9">
        <v>0.6</v>
      </c>
    </row>
    <row r="21" ht="15.75" customHeight="1">
      <c r="A21" s="8" t="s">
        <v>13</v>
      </c>
      <c r="B21" s="9"/>
      <c r="C21" s="9">
        <v>0.35</v>
      </c>
    </row>
    <row r="22" ht="15.75" customHeight="1">
      <c r="A22" s="10" t="s">
        <v>14</v>
      </c>
      <c r="B22" s="11"/>
      <c r="C22" s="11">
        <v>0.8</v>
      </c>
    </row>
    <row r="23" ht="15.75" customHeight="1">
      <c r="A23" s="10" t="s">
        <v>15</v>
      </c>
      <c r="B23" s="11"/>
      <c r="C23" s="11">
        <v>0.18</v>
      </c>
    </row>
    <row r="24" ht="15.75" customHeight="1">
      <c r="A24" s="10" t="s">
        <v>16</v>
      </c>
      <c r="B24" s="11"/>
      <c r="C24" s="11">
        <v>0.02</v>
      </c>
    </row>
    <row r="25" ht="15.75" customHeight="1">
      <c r="A25" s="8"/>
    </row>
    <row r="26" ht="15.75" customHeight="1">
      <c r="A26" s="12" t="s">
        <v>18</v>
      </c>
      <c r="C26" s="13">
        <f>B135+B157+B158+B159</f>
        <v>34357.13712</v>
      </c>
    </row>
    <row r="27" ht="15.75" customHeight="1">
      <c r="A27" s="12" t="s">
        <v>19</v>
      </c>
      <c r="C27" s="14">
        <v>50.0</v>
      </c>
    </row>
    <row r="28" ht="15.75" customHeight="1">
      <c r="A28" s="12" t="s">
        <v>20</v>
      </c>
      <c r="C28" s="14">
        <v>50.0</v>
      </c>
    </row>
    <row r="29" ht="15.75" customHeight="1">
      <c r="A29" s="12" t="s">
        <v>21</v>
      </c>
      <c r="C29" s="14">
        <v>100.0</v>
      </c>
    </row>
    <row r="30" ht="15.75" customHeight="1">
      <c r="A30" s="12" t="s">
        <v>22</v>
      </c>
      <c r="B30" s="8"/>
      <c r="C30" s="15">
        <f>ROUND(C26*C15*C16,0)</f>
        <v>11097</v>
      </c>
    </row>
    <row r="31" ht="15.75" customHeight="1">
      <c r="A31" s="12" t="s">
        <v>23</v>
      </c>
      <c r="B31" s="8"/>
      <c r="C31" s="15">
        <f>ROUND(C30*C19*C20*C21*C17,0)</f>
        <v>12724</v>
      </c>
    </row>
    <row r="32" ht="15.75" customHeight="1">
      <c r="A32" s="16" t="s">
        <v>24</v>
      </c>
      <c r="B32" s="8"/>
      <c r="C32" s="15"/>
    </row>
    <row r="33" ht="15.75" customHeight="1">
      <c r="A33" s="12" t="s">
        <v>25</v>
      </c>
      <c r="B33" s="8"/>
      <c r="C33" s="15">
        <f>C31</f>
        <v>12724</v>
      </c>
    </row>
    <row r="34" ht="15.75" customHeight="1">
      <c r="A34" s="12" t="s">
        <v>26</v>
      </c>
      <c r="B34" s="8"/>
      <c r="C34" s="15">
        <f>ROUND(C31*C22,0)</f>
        <v>10179</v>
      </c>
    </row>
    <row r="35" ht="15.75" customHeight="1">
      <c r="A35" s="12" t="s">
        <v>27</v>
      </c>
      <c r="B35" s="8"/>
      <c r="C35" s="15">
        <f>ROUND(C31*C23,0)</f>
        <v>2290</v>
      </c>
    </row>
    <row r="36" ht="15.75" customHeight="1">
      <c r="A36" s="12" t="s">
        <v>28</v>
      </c>
      <c r="B36" s="8"/>
      <c r="C36" s="15">
        <f>ROUND(C31*C24,0)</f>
        <v>254</v>
      </c>
    </row>
    <row r="37" ht="15.75" customHeight="1">
      <c r="A37" s="12" t="s">
        <v>29</v>
      </c>
      <c r="B37" s="8"/>
      <c r="C37" s="15">
        <f>SUM(C34:C36)</f>
        <v>12723</v>
      </c>
    </row>
    <row r="38" ht="15.75" customHeight="1">
      <c r="A38" s="16" t="s">
        <v>30</v>
      </c>
      <c r="B38" s="8"/>
      <c r="C38" s="8"/>
    </row>
    <row r="39" ht="15.75" customHeight="1">
      <c r="A39" s="12" t="s">
        <v>31</v>
      </c>
      <c r="B39" s="8"/>
      <c r="C39" s="17">
        <v>0.0</v>
      </c>
    </row>
    <row r="40" ht="15.75" customHeight="1">
      <c r="A40" s="12" t="s">
        <v>32</v>
      </c>
      <c r="B40" s="8"/>
      <c r="C40" s="18" t="s">
        <v>33</v>
      </c>
    </row>
    <row r="41" ht="15.75" customHeight="1">
      <c r="A41" s="12" t="s">
        <v>34</v>
      </c>
      <c r="B41" s="8"/>
      <c r="C41" s="19">
        <f>C31*C29</f>
        <v>1272400</v>
      </c>
    </row>
    <row r="42" ht="15.75" customHeight="1">
      <c r="A42" s="12" t="s">
        <v>35</v>
      </c>
      <c r="B42" s="8"/>
    </row>
    <row r="43" ht="15.75" customHeight="1">
      <c r="A43" s="8"/>
      <c r="B43" s="8"/>
    </row>
    <row r="44" ht="15.75" customHeight="1">
      <c r="A44" s="8"/>
    </row>
    <row r="45" ht="15.75" customHeight="1">
      <c r="A45" s="6" t="s">
        <v>36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ht="15.75" customHeight="1">
      <c r="A46" s="8" t="s">
        <v>37</v>
      </c>
      <c r="B46" s="20"/>
      <c r="C46" s="20">
        <v>1000000.0</v>
      </c>
      <c r="D46" s="20">
        <v>1150000.0</v>
      </c>
      <c r="E46" s="20">
        <v>1322500.0</v>
      </c>
      <c r="F46" s="20">
        <v>1520874.9999999998</v>
      </c>
      <c r="G46" s="20">
        <v>1749006.2499999995</v>
      </c>
      <c r="H46" s="20">
        <v>2011357.1874999993</v>
      </c>
      <c r="I46" s="20">
        <v>2313060.765624999</v>
      </c>
      <c r="J46" s="20">
        <v>2660019.8804687485</v>
      </c>
      <c r="K46" s="20">
        <v>3059022.8625390604</v>
      </c>
      <c r="L46" s="20">
        <v>3517876.291919919</v>
      </c>
      <c r="M46" s="20">
        <v>4045557.7357079065</v>
      </c>
      <c r="N46" s="20">
        <v>4652391.396064092</v>
      </c>
    </row>
    <row r="47" ht="15.75" customHeight="1">
      <c r="A47" s="8" t="s">
        <v>38</v>
      </c>
      <c r="B47" s="21"/>
      <c r="C47" s="21">
        <v>2.7</v>
      </c>
      <c r="D47" s="21">
        <v>2.7</v>
      </c>
      <c r="E47" s="21">
        <v>2.7</v>
      </c>
      <c r="F47" s="21">
        <v>2.7</v>
      </c>
      <c r="G47" s="21">
        <v>2.7</v>
      </c>
      <c r="H47" s="21">
        <v>2.7</v>
      </c>
      <c r="I47" s="21">
        <v>2.7</v>
      </c>
      <c r="J47" s="21">
        <v>2.7</v>
      </c>
      <c r="K47" s="21">
        <v>2.7</v>
      </c>
      <c r="L47" s="21">
        <v>2.7</v>
      </c>
      <c r="M47" s="21">
        <v>2.7</v>
      </c>
      <c r="N47" s="21">
        <v>2.7</v>
      </c>
    </row>
    <row r="48" ht="15.75" customHeight="1">
      <c r="A48" s="8" t="s">
        <v>39</v>
      </c>
      <c r="B48" s="22"/>
      <c r="C48" s="22">
        <v>0.0314</v>
      </c>
      <c r="D48" s="22">
        <v>0.0314</v>
      </c>
      <c r="E48" s="22">
        <v>0.0314</v>
      </c>
      <c r="F48" s="22">
        <v>0.0314</v>
      </c>
      <c r="G48" s="22">
        <v>0.0314</v>
      </c>
      <c r="H48" s="22">
        <v>0.0314</v>
      </c>
      <c r="I48" s="22">
        <v>0.0314</v>
      </c>
      <c r="J48" s="22">
        <v>0.0314</v>
      </c>
      <c r="K48" s="22">
        <v>0.0314</v>
      </c>
      <c r="L48" s="22">
        <v>0.0314</v>
      </c>
      <c r="M48" s="22">
        <v>0.0314</v>
      </c>
      <c r="N48" s="22">
        <v>0.0314</v>
      </c>
    </row>
    <row r="49" ht="15.75" customHeight="1">
      <c r="A49" s="8" t="s">
        <v>40</v>
      </c>
      <c r="B49" s="9"/>
      <c r="C49" s="9">
        <v>0.35</v>
      </c>
      <c r="D49" s="9">
        <v>0.35</v>
      </c>
      <c r="E49" s="9">
        <v>0.35</v>
      </c>
      <c r="F49" s="9">
        <v>0.35</v>
      </c>
      <c r="G49" s="9">
        <v>0.35</v>
      </c>
      <c r="H49" s="9">
        <v>0.35</v>
      </c>
      <c r="I49" s="9">
        <v>0.35</v>
      </c>
      <c r="J49" s="9">
        <v>0.35</v>
      </c>
      <c r="K49" s="9">
        <v>0.35</v>
      </c>
      <c r="L49" s="9">
        <v>0.35</v>
      </c>
      <c r="M49" s="9">
        <v>0.35</v>
      </c>
      <c r="N49" s="9">
        <v>0.35</v>
      </c>
    </row>
    <row r="50" ht="15.75" customHeight="1">
      <c r="A50" s="8" t="s">
        <v>41</v>
      </c>
      <c r="B50" s="9"/>
      <c r="C50" s="9">
        <v>0.75</v>
      </c>
      <c r="D50" s="9">
        <v>0.75</v>
      </c>
      <c r="E50" s="9">
        <v>0.75</v>
      </c>
      <c r="F50" s="9">
        <v>0.75</v>
      </c>
      <c r="G50" s="9">
        <v>0.75</v>
      </c>
      <c r="H50" s="9">
        <v>0.75</v>
      </c>
      <c r="I50" s="9">
        <v>0.75</v>
      </c>
      <c r="J50" s="9">
        <v>0.75</v>
      </c>
      <c r="K50" s="9">
        <v>0.75</v>
      </c>
      <c r="L50" s="9">
        <v>0.75</v>
      </c>
      <c r="M50" s="9">
        <v>0.75</v>
      </c>
      <c r="N50" s="9">
        <v>0.75</v>
      </c>
    </row>
    <row r="51" ht="15.75" customHeight="1">
      <c r="A51" s="10" t="s">
        <v>42</v>
      </c>
      <c r="B51" s="11"/>
      <c r="C51" s="11">
        <v>0.65</v>
      </c>
      <c r="D51" s="11">
        <v>0.65</v>
      </c>
      <c r="E51" s="11">
        <v>0.65</v>
      </c>
      <c r="F51" s="11">
        <v>0.65</v>
      </c>
      <c r="G51" s="11">
        <v>0.65</v>
      </c>
      <c r="H51" s="11">
        <v>0.65</v>
      </c>
      <c r="I51" s="11">
        <v>0.65</v>
      </c>
      <c r="J51" s="11">
        <v>0.65</v>
      </c>
      <c r="K51" s="11">
        <v>0.65</v>
      </c>
      <c r="L51" s="11">
        <v>0.65</v>
      </c>
      <c r="M51" s="11">
        <v>0.65</v>
      </c>
      <c r="N51" s="11">
        <v>0.65</v>
      </c>
    </row>
    <row r="52" ht="15.75" customHeight="1">
      <c r="A52" s="10" t="s">
        <v>14</v>
      </c>
      <c r="B52" s="11"/>
      <c r="C52" s="11">
        <v>0.25</v>
      </c>
      <c r="D52" s="11">
        <v>0.25</v>
      </c>
      <c r="E52" s="11">
        <v>0.25</v>
      </c>
      <c r="F52" s="11">
        <v>0.25</v>
      </c>
      <c r="G52" s="11">
        <v>0.25</v>
      </c>
      <c r="H52" s="11">
        <v>0.25</v>
      </c>
      <c r="I52" s="11">
        <v>0.25</v>
      </c>
      <c r="J52" s="11">
        <v>0.25</v>
      </c>
      <c r="K52" s="11">
        <v>0.25</v>
      </c>
      <c r="L52" s="11">
        <v>0.25</v>
      </c>
      <c r="M52" s="11">
        <v>0.25</v>
      </c>
      <c r="N52" s="11">
        <v>0.25</v>
      </c>
    </row>
    <row r="53" ht="15.75" customHeight="1">
      <c r="A53" s="10" t="s">
        <v>15</v>
      </c>
      <c r="B53" s="11"/>
      <c r="C53" s="11">
        <v>0.09</v>
      </c>
      <c r="D53" s="11">
        <v>0.09</v>
      </c>
      <c r="E53" s="11">
        <v>0.09</v>
      </c>
      <c r="F53" s="11">
        <v>0.09</v>
      </c>
      <c r="G53" s="11">
        <v>0.09</v>
      </c>
      <c r="H53" s="11">
        <v>0.09</v>
      </c>
      <c r="I53" s="11">
        <v>0.09</v>
      </c>
      <c r="J53" s="11">
        <v>0.09</v>
      </c>
      <c r="K53" s="11">
        <v>0.09</v>
      </c>
      <c r="L53" s="11">
        <v>0.09</v>
      </c>
      <c r="M53" s="11">
        <v>0.09</v>
      </c>
      <c r="N53" s="11">
        <v>0.09</v>
      </c>
    </row>
    <row r="54" ht="15.75" customHeight="1">
      <c r="A54" s="10" t="s">
        <v>16</v>
      </c>
      <c r="B54" s="11"/>
      <c r="C54" s="11">
        <v>0.01</v>
      </c>
      <c r="D54" s="11">
        <v>0.01</v>
      </c>
      <c r="E54" s="11">
        <v>0.01</v>
      </c>
      <c r="F54" s="11">
        <v>0.01</v>
      </c>
      <c r="G54" s="11">
        <v>0.01</v>
      </c>
      <c r="H54" s="11">
        <v>0.01</v>
      </c>
      <c r="I54" s="11">
        <v>0.01</v>
      </c>
      <c r="J54" s="11">
        <v>0.01</v>
      </c>
      <c r="K54" s="11">
        <v>0.01</v>
      </c>
      <c r="L54" s="11">
        <v>0.01</v>
      </c>
      <c r="M54" s="11">
        <v>0.01</v>
      </c>
      <c r="N54" s="11">
        <v>0.01</v>
      </c>
    </row>
    <row r="55" ht="15.75" customHeight="1">
      <c r="A55" s="12" t="s">
        <v>43</v>
      </c>
      <c r="B55" s="8"/>
      <c r="C55" s="23">
        <f t="shared" ref="C55:N55" si="1">C46/C47</f>
        <v>370370.3704</v>
      </c>
      <c r="D55" s="24">
        <f t="shared" si="1"/>
        <v>425925.9259</v>
      </c>
      <c r="E55" s="25">
        <f t="shared" si="1"/>
        <v>489814.8148</v>
      </c>
      <c r="F55" s="25">
        <f t="shared" si="1"/>
        <v>563287.037</v>
      </c>
      <c r="G55" s="25">
        <f t="shared" si="1"/>
        <v>647780.0926</v>
      </c>
      <c r="H55" s="25">
        <f t="shared" si="1"/>
        <v>744947.1065</v>
      </c>
      <c r="I55" s="25">
        <f t="shared" si="1"/>
        <v>856689.1725</v>
      </c>
      <c r="J55" s="25">
        <f t="shared" si="1"/>
        <v>985192.5483</v>
      </c>
      <c r="K55" s="25">
        <f t="shared" si="1"/>
        <v>1132971.431</v>
      </c>
      <c r="L55" s="25">
        <f t="shared" si="1"/>
        <v>1302917.145</v>
      </c>
      <c r="M55" s="25">
        <f t="shared" si="1"/>
        <v>1498354.717</v>
      </c>
      <c r="N55" s="25">
        <f t="shared" si="1"/>
        <v>1723107.924</v>
      </c>
    </row>
    <row r="56" ht="15.75" customHeight="1">
      <c r="A56" s="12" t="s">
        <v>44</v>
      </c>
      <c r="B56" s="8"/>
      <c r="C56" s="15">
        <f t="shared" ref="C56:N56" si="2">C55/C48</f>
        <v>11795234.73</v>
      </c>
      <c r="D56" s="25">
        <f t="shared" si="2"/>
        <v>13564519.93</v>
      </c>
      <c r="E56" s="25">
        <f t="shared" si="2"/>
        <v>15599197.92</v>
      </c>
      <c r="F56" s="25">
        <f t="shared" si="2"/>
        <v>17939077.61</v>
      </c>
      <c r="G56" s="25">
        <f t="shared" si="2"/>
        <v>20629939.25</v>
      </c>
      <c r="H56" s="25">
        <f t="shared" si="2"/>
        <v>23724430.14</v>
      </c>
      <c r="I56" s="25">
        <f t="shared" si="2"/>
        <v>27283094.66</v>
      </c>
      <c r="J56" s="25">
        <f t="shared" si="2"/>
        <v>31375558.86</v>
      </c>
      <c r="K56" s="25">
        <f t="shared" si="2"/>
        <v>36081892.69</v>
      </c>
      <c r="L56" s="25">
        <f t="shared" si="2"/>
        <v>41494176.6</v>
      </c>
      <c r="M56" s="25">
        <f t="shared" si="2"/>
        <v>47718303.09</v>
      </c>
      <c r="N56" s="25">
        <f t="shared" si="2"/>
        <v>54876048.55</v>
      </c>
    </row>
    <row r="57" ht="15.75" customHeight="1">
      <c r="A57" s="26" t="s">
        <v>24</v>
      </c>
      <c r="B57" s="8"/>
      <c r="C57" s="8"/>
    </row>
    <row r="58" ht="15.75" customHeight="1">
      <c r="A58" s="12" t="s">
        <v>25</v>
      </c>
      <c r="B58" s="8"/>
      <c r="C58" s="15">
        <f t="shared" ref="C58:N58" si="3">C55*C49*C50</f>
        <v>97222.22222</v>
      </c>
      <c r="D58" s="25">
        <f t="shared" si="3"/>
        <v>111805.5556</v>
      </c>
      <c r="E58" s="25">
        <f t="shared" si="3"/>
        <v>128576.3889</v>
      </c>
      <c r="F58" s="25">
        <f t="shared" si="3"/>
        <v>147862.8472</v>
      </c>
      <c r="G58" s="25">
        <f t="shared" si="3"/>
        <v>170042.2743</v>
      </c>
      <c r="H58" s="25">
        <f t="shared" si="3"/>
        <v>195548.6155</v>
      </c>
      <c r="I58" s="25">
        <f t="shared" si="3"/>
        <v>224880.9078</v>
      </c>
      <c r="J58" s="25">
        <f t="shared" si="3"/>
        <v>258613.0439</v>
      </c>
      <c r="K58" s="25">
        <f t="shared" si="3"/>
        <v>297405.0005</v>
      </c>
      <c r="L58" s="25">
        <f t="shared" si="3"/>
        <v>342015.7506</v>
      </c>
      <c r="M58" s="25">
        <f t="shared" si="3"/>
        <v>393318.1132</v>
      </c>
      <c r="N58" s="25">
        <f t="shared" si="3"/>
        <v>452315.8302</v>
      </c>
    </row>
    <row r="59" ht="15.75" customHeight="1">
      <c r="A59" s="12" t="s">
        <v>45</v>
      </c>
      <c r="B59" s="8"/>
      <c r="C59" s="15">
        <f t="shared" ref="C59:N59" si="4">C58*C51</f>
        <v>63194.44444</v>
      </c>
      <c r="D59" s="25">
        <f t="shared" si="4"/>
        <v>72673.61111</v>
      </c>
      <c r="E59" s="25">
        <f t="shared" si="4"/>
        <v>83574.65278</v>
      </c>
      <c r="F59" s="25">
        <f t="shared" si="4"/>
        <v>96110.85069</v>
      </c>
      <c r="G59" s="25">
        <f t="shared" si="4"/>
        <v>110527.4783</v>
      </c>
      <c r="H59" s="25">
        <f t="shared" si="4"/>
        <v>127106.6</v>
      </c>
      <c r="I59" s="25">
        <f t="shared" si="4"/>
        <v>146172.59</v>
      </c>
      <c r="J59" s="25">
        <f t="shared" si="4"/>
        <v>168098.4786</v>
      </c>
      <c r="K59" s="25">
        <f t="shared" si="4"/>
        <v>193313.2503</v>
      </c>
      <c r="L59" s="25">
        <f t="shared" si="4"/>
        <v>222310.2379</v>
      </c>
      <c r="M59" s="25">
        <f t="shared" si="4"/>
        <v>255656.7736</v>
      </c>
      <c r="N59" s="25">
        <f t="shared" si="4"/>
        <v>294005.2896</v>
      </c>
    </row>
    <row r="60" ht="15.75" customHeight="1">
      <c r="A60" s="12" t="s">
        <v>26</v>
      </c>
      <c r="B60" s="8"/>
      <c r="C60" s="15">
        <f>C58*C52</f>
        <v>24305.55556</v>
      </c>
    </row>
    <row r="61" ht="15.75" customHeight="1">
      <c r="A61" s="12" t="s">
        <v>27</v>
      </c>
      <c r="B61" s="8"/>
      <c r="C61" s="15">
        <f>C58*C53</f>
        <v>8750</v>
      </c>
    </row>
    <row r="62" ht="15.75" customHeight="1">
      <c r="A62" s="12" t="s">
        <v>28</v>
      </c>
      <c r="B62" s="8"/>
      <c r="C62" s="15">
        <f>C58*C54</f>
        <v>972.2222222</v>
      </c>
    </row>
    <row r="63" ht="15.75" customHeight="1">
      <c r="A63" s="12" t="s">
        <v>46</v>
      </c>
      <c r="B63" s="8"/>
      <c r="C63" s="15">
        <f>SUM(C60:C62)</f>
        <v>34027.77778</v>
      </c>
    </row>
    <row r="64" ht="15.75" customHeight="1">
      <c r="A64" s="16" t="s">
        <v>30</v>
      </c>
      <c r="B64" s="8"/>
      <c r="C64" s="8"/>
    </row>
    <row r="65" ht="15.75" customHeight="1">
      <c r="A65" s="12" t="s">
        <v>47</v>
      </c>
      <c r="B65" s="8"/>
      <c r="C65" s="15">
        <f>C46/C58</f>
        <v>10.28571429</v>
      </c>
    </row>
    <row r="66" ht="15.75" customHeight="1">
      <c r="A66" s="12" t="s">
        <v>48</v>
      </c>
      <c r="B66" s="8"/>
      <c r="C66" s="15">
        <f>(C59*C75*C79)</f>
        <v>1874789.583</v>
      </c>
    </row>
    <row r="67" ht="15.75" customHeight="1">
      <c r="A67" s="12" t="s">
        <v>49</v>
      </c>
      <c r="B67" s="8"/>
      <c r="C67" s="27">
        <f>C46+C66</f>
        <v>2874789.583</v>
      </c>
    </row>
    <row r="68" ht="15.75" customHeight="1">
      <c r="A68" s="12" t="s">
        <v>50</v>
      </c>
      <c r="B68" s="8"/>
      <c r="C68" s="15">
        <f>(C46+C66)/C63</f>
        <v>84.48361224</v>
      </c>
    </row>
    <row r="69" ht="15.75" customHeight="1">
      <c r="A69" s="28" t="s">
        <v>51</v>
      </c>
      <c r="B69" s="8"/>
      <c r="C69" s="8"/>
    </row>
    <row r="70" ht="15.75" customHeight="1">
      <c r="A70" s="6" t="s">
        <v>52</v>
      </c>
      <c r="B70" s="29"/>
      <c r="C70" s="2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ht="15.75" customHeight="1">
      <c r="A71" s="8" t="s">
        <v>53</v>
      </c>
      <c r="B71" s="30"/>
      <c r="C71" s="30">
        <v>0.029</v>
      </c>
    </row>
    <row r="72" ht="15.75" customHeight="1">
      <c r="A72" s="8" t="s">
        <v>54</v>
      </c>
      <c r="B72" s="21"/>
      <c r="C72" s="21">
        <v>0.3</v>
      </c>
    </row>
    <row r="73" ht="15.75" customHeight="1">
      <c r="A73" s="8"/>
      <c r="B73" s="8"/>
      <c r="C73" s="8"/>
    </row>
    <row r="74" ht="15.75" customHeight="1">
      <c r="A74" s="6" t="s">
        <v>55</v>
      </c>
      <c r="B74" s="29"/>
      <c r="C74" s="2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ht="15.75" customHeight="1">
      <c r="A75" s="8" t="s">
        <v>56</v>
      </c>
      <c r="B75" s="31"/>
      <c r="C75" s="31">
        <v>0.31</v>
      </c>
    </row>
    <row r="76" ht="15.75" customHeight="1">
      <c r="A76" s="8" t="s">
        <v>57</v>
      </c>
      <c r="B76" s="31"/>
      <c r="C76" s="31">
        <v>0.33</v>
      </c>
    </row>
    <row r="77" ht="15.75" customHeight="1">
      <c r="A77" s="8" t="s">
        <v>58</v>
      </c>
      <c r="B77" s="31"/>
      <c r="C77" s="31">
        <v>0.34</v>
      </c>
    </row>
    <row r="78" ht="15.75" customHeight="1">
      <c r="A78" s="8" t="s">
        <v>59</v>
      </c>
      <c r="B78" s="31"/>
      <c r="C78" s="31">
        <v>0.35</v>
      </c>
    </row>
    <row r="79" ht="15.75" customHeight="1">
      <c r="A79" s="8" t="s">
        <v>60</v>
      </c>
      <c r="B79" s="8"/>
      <c r="C79" s="8">
        <v>95.7</v>
      </c>
    </row>
    <row r="80" ht="15.75" customHeight="1">
      <c r="A80" s="8" t="s">
        <v>61</v>
      </c>
      <c r="B80" s="8"/>
      <c r="C80" s="8">
        <v>23.1</v>
      </c>
    </row>
    <row r="81" ht="15.75" customHeight="1">
      <c r="A81" s="8" t="s">
        <v>62</v>
      </c>
      <c r="B81" s="8"/>
      <c r="C81" s="8">
        <v>313.4</v>
      </c>
    </row>
    <row r="82" ht="15.75" customHeight="1">
      <c r="A82" s="8" t="s">
        <v>63</v>
      </c>
      <c r="B82" s="8"/>
      <c r="C82" s="8">
        <v>227.5</v>
      </c>
    </row>
    <row r="83" ht="15.75" customHeight="1">
      <c r="B83" s="8"/>
      <c r="C83" s="8"/>
    </row>
    <row r="84" ht="15.75" customHeight="1">
      <c r="A84" s="6" t="s">
        <v>64</v>
      </c>
      <c r="B84" s="29"/>
      <c r="C84" s="2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ht="15.75" customHeight="1">
      <c r="A85" s="8" t="s">
        <v>65</v>
      </c>
      <c r="B85" s="8"/>
      <c r="C85" s="8">
        <v>1.1</v>
      </c>
    </row>
    <row r="86" ht="15.75" customHeight="1">
      <c r="A86" s="8" t="s">
        <v>66</v>
      </c>
      <c r="B86" s="8"/>
      <c r="C86" s="8">
        <v>3.9</v>
      </c>
    </row>
    <row r="87" ht="15.75" customHeight="1">
      <c r="A87" s="8" t="s">
        <v>67</v>
      </c>
      <c r="B87" s="8"/>
      <c r="C87" s="8">
        <v>2.9</v>
      </c>
    </row>
    <row r="88" ht="15.75" customHeight="1">
      <c r="B88" s="8"/>
      <c r="C88" s="8"/>
    </row>
    <row r="89" ht="15.75" customHeight="1">
      <c r="A89" s="6" t="s">
        <v>68</v>
      </c>
      <c r="B89" s="29"/>
      <c r="C89" s="2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ht="15.75" customHeight="1">
      <c r="A90" s="32" t="s">
        <v>69</v>
      </c>
      <c r="B90" s="8"/>
      <c r="C90" s="8"/>
    </row>
    <row r="91" ht="15.75" customHeight="1">
      <c r="A91" s="8" t="s">
        <v>70</v>
      </c>
      <c r="B91" s="9"/>
      <c r="C91" s="9">
        <v>1.0</v>
      </c>
    </row>
    <row r="92" ht="15.75" customHeight="1">
      <c r="A92" s="8" t="s">
        <v>71</v>
      </c>
      <c r="B92" s="9"/>
      <c r="C92" s="9">
        <v>0.45</v>
      </c>
    </row>
    <row r="93" ht="15.75" customHeight="1">
      <c r="A93" s="10" t="s">
        <v>14</v>
      </c>
      <c r="B93" s="11"/>
      <c r="C93" s="11">
        <v>0.8</v>
      </c>
    </row>
    <row r="94" ht="15.75" customHeight="1">
      <c r="A94" s="10" t="s">
        <v>15</v>
      </c>
      <c r="B94" s="11"/>
      <c r="C94" s="11">
        <v>0.18</v>
      </c>
    </row>
    <row r="95" ht="15.75" customHeight="1">
      <c r="A95" s="10" t="s">
        <v>16</v>
      </c>
      <c r="B95" s="11"/>
      <c r="C95" s="11">
        <v>0.02</v>
      </c>
    </row>
    <row r="96" ht="15.75" customHeight="1">
      <c r="A96" s="32" t="s">
        <v>65</v>
      </c>
      <c r="B96" s="8"/>
      <c r="C96" s="8"/>
    </row>
    <row r="97" ht="15.75" customHeight="1">
      <c r="A97" s="8" t="s">
        <v>70</v>
      </c>
      <c r="B97" s="9"/>
      <c r="C97" s="9">
        <v>1.0</v>
      </c>
    </row>
    <row r="98" ht="15.75" customHeight="1">
      <c r="A98" s="8" t="s">
        <v>71</v>
      </c>
      <c r="B98" s="9"/>
      <c r="C98" s="9">
        <v>0.77</v>
      </c>
    </row>
    <row r="99" ht="15.75" customHeight="1">
      <c r="A99" s="10" t="s">
        <v>15</v>
      </c>
      <c r="B99" s="11"/>
      <c r="C99" s="11">
        <v>0.95</v>
      </c>
    </row>
    <row r="100" ht="15.75" customHeight="1">
      <c r="A100" s="10" t="s">
        <v>16</v>
      </c>
      <c r="B100" s="11"/>
      <c r="C100" s="11">
        <v>0.05</v>
      </c>
    </row>
    <row r="101" ht="15.75" customHeight="1">
      <c r="A101" s="32" t="s">
        <v>66</v>
      </c>
      <c r="B101" s="8"/>
      <c r="C101" s="8"/>
    </row>
    <row r="102" ht="15.75" customHeight="1">
      <c r="A102" s="8" t="s">
        <v>70</v>
      </c>
      <c r="B102" s="9"/>
      <c r="C102" s="9">
        <v>1.0</v>
      </c>
    </row>
    <row r="103" ht="15.75" customHeight="1">
      <c r="A103" s="8" t="s">
        <v>72</v>
      </c>
      <c r="B103" s="9"/>
      <c r="C103" s="9">
        <v>0.02</v>
      </c>
    </row>
    <row r="104" ht="15.75" customHeight="1">
      <c r="B104" s="8"/>
      <c r="C104" s="8"/>
    </row>
    <row r="105" ht="15.75" customHeight="1">
      <c r="A105" s="6" t="s">
        <v>73</v>
      </c>
      <c r="B105" s="29"/>
      <c r="C105" s="2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ht="15.75" customHeight="1">
      <c r="A106" s="32" t="s">
        <v>66</v>
      </c>
      <c r="B106" s="8"/>
      <c r="C106" s="8"/>
    </row>
    <row r="107" ht="15.75" customHeight="1">
      <c r="A107" s="8" t="s">
        <v>74</v>
      </c>
      <c r="B107" s="9"/>
      <c r="C107" s="9">
        <v>0.04</v>
      </c>
    </row>
    <row r="108" ht="15.75" customHeight="1">
      <c r="A108" s="8" t="s">
        <v>75</v>
      </c>
      <c r="B108" s="9"/>
      <c r="C108" s="9">
        <v>0.3</v>
      </c>
    </row>
    <row r="109" ht="15.75" customHeight="1">
      <c r="B109" s="8"/>
      <c r="C109" s="8"/>
    </row>
    <row r="110" ht="15.75" customHeight="1">
      <c r="A110" s="32" t="s">
        <v>67</v>
      </c>
      <c r="B110" s="8"/>
      <c r="C110" s="8"/>
    </row>
    <row r="111" ht="15.75" customHeight="1">
      <c r="A111" s="8" t="s">
        <v>74</v>
      </c>
      <c r="B111" s="9"/>
      <c r="C111" s="9">
        <v>0.82</v>
      </c>
    </row>
    <row r="112" ht="15.75" customHeight="1">
      <c r="A112" s="8" t="s">
        <v>76</v>
      </c>
      <c r="B112" s="9"/>
      <c r="C112" s="9">
        <v>0.95</v>
      </c>
    </row>
    <row r="113" ht="15.75" customHeight="1">
      <c r="A113" s="10" t="s">
        <v>14</v>
      </c>
      <c r="B113" s="11"/>
      <c r="C113" s="11">
        <v>0.1</v>
      </c>
    </row>
    <row r="114" ht="15.75" customHeight="1">
      <c r="A114" s="10" t="s">
        <v>15</v>
      </c>
      <c r="B114" s="11"/>
      <c r="C114" s="11">
        <v>0.9</v>
      </c>
    </row>
    <row r="115" ht="15.75" customHeight="1">
      <c r="B115" s="8"/>
      <c r="C115" s="8"/>
    </row>
    <row r="116" ht="15.75" customHeight="1">
      <c r="A116" s="6" t="s">
        <v>77</v>
      </c>
      <c r="B116" s="29"/>
      <c r="C116" s="2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ht="15.75" customHeight="1">
      <c r="A117" s="32" t="s">
        <v>65</v>
      </c>
      <c r="B117" s="8"/>
      <c r="C117" s="8"/>
    </row>
    <row r="118" ht="15.75" customHeight="1">
      <c r="A118" s="8" t="s">
        <v>78</v>
      </c>
      <c r="B118" s="9"/>
      <c r="C118" s="9">
        <v>0.12</v>
      </c>
    </row>
    <row r="119" ht="15.75" customHeight="1">
      <c r="A119" s="8" t="s">
        <v>79</v>
      </c>
      <c r="B119" s="9"/>
      <c r="C119" s="9">
        <v>0.6</v>
      </c>
    </row>
    <row r="120" ht="15.75" customHeight="1">
      <c r="A120" s="8" t="s">
        <v>80</v>
      </c>
      <c r="B120" s="9"/>
      <c r="C120" s="9">
        <v>0.4</v>
      </c>
    </row>
    <row r="121" ht="15.75" customHeight="1">
      <c r="A121" s="8"/>
      <c r="B121" s="8"/>
      <c r="C121" s="8"/>
    </row>
    <row r="122" ht="15.75" customHeight="1">
      <c r="A122" s="32" t="s">
        <v>66</v>
      </c>
      <c r="B122" s="8"/>
      <c r="C122" s="8"/>
    </row>
    <row r="123" ht="15.75" customHeight="1">
      <c r="A123" s="8" t="s">
        <v>78</v>
      </c>
      <c r="B123" s="9"/>
      <c r="C123" s="9">
        <v>0.13</v>
      </c>
    </row>
    <row r="124" ht="15.75" customHeight="1">
      <c r="A124" s="8" t="s">
        <v>79</v>
      </c>
      <c r="B124" s="9"/>
      <c r="C124" s="9">
        <v>0.9</v>
      </c>
    </row>
    <row r="125" ht="15.75" customHeight="1">
      <c r="A125" s="8" t="s">
        <v>80</v>
      </c>
      <c r="B125" s="9"/>
      <c r="C125" s="9">
        <v>0.1</v>
      </c>
    </row>
    <row r="126" ht="15.75" customHeight="1">
      <c r="A126" s="8"/>
      <c r="B126" s="8"/>
      <c r="C126" s="8"/>
    </row>
    <row r="127" ht="15.75" customHeight="1">
      <c r="A127" s="32" t="s">
        <v>67</v>
      </c>
      <c r="B127" s="8"/>
      <c r="C127" s="8"/>
    </row>
    <row r="128" ht="15.75" customHeight="1">
      <c r="A128" s="8" t="s">
        <v>78</v>
      </c>
      <c r="B128" s="9"/>
      <c r="C128" s="9">
        <v>0.15</v>
      </c>
    </row>
    <row r="129" ht="15.75" customHeight="1">
      <c r="A129" s="8" t="s">
        <v>79</v>
      </c>
      <c r="B129" s="9"/>
      <c r="C129" s="9">
        <v>0.2</v>
      </c>
    </row>
    <row r="130" ht="15.75" customHeight="1">
      <c r="A130" s="8" t="s">
        <v>80</v>
      </c>
      <c r="B130" s="9"/>
      <c r="C130" s="9">
        <v>0.8</v>
      </c>
    </row>
    <row r="131" ht="15.75" customHeight="1">
      <c r="B131" s="8"/>
      <c r="C131" s="8"/>
    </row>
    <row r="132" ht="15.75" customHeight="1">
      <c r="A132" s="33" t="s">
        <v>81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15.75" customHeight="1">
      <c r="A133" s="35" t="s">
        <v>82</v>
      </c>
      <c r="B133" s="36"/>
      <c r="C133" s="37">
        <v>448.74976968691357</v>
      </c>
      <c r="D133" s="37">
        <v>447.03233229675374</v>
      </c>
      <c r="E133" s="37">
        <v>445.2478822460218</v>
      </c>
      <c r="F133" s="37">
        <v>442.5482997500994</v>
      </c>
      <c r="G133" s="37">
        <v>440.50047679926666</v>
      </c>
      <c r="H133" s="37">
        <v>438.3446361789306</v>
      </c>
      <c r="I133" s="37">
        <v>436.0675067246149</v>
      </c>
      <c r="J133" s="37">
        <v>433.928413530863</v>
      </c>
      <c r="K133" s="37">
        <v>431.7595920586381</v>
      </c>
      <c r="L133" s="37">
        <v>429.5866374734483</v>
      </c>
      <c r="M133" s="37">
        <v>427.44782374289457</v>
      </c>
      <c r="N133" s="37">
        <v>425.3092070053406</v>
      </c>
    </row>
    <row r="134" ht="15.75" customHeight="1">
      <c r="A134" s="35" t="s">
        <v>83</v>
      </c>
      <c r="B134" s="36"/>
      <c r="C134" s="37">
        <v>6410.3337990956625</v>
      </c>
      <c r="D134" s="37">
        <v>28466.1085299308</v>
      </c>
      <c r="E134" s="37">
        <v>44005.88667982081</v>
      </c>
      <c r="F134" s="37">
        <v>57930.76354493143</v>
      </c>
      <c r="G134" s="37">
        <v>71371.440681275</v>
      </c>
      <c r="H134" s="37">
        <v>85151.03593803408</v>
      </c>
      <c r="I134" s="37">
        <v>99904.11618009262</v>
      </c>
      <c r="J134" s="37">
        <v>116157.29657913034</v>
      </c>
      <c r="K134" s="37">
        <v>134383.83499547694</v>
      </c>
      <c r="L134" s="37">
        <v>155041.52387375888</v>
      </c>
      <c r="M134" s="37">
        <v>178600.53250200374</v>
      </c>
      <c r="N134" s="37">
        <v>205564.85623841194</v>
      </c>
    </row>
    <row r="135" ht="15.75" customHeight="1">
      <c r="A135" s="38" t="s">
        <v>84</v>
      </c>
      <c r="B135" s="39">
        <v>24566.302027294198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ht="15.75" customHeight="1">
      <c r="A136" s="38" t="s">
        <v>85</v>
      </c>
      <c r="B136" s="39">
        <v>2143.422135604398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ht="15.75" customHeight="1">
      <c r="A137" s="38" t="s">
        <v>86</v>
      </c>
      <c r="B137" s="39">
        <v>26709.724162898594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ht="15.75" customHeight="1">
      <c r="A139" s="33" t="s">
        <v>87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ht="15.75" customHeight="1">
      <c r="A140" s="35" t="s">
        <v>88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ht="15.75" customHeight="1">
      <c r="A141" s="41" t="s">
        <v>89</v>
      </c>
      <c r="B141" s="36"/>
      <c r="C141" s="42">
        <v>26134.8324003244</v>
      </c>
      <c r="D141" s="42">
        <v>40515.76463280054</v>
      </c>
      <c r="E141" s="42">
        <v>53066.57701969323</v>
      </c>
      <c r="F141" s="42">
        <v>65164.58642616551</v>
      </c>
      <c r="G141" s="42">
        <v>77659.50652105824</v>
      </c>
      <c r="H141" s="42">
        <v>91509.82784168891</v>
      </c>
      <c r="I141" s="42">
        <v>106347.94906743948</v>
      </c>
      <c r="J141" s="42">
        <v>122897.1718797383</v>
      </c>
      <c r="K141" s="42">
        <v>141742.25955361692</v>
      </c>
      <c r="L141" s="42">
        <v>163322.7987740612</v>
      </c>
      <c r="M141" s="42">
        <v>188080.78848072846</v>
      </c>
      <c r="N141" s="42">
        <v>216327.0225286212</v>
      </c>
    </row>
    <row r="142" ht="15.75" customHeight="1">
      <c r="A142" s="41" t="s">
        <v>90</v>
      </c>
      <c r="B142" s="36"/>
      <c r="C142" s="42">
        <v>8907.928789969726</v>
      </c>
      <c r="D142" s="42">
        <v>13679.760979951196</v>
      </c>
      <c r="E142" s="42">
        <v>18014.469849937646</v>
      </c>
      <c r="F142" s="42">
        <v>22387.49818280297</v>
      </c>
      <c r="G142" s="42">
        <v>26546.334614927284</v>
      </c>
      <c r="H142" s="42">
        <v>31173.887494542792</v>
      </c>
      <c r="I142" s="42">
        <v>36224.75362872249</v>
      </c>
      <c r="J142" s="42">
        <v>41935.67941878611</v>
      </c>
      <c r="K142" s="42">
        <v>48416.00198993251</v>
      </c>
      <c r="L142" s="42">
        <v>55723.00927459011</v>
      </c>
      <c r="M142" s="42">
        <v>64145.77948920222</v>
      </c>
      <c r="N142" s="42">
        <v>73796.29766405394</v>
      </c>
    </row>
    <row r="143" ht="15.75" customHeight="1">
      <c r="A143" s="41" t="s">
        <v>91</v>
      </c>
      <c r="B143" s="36"/>
      <c r="C143" s="42">
        <v>1766.8619087543275</v>
      </c>
      <c r="D143" s="42">
        <v>2708.6381973613898</v>
      </c>
      <c r="E143" s="42">
        <v>3829.423231573576</v>
      </c>
      <c r="F143" s="42">
        <v>4738.571444404371</v>
      </c>
      <c r="G143" s="42">
        <v>5903.257059748236</v>
      </c>
      <c r="H143" s="42">
        <v>6502.641793198439</v>
      </c>
      <c r="I143" s="42">
        <v>7630.698052713496</v>
      </c>
      <c r="J143" s="42">
        <v>8939.349126661298</v>
      </c>
      <c r="K143" s="42">
        <v>10326.46760355257</v>
      </c>
      <c r="L143" s="42">
        <v>11903.156393594898</v>
      </c>
      <c r="M143" s="42">
        <v>13590.056476291707</v>
      </c>
      <c r="N143" s="42">
        <v>15682.888414986854</v>
      </c>
    </row>
    <row r="144" ht="15.75" customHeight="1">
      <c r="A144" s="40"/>
      <c r="B144" s="40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</row>
    <row r="145" ht="15.75" customHeight="1">
      <c r="A145" s="35" t="s">
        <v>82</v>
      </c>
      <c r="B145" s="40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</row>
    <row r="146" ht="15.75" customHeight="1">
      <c r="A146" s="41" t="s">
        <v>89</v>
      </c>
      <c r="B146" s="36"/>
      <c r="C146" s="42">
        <v>43.658366481984615</v>
      </c>
      <c r="D146" s="42">
        <v>43.44756907851294</v>
      </c>
      <c r="E146" s="42">
        <v>43.43957071960788</v>
      </c>
      <c r="F146" s="42">
        <v>43.26533131439536</v>
      </c>
      <c r="G146" s="42">
        <v>42.95624388265626</v>
      </c>
      <c r="H146" s="42">
        <v>42.72314268363683</v>
      </c>
      <c r="I146" s="42">
        <v>42.51653880279952</v>
      </c>
      <c r="J146" s="42">
        <v>42.33477598266617</v>
      </c>
      <c r="K146" s="42">
        <v>42.12309516165474</v>
      </c>
      <c r="L146" s="42">
        <v>41.893689011576534</v>
      </c>
      <c r="M146" s="42">
        <v>41.68545397876824</v>
      </c>
      <c r="N146" s="42">
        <v>41.48174121992486</v>
      </c>
    </row>
    <row r="147" ht="15.75" customHeight="1">
      <c r="A147" s="41" t="s">
        <v>90</v>
      </c>
      <c r="B147" s="36"/>
      <c r="C147" s="42">
        <v>10.750050038277621</v>
      </c>
      <c r="D147" s="42">
        <v>10.785400070546348</v>
      </c>
      <c r="E147" s="42">
        <v>10.605210891257245</v>
      </c>
      <c r="F147" s="42">
        <v>10.453069515350638</v>
      </c>
      <c r="G147" s="42">
        <v>10.472062863886595</v>
      </c>
      <c r="H147" s="42">
        <v>10.458391811973584</v>
      </c>
      <c r="I147" s="42">
        <v>10.395626713936279</v>
      </c>
      <c r="J147" s="42">
        <v>10.319708951153892</v>
      </c>
      <c r="K147" s="42">
        <v>10.264968345535362</v>
      </c>
      <c r="L147" s="42">
        <v>10.226585771007171</v>
      </c>
      <c r="M147" s="42">
        <v>10.178451762312092</v>
      </c>
      <c r="N147" s="42">
        <v>10.123555704500863</v>
      </c>
    </row>
    <row r="148" ht="15.75" customHeight="1">
      <c r="A148" s="41" t="s">
        <v>91</v>
      </c>
      <c r="B148" s="36"/>
      <c r="C148" s="42">
        <v>0.43877755258275425</v>
      </c>
      <c r="D148" s="42">
        <v>0.4043159094328397</v>
      </c>
      <c r="E148" s="42">
        <v>0.37440399698198795</v>
      </c>
      <c r="F148" s="42">
        <v>0.37083580637726565</v>
      </c>
      <c r="G148" s="42">
        <v>0.41064041781196414</v>
      </c>
      <c r="H148" s="42">
        <v>0.3939210373700024</v>
      </c>
      <c r="I148" s="42">
        <v>0.3849741940504749</v>
      </c>
      <c r="J148" s="42">
        <v>0.38121005328542223</v>
      </c>
      <c r="K148" s="42">
        <v>0.38255329997678333</v>
      </c>
      <c r="L148" s="42">
        <v>0.3847586863933246</v>
      </c>
      <c r="M148" s="42">
        <v>0.3797171608290169</v>
      </c>
      <c r="N148" s="42">
        <v>0.37693948733814386</v>
      </c>
    </row>
    <row r="149" ht="15.75" customHeight="1">
      <c r="A149" s="4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 ht="15.75" customHeight="1">
      <c r="A150" s="38" t="s">
        <v>84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 ht="15.75" customHeight="1">
      <c r="A151" s="44" t="s">
        <v>89</v>
      </c>
      <c r="B151" s="45">
        <v>6961.098193320069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ht="15.75" customHeight="1">
      <c r="A152" s="44" t="s">
        <v>90</v>
      </c>
      <c r="B152" s="45">
        <v>2037.110300363587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 ht="15.75" customHeight="1">
      <c r="A153" s="44" t="s">
        <v>91</v>
      </c>
      <c r="B153" s="45">
        <v>792.6266037710642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 ht="15.75" customHeight="1">
      <c r="A154" s="4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 ht="15.75" customHeight="1">
      <c r="A155" s="33" t="s">
        <v>92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ht="15.75" customHeight="1">
      <c r="A156" s="38" t="s">
        <v>84</v>
      </c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ht="15.75" customHeight="1">
      <c r="A157" s="44" t="s">
        <v>89</v>
      </c>
      <c r="B157" s="45">
        <v>6882.783483455298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 ht="15.75" customHeight="1">
      <c r="A158" s="44" t="s">
        <v>90</v>
      </c>
      <c r="B158" s="45">
        <v>2014.656015353366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 ht="15.75" customHeight="1">
      <c r="A159" s="44" t="s">
        <v>91</v>
      </c>
      <c r="B159" s="45">
        <v>893.3955986460568</v>
      </c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 ht="15.75" customHeight="1">
      <c r="A160" s="4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 ht="15.75" customHeight="1">
      <c r="A161" s="33" t="s">
        <v>93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ht="15.75" customHeight="1">
      <c r="A162" s="38" t="s">
        <v>84</v>
      </c>
      <c r="B162" s="47">
        <v>3277280.3030137992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 ht="15.75" customHeight="1">
      <c r="A163" s="44" t="s">
        <v>89</v>
      </c>
      <c r="B163" s="47">
        <v>1376556.6966910595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 ht="15.75" customHeight="1">
      <c r="A164" s="44" t="s">
        <v>90</v>
      </c>
      <c r="B164" s="47">
        <v>1007328.007676683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 ht="15.75" customHeight="1">
      <c r="A165" s="44" t="s">
        <v>91</v>
      </c>
      <c r="B165" s="47">
        <v>893395.5986460568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7.57"/>
    <col customWidth="1" min="2" max="6" width="14.43"/>
  </cols>
  <sheetData>
    <row r="1" ht="28.5" customHeight="1">
      <c r="A1" s="4"/>
      <c r="B1" s="5">
        <v>43435.0</v>
      </c>
      <c r="C1" s="5">
        <v>43831.0</v>
      </c>
      <c r="D1" s="5">
        <v>43862.0</v>
      </c>
      <c r="E1" s="5">
        <v>43891.0</v>
      </c>
      <c r="F1" s="5">
        <v>43922.0</v>
      </c>
      <c r="G1" s="5">
        <v>43952.0</v>
      </c>
      <c r="H1" s="5">
        <v>43983.0</v>
      </c>
      <c r="I1" s="5">
        <v>44013.0</v>
      </c>
      <c r="J1" s="5">
        <v>44044.0</v>
      </c>
      <c r="K1" s="5">
        <v>44075.0</v>
      </c>
      <c r="L1" s="5">
        <v>44105.0</v>
      </c>
      <c r="M1" s="5">
        <v>44136.0</v>
      </c>
      <c r="N1" s="5">
        <v>44166.0</v>
      </c>
    </row>
    <row r="2" ht="15.7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s="8" t="s">
        <v>8</v>
      </c>
      <c r="B3" s="9"/>
      <c r="C3" s="9">
        <v>0.45</v>
      </c>
    </row>
    <row r="4" ht="15.75" customHeight="1">
      <c r="A4" s="8" t="s">
        <v>9</v>
      </c>
      <c r="B4" s="9"/>
      <c r="C4" s="9">
        <v>0.65</v>
      </c>
    </row>
    <row r="5" ht="15.75" customHeight="1">
      <c r="A5" s="8" t="s">
        <v>10</v>
      </c>
      <c r="B5" s="8"/>
      <c r="C5" s="8">
        <v>3.3</v>
      </c>
    </row>
    <row r="6" ht="15.75" customHeight="1">
      <c r="A6" s="8"/>
      <c r="B6" s="8"/>
      <c r="C6" s="8"/>
    </row>
    <row r="7" ht="15.75" customHeight="1">
      <c r="A7" s="8" t="s">
        <v>11</v>
      </c>
      <c r="B7" s="9"/>
      <c r="C7" s="9">
        <v>0.77</v>
      </c>
    </row>
    <row r="8" ht="15.75" customHeight="1">
      <c r="A8" s="8" t="s">
        <v>12</v>
      </c>
      <c r="B8" s="9"/>
      <c r="C8" s="9">
        <v>0.83</v>
      </c>
    </row>
    <row r="9" ht="15.75" customHeight="1">
      <c r="A9" s="8" t="s">
        <v>13</v>
      </c>
      <c r="B9" s="9"/>
      <c r="C9" s="9">
        <v>0.6</v>
      </c>
    </row>
    <row r="10" ht="15.75" customHeight="1">
      <c r="A10" s="10" t="s">
        <v>14</v>
      </c>
      <c r="B10" s="11"/>
      <c r="C10" s="11">
        <v>0.8</v>
      </c>
    </row>
    <row r="11" ht="15.75" customHeight="1">
      <c r="A11" s="10" t="s">
        <v>15</v>
      </c>
      <c r="B11" s="11"/>
      <c r="C11" s="11">
        <v>0.18</v>
      </c>
    </row>
    <row r="12" ht="15.75" customHeight="1">
      <c r="A12" s="10" t="s">
        <v>16</v>
      </c>
      <c r="B12" s="11"/>
      <c r="C12" s="11">
        <v>0.02</v>
      </c>
    </row>
    <row r="13" ht="15.75" customHeight="1">
      <c r="A13" s="8"/>
    </row>
    <row r="14" ht="15.75" customHeight="1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5.75" customHeight="1">
      <c r="A15" s="8" t="s">
        <v>8</v>
      </c>
      <c r="B15" s="9"/>
      <c r="C15" s="9">
        <v>0.38</v>
      </c>
    </row>
    <row r="16" ht="15.75" customHeight="1">
      <c r="A16" s="8" t="s">
        <v>9</v>
      </c>
      <c r="B16" s="9"/>
      <c r="C16" s="9">
        <v>0.85</v>
      </c>
    </row>
    <row r="17" ht="15.75" customHeight="1">
      <c r="A17" s="8" t="s">
        <v>10</v>
      </c>
      <c r="B17" s="8"/>
      <c r="C17" s="8">
        <v>7.8</v>
      </c>
    </row>
    <row r="18" ht="15.75" customHeight="1">
      <c r="A18" s="8"/>
      <c r="B18" s="8"/>
      <c r="C18" s="8"/>
    </row>
    <row r="19" ht="15.75" customHeight="1">
      <c r="A19" s="8" t="s">
        <v>11</v>
      </c>
      <c r="B19" s="9"/>
      <c r="C19" s="9">
        <v>0.7</v>
      </c>
    </row>
    <row r="20" ht="15.75" customHeight="1">
      <c r="A20" s="8" t="s">
        <v>12</v>
      </c>
      <c r="B20" s="9"/>
      <c r="C20" s="9">
        <v>0.6</v>
      </c>
    </row>
    <row r="21" ht="15.75" customHeight="1">
      <c r="A21" s="8" t="s">
        <v>13</v>
      </c>
      <c r="B21" s="9"/>
      <c r="C21" s="9">
        <v>0.35</v>
      </c>
    </row>
    <row r="22" ht="15.75" customHeight="1">
      <c r="A22" s="10" t="s">
        <v>14</v>
      </c>
      <c r="B22" s="11"/>
      <c r="C22" s="11">
        <v>0.8</v>
      </c>
    </row>
    <row r="23" ht="15.75" customHeight="1">
      <c r="A23" s="10" t="s">
        <v>15</v>
      </c>
      <c r="B23" s="11"/>
      <c r="C23" s="11">
        <v>0.18</v>
      </c>
    </row>
    <row r="24" ht="15.75" customHeight="1">
      <c r="A24" s="10" t="s">
        <v>16</v>
      </c>
      <c r="B24" s="11"/>
      <c r="C24" s="11">
        <v>0.02</v>
      </c>
    </row>
    <row r="25" ht="15.75" customHeight="1">
      <c r="A25" s="8"/>
    </row>
    <row r="26" ht="15.75" customHeight="1">
      <c r="A26" s="6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ht="15.75" customHeight="1">
      <c r="A27" s="8" t="s">
        <v>37</v>
      </c>
      <c r="B27" s="20"/>
      <c r="C27" s="20">
        <v>1000000.0</v>
      </c>
      <c r="D27" s="20">
        <v>1150000.0</v>
      </c>
      <c r="E27" s="20">
        <v>1322500.0</v>
      </c>
      <c r="F27" s="20">
        <v>1520874.9999999998</v>
      </c>
      <c r="G27" s="20">
        <v>1749006.2499999995</v>
      </c>
      <c r="H27" s="20">
        <v>2011357.1874999993</v>
      </c>
      <c r="I27" s="20">
        <v>2313060.765624999</v>
      </c>
      <c r="J27" s="20">
        <v>2660019.8804687485</v>
      </c>
      <c r="K27" s="20">
        <v>3059022.8625390604</v>
      </c>
      <c r="L27" s="20">
        <v>3517876.291919919</v>
      </c>
      <c r="M27" s="20">
        <v>4045557.7357079065</v>
      </c>
      <c r="N27" s="20">
        <v>4652391.396064092</v>
      </c>
    </row>
    <row r="28" ht="15.75" customHeight="1">
      <c r="A28" s="8" t="s">
        <v>38</v>
      </c>
      <c r="B28" s="21"/>
      <c r="C28" s="21">
        <v>2.7</v>
      </c>
    </row>
    <row r="29" ht="15.75" customHeight="1">
      <c r="A29" s="8" t="s">
        <v>39</v>
      </c>
      <c r="B29" s="22"/>
      <c r="C29" s="22">
        <v>0.0314</v>
      </c>
    </row>
    <row r="30" ht="15.75" customHeight="1">
      <c r="A30" s="8" t="s">
        <v>40</v>
      </c>
      <c r="B30" s="9"/>
      <c r="C30" s="9">
        <v>0.35</v>
      </c>
    </row>
    <row r="31" ht="15.75" customHeight="1">
      <c r="A31" s="8" t="s">
        <v>41</v>
      </c>
      <c r="B31" s="9"/>
      <c r="C31" s="9">
        <v>0.75</v>
      </c>
    </row>
    <row r="32" ht="15.75" customHeight="1">
      <c r="A32" s="10" t="s">
        <v>42</v>
      </c>
      <c r="B32" s="11"/>
      <c r="C32" s="11">
        <v>0.65</v>
      </c>
    </row>
    <row r="33" ht="15.75" customHeight="1">
      <c r="A33" s="10" t="s">
        <v>14</v>
      </c>
      <c r="B33" s="11"/>
      <c r="C33" s="11">
        <v>0.25</v>
      </c>
    </row>
    <row r="34" ht="15.75" customHeight="1">
      <c r="A34" s="10" t="s">
        <v>15</v>
      </c>
      <c r="B34" s="11"/>
      <c r="C34" s="11">
        <v>0.09</v>
      </c>
    </row>
    <row r="35" ht="15.75" customHeight="1">
      <c r="A35" s="10" t="s">
        <v>16</v>
      </c>
      <c r="B35" s="11"/>
      <c r="C35" s="11">
        <v>0.01</v>
      </c>
    </row>
    <row r="36" ht="15.75" customHeight="1">
      <c r="A36" s="8"/>
      <c r="B36" s="8"/>
      <c r="C36" s="8"/>
    </row>
    <row r="37" ht="15.75" customHeight="1">
      <c r="A37" s="6" t="s">
        <v>52</v>
      </c>
      <c r="B37" s="29"/>
      <c r="C37" s="2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5.75" customHeight="1">
      <c r="A38" s="8" t="s">
        <v>53</v>
      </c>
      <c r="B38" s="30"/>
      <c r="C38" s="30">
        <v>0.029</v>
      </c>
    </row>
    <row r="39" ht="15.75" customHeight="1">
      <c r="A39" s="8" t="s">
        <v>54</v>
      </c>
      <c r="B39" s="21"/>
      <c r="C39" s="21">
        <v>0.3</v>
      </c>
    </row>
    <row r="40" ht="15.75" customHeight="1">
      <c r="A40" s="8"/>
      <c r="B40" s="8"/>
      <c r="C40" s="8"/>
    </row>
    <row r="41" ht="15.75" customHeight="1">
      <c r="A41" s="6" t="s">
        <v>55</v>
      </c>
      <c r="B41" s="29"/>
      <c r="C41" s="2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ht="15.75" customHeight="1">
      <c r="A42" s="8" t="s">
        <v>56</v>
      </c>
      <c r="B42" s="31"/>
      <c r="C42" s="31">
        <v>0.31</v>
      </c>
    </row>
    <row r="43" ht="15.75" customHeight="1">
      <c r="A43" s="8" t="s">
        <v>57</v>
      </c>
      <c r="B43" s="31"/>
      <c r="C43" s="31">
        <v>0.33</v>
      </c>
    </row>
    <row r="44" ht="15.75" customHeight="1">
      <c r="A44" s="8" t="s">
        <v>58</v>
      </c>
      <c r="B44" s="31"/>
      <c r="C44" s="31">
        <v>0.34</v>
      </c>
    </row>
    <row r="45" ht="15.75" customHeight="1">
      <c r="A45" s="8" t="s">
        <v>59</v>
      </c>
      <c r="B45" s="31"/>
      <c r="C45" s="31">
        <v>0.35</v>
      </c>
    </row>
    <row r="46" ht="15.75" customHeight="1">
      <c r="A46" s="8" t="s">
        <v>60</v>
      </c>
      <c r="B46" s="8"/>
      <c r="C46" s="8">
        <v>95.7</v>
      </c>
    </row>
    <row r="47" ht="15.75" customHeight="1">
      <c r="A47" s="8" t="s">
        <v>61</v>
      </c>
      <c r="B47" s="8"/>
      <c r="C47" s="8">
        <v>23.1</v>
      </c>
    </row>
    <row r="48" ht="15.75" customHeight="1">
      <c r="A48" s="8" t="s">
        <v>62</v>
      </c>
      <c r="B48" s="8"/>
      <c r="C48" s="8">
        <v>313.4</v>
      </c>
    </row>
    <row r="49" ht="15.75" customHeight="1">
      <c r="A49" s="8" t="s">
        <v>63</v>
      </c>
      <c r="B49" s="8"/>
      <c r="C49" s="8">
        <v>227.5</v>
      </c>
    </row>
    <row r="50" ht="15.75" customHeight="1">
      <c r="B50" s="8"/>
      <c r="C50" s="8"/>
    </row>
    <row r="51" ht="15.75" customHeight="1">
      <c r="A51" s="6" t="s">
        <v>64</v>
      </c>
      <c r="B51" s="29"/>
      <c r="C51" s="2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ht="15.75" customHeight="1">
      <c r="A52" s="8" t="s">
        <v>65</v>
      </c>
      <c r="B52" s="8"/>
      <c r="C52" s="8">
        <v>1.1</v>
      </c>
    </row>
    <row r="53" ht="15.75" customHeight="1">
      <c r="A53" s="8" t="s">
        <v>66</v>
      </c>
      <c r="B53" s="8"/>
      <c r="C53" s="8">
        <v>3.9</v>
      </c>
    </row>
    <row r="54" ht="15.75" customHeight="1">
      <c r="A54" s="8" t="s">
        <v>67</v>
      </c>
      <c r="B54" s="8"/>
      <c r="C54" s="8">
        <v>4.9</v>
      </c>
    </row>
    <row r="55" ht="15.75" customHeight="1">
      <c r="B55" s="8"/>
      <c r="C55" s="8"/>
    </row>
    <row r="56" ht="15.75" customHeight="1">
      <c r="A56" s="48" t="s">
        <v>94</v>
      </c>
      <c r="B56" s="49"/>
      <c r="C56" s="4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32" t="s">
        <v>69</v>
      </c>
      <c r="B57" s="8"/>
      <c r="C57" s="8"/>
    </row>
    <row r="58" ht="15.75" customHeight="1">
      <c r="A58" s="8" t="s">
        <v>95</v>
      </c>
      <c r="B58" s="9"/>
      <c r="C58" s="9">
        <v>1.0</v>
      </c>
    </row>
    <row r="59" ht="15.75" customHeight="1">
      <c r="A59" s="8" t="s">
        <v>96</v>
      </c>
      <c r="B59" s="9"/>
      <c r="C59" s="9">
        <v>0.25</v>
      </c>
    </row>
    <row r="60" ht="15.75" customHeight="1">
      <c r="A60" s="8" t="s">
        <v>97</v>
      </c>
      <c r="B60" s="9"/>
      <c r="C60" s="9">
        <v>0.68</v>
      </c>
    </row>
    <row r="61" ht="15.75" customHeight="1">
      <c r="A61" s="8" t="s">
        <v>98</v>
      </c>
      <c r="B61" s="9"/>
      <c r="C61" s="9">
        <v>1.0</v>
      </c>
    </row>
    <row r="62" ht="15.75" customHeight="1">
      <c r="A62" s="8" t="s">
        <v>99</v>
      </c>
      <c r="B62" s="9"/>
      <c r="C62" s="9">
        <v>0.1</v>
      </c>
    </row>
    <row r="63" ht="15.75" customHeight="1">
      <c r="A63" s="8" t="s">
        <v>100</v>
      </c>
      <c r="B63" s="8"/>
      <c r="C63" s="52">
        <v>1.0</v>
      </c>
    </row>
    <row r="64" ht="15.75" customHeight="1">
      <c r="A64" s="8"/>
      <c r="B64" s="8"/>
      <c r="C64" s="8"/>
    </row>
    <row r="65" ht="15.75" customHeight="1">
      <c r="A65" s="32" t="s">
        <v>65</v>
      </c>
      <c r="B65" s="8"/>
      <c r="C65" s="8"/>
    </row>
    <row r="66" ht="15.75" customHeight="1">
      <c r="A66" s="8" t="s">
        <v>101</v>
      </c>
      <c r="B66" s="9"/>
      <c r="C66" s="9">
        <v>1.0</v>
      </c>
    </row>
    <row r="67" ht="15.75" customHeight="1">
      <c r="A67" s="8" t="s">
        <v>96</v>
      </c>
      <c r="B67" s="9"/>
      <c r="C67" s="9">
        <v>0.25</v>
      </c>
    </row>
    <row r="68" ht="15.75" customHeight="1">
      <c r="A68" s="8" t="s">
        <v>97</v>
      </c>
      <c r="B68" s="9"/>
      <c r="C68" s="9">
        <v>0.61</v>
      </c>
    </row>
    <row r="69" ht="15.75" customHeight="1">
      <c r="A69" s="8" t="s">
        <v>98</v>
      </c>
      <c r="B69" s="9"/>
      <c r="C69" s="9">
        <v>1.0</v>
      </c>
    </row>
    <row r="70" ht="15.75" customHeight="1">
      <c r="A70" s="8" t="s">
        <v>99</v>
      </c>
      <c r="B70" s="9"/>
      <c r="C70" s="9">
        <v>0.12</v>
      </c>
    </row>
    <row r="71" ht="15.75" customHeight="1">
      <c r="A71" s="8" t="s">
        <v>100</v>
      </c>
      <c r="B71" s="8"/>
      <c r="C71" s="8">
        <v>4.2</v>
      </c>
    </row>
    <row r="72" ht="15.75" customHeight="1">
      <c r="A72" s="8"/>
      <c r="B72" s="8"/>
      <c r="C72" s="8"/>
    </row>
    <row r="73" ht="15.75" customHeight="1">
      <c r="A73" s="32" t="s">
        <v>66</v>
      </c>
      <c r="B73" s="8"/>
      <c r="C73" s="8"/>
    </row>
    <row r="74" ht="15.75" customHeight="1">
      <c r="A74" s="8" t="s">
        <v>101</v>
      </c>
      <c r="B74" s="9"/>
      <c r="C74" s="9">
        <v>1.0</v>
      </c>
    </row>
    <row r="75" ht="15.75" customHeight="1">
      <c r="A75" s="8" t="s">
        <v>96</v>
      </c>
      <c r="B75" s="9"/>
      <c r="C75" s="9">
        <v>0.35</v>
      </c>
    </row>
    <row r="76" ht="15.75" customHeight="1">
      <c r="A76" s="8" t="s">
        <v>97</v>
      </c>
      <c r="B76" s="9"/>
      <c r="C76" s="9">
        <v>0.49</v>
      </c>
    </row>
    <row r="77" ht="15.75" customHeight="1">
      <c r="A77" s="8" t="s">
        <v>98</v>
      </c>
      <c r="B77" s="9"/>
      <c r="C77" s="9">
        <v>1.0</v>
      </c>
    </row>
    <row r="78" ht="15.75" customHeight="1">
      <c r="A78" s="8" t="s">
        <v>99</v>
      </c>
      <c r="B78" s="9"/>
      <c r="C78" s="9">
        <v>0.45</v>
      </c>
    </row>
    <row r="79" ht="15.75" customHeight="1">
      <c r="A79" s="8" t="s">
        <v>100</v>
      </c>
      <c r="B79" s="8"/>
      <c r="C79" s="8">
        <v>5.3</v>
      </c>
    </row>
    <row r="80" ht="15.75" customHeight="1">
      <c r="A80" s="8"/>
      <c r="B80" s="8"/>
      <c r="C80" s="8"/>
    </row>
    <row r="81" ht="15.75" customHeight="1">
      <c r="A81" s="32" t="s">
        <v>67</v>
      </c>
      <c r="B81" s="8"/>
      <c r="C81" s="8"/>
    </row>
    <row r="82" ht="15.75" customHeight="1">
      <c r="A82" s="8" t="s">
        <v>101</v>
      </c>
      <c r="B82" s="9"/>
      <c r="C82" s="9">
        <v>1.0</v>
      </c>
    </row>
    <row r="83" ht="15.75" customHeight="1">
      <c r="A83" s="8" t="s">
        <v>96</v>
      </c>
      <c r="B83" s="9"/>
      <c r="C83" s="9">
        <v>0.55</v>
      </c>
    </row>
    <row r="84" ht="15.75" customHeight="1">
      <c r="A84" s="8" t="s">
        <v>97</v>
      </c>
      <c r="B84" s="9"/>
      <c r="C84" s="9">
        <v>0.23</v>
      </c>
    </row>
    <row r="85" ht="15.75" customHeight="1">
      <c r="A85" s="8" t="s">
        <v>98</v>
      </c>
      <c r="B85" s="9"/>
      <c r="C85" s="9">
        <v>1.0</v>
      </c>
    </row>
    <row r="86" ht="15.75" customHeight="1">
      <c r="A86" s="8" t="s">
        <v>99</v>
      </c>
      <c r="B86" s="9"/>
      <c r="C86" s="9">
        <v>0.6</v>
      </c>
    </row>
    <row r="87" ht="15.75" customHeight="1">
      <c r="A87" s="8" t="s">
        <v>100</v>
      </c>
      <c r="B87" s="8"/>
      <c r="C87" s="52">
        <v>1.0</v>
      </c>
    </row>
    <row r="88" ht="15.75" customHeight="1">
      <c r="B88" s="8"/>
      <c r="C88" s="8"/>
    </row>
    <row r="89" ht="15.75" customHeight="1">
      <c r="A89" s="6" t="s">
        <v>68</v>
      </c>
      <c r="B89" s="29"/>
      <c r="C89" s="2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ht="15.75" customHeight="1">
      <c r="A90" s="32" t="s">
        <v>69</v>
      </c>
      <c r="B90" s="8"/>
      <c r="C90" s="8"/>
    </row>
    <row r="91" ht="15.75" customHeight="1">
      <c r="A91" s="8" t="s">
        <v>70</v>
      </c>
      <c r="B91" s="9"/>
      <c r="C91" s="9">
        <v>1.0</v>
      </c>
    </row>
    <row r="92" ht="15.75" customHeight="1">
      <c r="A92" s="8" t="s">
        <v>71</v>
      </c>
      <c r="B92" s="9"/>
      <c r="C92" s="9">
        <v>0.45</v>
      </c>
    </row>
    <row r="93" ht="15.75" customHeight="1">
      <c r="A93" s="10" t="s">
        <v>14</v>
      </c>
      <c r="B93" s="11"/>
      <c r="C93" s="11">
        <v>0.8</v>
      </c>
    </row>
    <row r="94" ht="15.75" customHeight="1">
      <c r="A94" s="10" t="s">
        <v>15</v>
      </c>
      <c r="B94" s="11"/>
      <c r="C94" s="11">
        <v>0.18</v>
      </c>
    </row>
    <row r="95" ht="15.75" customHeight="1">
      <c r="A95" s="10" t="s">
        <v>16</v>
      </c>
      <c r="B95" s="11"/>
      <c r="C95" s="11">
        <v>0.02</v>
      </c>
    </row>
    <row r="96" ht="15.75" customHeight="1">
      <c r="A96" s="32" t="s">
        <v>65</v>
      </c>
      <c r="B96" s="8"/>
      <c r="C96" s="8"/>
    </row>
    <row r="97" ht="15.75" customHeight="1">
      <c r="A97" s="8" t="s">
        <v>70</v>
      </c>
      <c r="B97" s="9"/>
      <c r="C97" s="9">
        <v>1.0</v>
      </c>
    </row>
    <row r="98" ht="15.75" customHeight="1">
      <c r="A98" s="8" t="s">
        <v>71</v>
      </c>
      <c r="B98" s="9"/>
      <c r="C98" s="9">
        <v>0.77</v>
      </c>
    </row>
    <row r="99" ht="15.75" customHeight="1">
      <c r="A99" s="10" t="s">
        <v>15</v>
      </c>
      <c r="B99" s="11"/>
      <c r="C99" s="11">
        <v>0.95</v>
      </c>
    </row>
    <row r="100" ht="15.75" customHeight="1">
      <c r="A100" s="10" t="s">
        <v>16</v>
      </c>
      <c r="B100" s="11"/>
      <c r="C100" s="11">
        <v>0.05</v>
      </c>
    </row>
    <row r="101" ht="15.75" customHeight="1">
      <c r="A101" s="32" t="s">
        <v>66</v>
      </c>
      <c r="B101" s="8"/>
      <c r="C101" s="8"/>
    </row>
    <row r="102" ht="15.75" customHeight="1">
      <c r="A102" s="8" t="s">
        <v>70</v>
      </c>
      <c r="B102" s="9"/>
      <c r="C102" s="9">
        <v>1.0</v>
      </c>
    </row>
    <row r="103" ht="15.75" customHeight="1">
      <c r="A103" s="8" t="s">
        <v>72</v>
      </c>
      <c r="B103" s="9"/>
      <c r="C103" s="9">
        <v>0.02</v>
      </c>
    </row>
    <row r="104" ht="15.75" customHeight="1">
      <c r="B104" s="8"/>
      <c r="C104" s="8"/>
    </row>
    <row r="105" ht="15.75" customHeight="1">
      <c r="A105" s="6" t="s">
        <v>73</v>
      </c>
      <c r="B105" s="29"/>
      <c r="C105" s="2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ht="15.75" customHeight="1">
      <c r="A106" s="32" t="s">
        <v>66</v>
      </c>
      <c r="B106" s="8"/>
      <c r="C106" s="8"/>
    </row>
    <row r="107" ht="15.75" customHeight="1">
      <c r="A107" s="8" t="s">
        <v>74</v>
      </c>
      <c r="B107" s="9"/>
      <c r="C107" s="9">
        <v>0.04</v>
      </c>
    </row>
    <row r="108" ht="15.75" customHeight="1">
      <c r="A108" s="8" t="s">
        <v>75</v>
      </c>
      <c r="B108" s="9"/>
      <c r="C108" s="9">
        <v>0.3</v>
      </c>
    </row>
    <row r="109" ht="15.75" customHeight="1">
      <c r="B109" s="8"/>
      <c r="C109" s="8"/>
    </row>
    <row r="110" ht="15.75" customHeight="1">
      <c r="A110" s="32" t="s">
        <v>67</v>
      </c>
      <c r="B110" s="8"/>
      <c r="C110" s="8"/>
    </row>
    <row r="111" ht="15.75" customHeight="1">
      <c r="A111" s="8" t="s">
        <v>74</v>
      </c>
      <c r="B111" s="9"/>
      <c r="C111" s="9">
        <v>0.82</v>
      </c>
    </row>
    <row r="112" ht="15.75" customHeight="1">
      <c r="A112" s="8" t="s">
        <v>76</v>
      </c>
      <c r="B112" s="9"/>
      <c r="C112" s="9">
        <v>0.95</v>
      </c>
    </row>
    <row r="113" ht="15.75" customHeight="1">
      <c r="A113" s="10" t="s">
        <v>14</v>
      </c>
      <c r="B113" s="11"/>
      <c r="C113" s="11">
        <v>0.1</v>
      </c>
    </row>
    <row r="114" ht="15.75" customHeight="1">
      <c r="A114" s="10" t="s">
        <v>15</v>
      </c>
      <c r="B114" s="11"/>
      <c r="C114" s="11">
        <v>0.9</v>
      </c>
    </row>
    <row r="115" ht="15.75" customHeight="1">
      <c r="B115" s="8"/>
      <c r="C115" s="8"/>
    </row>
    <row r="116" ht="15.75" customHeight="1">
      <c r="A116" s="6" t="s">
        <v>77</v>
      </c>
      <c r="B116" s="29"/>
      <c r="C116" s="2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ht="15.75" customHeight="1">
      <c r="A117" s="32" t="s">
        <v>65</v>
      </c>
      <c r="B117" s="8"/>
      <c r="C117" s="8"/>
    </row>
    <row r="118" ht="15.75" customHeight="1">
      <c r="A118" s="8" t="s">
        <v>78</v>
      </c>
      <c r="B118" s="9"/>
      <c r="C118" s="9">
        <v>0.12</v>
      </c>
    </row>
    <row r="119" ht="15.75" customHeight="1">
      <c r="A119" s="8" t="s">
        <v>79</v>
      </c>
      <c r="B119" s="9"/>
      <c r="C119" s="9">
        <v>0.6</v>
      </c>
    </row>
    <row r="120" ht="15.75" customHeight="1">
      <c r="A120" s="8" t="s">
        <v>80</v>
      </c>
      <c r="B120" s="9"/>
      <c r="C120" s="9">
        <v>0.4</v>
      </c>
    </row>
    <row r="121" ht="15.75" customHeight="1">
      <c r="A121" s="8"/>
      <c r="B121" s="8"/>
      <c r="C121" s="8"/>
    </row>
    <row r="122" ht="15.75" customHeight="1">
      <c r="A122" s="32" t="s">
        <v>66</v>
      </c>
      <c r="B122" s="8"/>
      <c r="C122" s="8"/>
    </row>
    <row r="123" ht="15.75" customHeight="1">
      <c r="A123" s="8" t="s">
        <v>78</v>
      </c>
      <c r="B123" s="9"/>
      <c r="C123" s="9">
        <v>0.13</v>
      </c>
    </row>
    <row r="124" ht="15.75" customHeight="1">
      <c r="A124" s="8" t="s">
        <v>79</v>
      </c>
      <c r="B124" s="9"/>
      <c r="C124" s="9">
        <v>0.9</v>
      </c>
    </row>
    <row r="125" ht="15.75" customHeight="1">
      <c r="A125" s="8" t="s">
        <v>80</v>
      </c>
      <c r="B125" s="9"/>
      <c r="C125" s="9">
        <v>0.1</v>
      </c>
    </row>
    <row r="126" ht="15.75" customHeight="1">
      <c r="A126" s="8"/>
      <c r="B126" s="8"/>
      <c r="C126" s="8"/>
    </row>
    <row r="127" ht="15.75" customHeight="1">
      <c r="A127" s="32" t="s">
        <v>67</v>
      </c>
      <c r="B127" s="8"/>
      <c r="C127" s="8"/>
    </row>
    <row r="128" ht="15.75" customHeight="1">
      <c r="A128" s="8" t="s">
        <v>78</v>
      </c>
      <c r="B128" s="9"/>
      <c r="C128" s="9">
        <v>0.15</v>
      </c>
    </row>
    <row r="129" ht="15.75" customHeight="1">
      <c r="A129" s="8" t="s">
        <v>79</v>
      </c>
      <c r="B129" s="9"/>
      <c r="C129" s="9">
        <v>0.2</v>
      </c>
    </row>
    <row r="130" ht="15.75" customHeight="1">
      <c r="A130" s="8" t="s">
        <v>80</v>
      </c>
      <c r="B130" s="9"/>
      <c r="C130" s="9">
        <v>0.8</v>
      </c>
    </row>
    <row r="131" ht="15.75" customHeight="1">
      <c r="B131" s="8"/>
      <c r="C131" s="8"/>
    </row>
    <row r="132" ht="15.75" customHeight="1">
      <c r="A132" s="33" t="s">
        <v>81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15.75" customHeight="1">
      <c r="A133" s="35" t="s">
        <v>82</v>
      </c>
      <c r="B133" s="36"/>
      <c r="C133" s="37">
        <v>448.74976968691357</v>
      </c>
      <c r="D133" s="37">
        <v>447.03233229675374</v>
      </c>
      <c r="E133" s="37">
        <v>445.2478822460218</v>
      </c>
      <c r="F133" s="37">
        <v>442.5482997500994</v>
      </c>
      <c r="G133" s="37">
        <v>440.50047679926666</v>
      </c>
      <c r="H133" s="37">
        <v>438.3446361789306</v>
      </c>
      <c r="I133" s="37">
        <v>436.0675067246149</v>
      </c>
      <c r="J133" s="37">
        <v>433.928413530863</v>
      </c>
      <c r="K133" s="37">
        <v>431.7595920586381</v>
      </c>
      <c r="L133" s="37">
        <v>429.5866374734483</v>
      </c>
      <c r="M133" s="37">
        <v>427.44782374289457</v>
      </c>
      <c r="N133" s="37">
        <v>425.3092070053406</v>
      </c>
    </row>
    <row r="134" ht="15.75" customHeight="1">
      <c r="A134" s="35" t="s">
        <v>83</v>
      </c>
      <c r="B134" s="36"/>
      <c r="C134" s="37">
        <v>6410.3337990956625</v>
      </c>
      <c r="D134" s="37">
        <v>28466.1085299308</v>
      </c>
      <c r="E134" s="37">
        <v>44005.88667982081</v>
      </c>
      <c r="F134" s="37">
        <v>57930.76354493143</v>
      </c>
      <c r="G134" s="37">
        <v>71371.440681275</v>
      </c>
      <c r="H134" s="37">
        <v>85151.03593803408</v>
      </c>
      <c r="I134" s="37">
        <v>99904.11618009262</v>
      </c>
      <c r="J134" s="37">
        <v>116157.29657913034</v>
      </c>
      <c r="K134" s="37">
        <v>134383.83499547694</v>
      </c>
      <c r="L134" s="37">
        <v>155041.52387375888</v>
      </c>
      <c r="M134" s="37">
        <v>178600.53250200374</v>
      </c>
      <c r="N134" s="37">
        <v>205564.85623841194</v>
      </c>
    </row>
    <row r="135" ht="15.75" customHeight="1">
      <c r="A135" s="38" t="s">
        <v>84</v>
      </c>
      <c r="B135" s="39">
        <v>24566.302027294198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ht="15.75" customHeight="1">
      <c r="A136" s="38" t="s">
        <v>85</v>
      </c>
      <c r="B136" s="39">
        <v>2143.422135604398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ht="15.75" customHeight="1">
      <c r="A137" s="38" t="s">
        <v>86</v>
      </c>
      <c r="B137" s="39">
        <v>26709.724162898594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ht="15.75" customHeight="1">
      <c r="A139" s="33" t="s">
        <v>102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ht="15.75" customHeight="1">
      <c r="A140" s="35" t="s">
        <v>88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ht="15.75" customHeight="1">
      <c r="A141" s="41" t="s">
        <v>89</v>
      </c>
      <c r="B141" s="36"/>
      <c r="C141" s="42">
        <v>26134.8324003244</v>
      </c>
      <c r="D141" s="42">
        <v>40515.76463280054</v>
      </c>
      <c r="E141" s="42">
        <v>53066.57701969323</v>
      </c>
      <c r="F141" s="42">
        <v>65164.58642616551</v>
      </c>
      <c r="G141" s="42">
        <v>77659.50652105824</v>
      </c>
      <c r="H141" s="42">
        <v>91509.82784168891</v>
      </c>
      <c r="I141" s="42">
        <v>106347.94906743948</v>
      </c>
      <c r="J141" s="42">
        <v>122897.1718797383</v>
      </c>
      <c r="K141" s="42">
        <v>141742.25955361692</v>
      </c>
      <c r="L141" s="42">
        <v>163322.7987740612</v>
      </c>
      <c r="M141" s="42">
        <v>188080.78848072846</v>
      </c>
      <c r="N141" s="42">
        <v>216327.0225286212</v>
      </c>
    </row>
    <row r="142" ht="15.75" customHeight="1">
      <c r="A142" s="41" t="s">
        <v>90</v>
      </c>
      <c r="B142" s="36"/>
      <c r="C142" s="42">
        <v>8907.928789969726</v>
      </c>
      <c r="D142" s="42">
        <v>13679.760979951196</v>
      </c>
      <c r="E142" s="42">
        <v>18014.469849937646</v>
      </c>
      <c r="F142" s="42">
        <v>22387.49818280297</v>
      </c>
      <c r="G142" s="42">
        <v>26546.334614927284</v>
      </c>
      <c r="H142" s="42">
        <v>31173.887494542792</v>
      </c>
      <c r="I142" s="42">
        <v>36224.75362872249</v>
      </c>
      <c r="J142" s="42">
        <v>41935.67941878611</v>
      </c>
      <c r="K142" s="42">
        <v>48416.00198993251</v>
      </c>
      <c r="L142" s="42">
        <v>55723.00927459011</v>
      </c>
      <c r="M142" s="42">
        <v>64145.77948920222</v>
      </c>
      <c r="N142" s="42">
        <v>73796.29766405394</v>
      </c>
    </row>
    <row r="143" ht="15.75" customHeight="1">
      <c r="A143" s="41" t="s">
        <v>91</v>
      </c>
      <c r="B143" s="36"/>
      <c r="C143" s="42">
        <v>1766.8619087543275</v>
      </c>
      <c r="D143" s="42">
        <v>2708.6381973613898</v>
      </c>
      <c r="E143" s="42">
        <v>3829.423231573576</v>
      </c>
      <c r="F143" s="42">
        <v>4738.571444404371</v>
      </c>
      <c r="G143" s="42">
        <v>5903.257059748236</v>
      </c>
      <c r="H143" s="42">
        <v>6502.641793198439</v>
      </c>
      <c r="I143" s="42">
        <v>7630.698052713496</v>
      </c>
      <c r="J143" s="42">
        <v>8939.349126661298</v>
      </c>
      <c r="K143" s="42">
        <v>10326.46760355257</v>
      </c>
      <c r="L143" s="42">
        <v>11903.156393594898</v>
      </c>
      <c r="M143" s="42">
        <v>13590.056476291707</v>
      </c>
      <c r="N143" s="42">
        <v>15682.888414986854</v>
      </c>
    </row>
    <row r="144" ht="15.75" customHeight="1">
      <c r="A144" s="40"/>
      <c r="B144" s="40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</row>
    <row r="145" ht="15.75" customHeight="1">
      <c r="A145" s="35" t="s">
        <v>82</v>
      </c>
      <c r="B145" s="40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</row>
    <row r="146" ht="15.75" customHeight="1">
      <c r="A146" s="41" t="s">
        <v>89</v>
      </c>
      <c r="B146" s="36"/>
      <c r="C146" s="42">
        <v>43.658366481984615</v>
      </c>
      <c r="D146" s="42">
        <v>43.44756907851294</v>
      </c>
      <c r="E146" s="42">
        <v>43.43957071960788</v>
      </c>
      <c r="F146" s="42">
        <v>43.26533131439536</v>
      </c>
      <c r="G146" s="42">
        <v>42.95624388265626</v>
      </c>
      <c r="H146" s="42">
        <v>42.72314268363683</v>
      </c>
      <c r="I146" s="42">
        <v>42.51653880279952</v>
      </c>
      <c r="J146" s="42">
        <v>42.33477598266617</v>
      </c>
      <c r="K146" s="42">
        <v>42.12309516165474</v>
      </c>
      <c r="L146" s="42">
        <v>41.893689011576534</v>
      </c>
      <c r="M146" s="42">
        <v>41.68545397876824</v>
      </c>
      <c r="N146" s="42">
        <v>41.48174121992486</v>
      </c>
    </row>
    <row r="147" ht="15.75" customHeight="1">
      <c r="A147" s="41" t="s">
        <v>90</v>
      </c>
      <c r="B147" s="36"/>
      <c r="C147" s="42">
        <v>10.750050038277621</v>
      </c>
      <c r="D147" s="42">
        <v>10.785400070546348</v>
      </c>
      <c r="E147" s="42">
        <v>10.605210891257245</v>
      </c>
      <c r="F147" s="42">
        <v>10.453069515350638</v>
      </c>
      <c r="G147" s="42">
        <v>10.472062863886595</v>
      </c>
      <c r="H147" s="42">
        <v>10.458391811973584</v>
      </c>
      <c r="I147" s="42">
        <v>10.395626713936279</v>
      </c>
      <c r="J147" s="42">
        <v>10.319708951153892</v>
      </c>
      <c r="K147" s="42">
        <v>10.264968345535362</v>
      </c>
      <c r="L147" s="42">
        <v>10.226585771007171</v>
      </c>
      <c r="M147" s="42">
        <v>10.178451762312092</v>
      </c>
      <c r="N147" s="42">
        <v>10.123555704500863</v>
      </c>
    </row>
    <row r="148" ht="15.75" customHeight="1">
      <c r="A148" s="41" t="s">
        <v>91</v>
      </c>
      <c r="B148" s="36"/>
      <c r="C148" s="42">
        <v>0.43877755258275425</v>
      </c>
      <c r="D148" s="42">
        <v>0.4043159094328397</v>
      </c>
      <c r="E148" s="42">
        <v>0.37440399698198795</v>
      </c>
      <c r="F148" s="42">
        <v>0.37083580637726565</v>
      </c>
      <c r="G148" s="42">
        <v>0.41064041781196414</v>
      </c>
      <c r="H148" s="42">
        <v>0.3939210373700024</v>
      </c>
      <c r="I148" s="42">
        <v>0.3849741940504749</v>
      </c>
      <c r="J148" s="42">
        <v>0.38121005328542223</v>
      </c>
      <c r="K148" s="42">
        <v>0.38255329997678333</v>
      </c>
      <c r="L148" s="42">
        <v>0.3847586863933246</v>
      </c>
      <c r="M148" s="42">
        <v>0.3797171608290169</v>
      </c>
      <c r="N148" s="42">
        <v>0.37693948733814386</v>
      </c>
    </row>
    <row r="149" ht="15.75" customHeight="1">
      <c r="A149" s="4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 ht="15.75" customHeight="1">
      <c r="A150" s="38" t="s">
        <v>84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 ht="15.75" customHeight="1">
      <c r="A151" s="44" t="s">
        <v>89</v>
      </c>
      <c r="B151" s="45">
        <v>6961.098193320069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ht="15.75" customHeight="1">
      <c r="A152" s="44" t="s">
        <v>90</v>
      </c>
      <c r="B152" s="45">
        <v>2037.110300363587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 ht="15.75" customHeight="1">
      <c r="A153" s="44" t="s">
        <v>91</v>
      </c>
      <c r="B153" s="45">
        <v>792.6266037710642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 ht="15.75" customHeight="1">
      <c r="A154" s="4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 ht="15.75" customHeight="1">
      <c r="A155" s="33" t="s">
        <v>103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ht="15.75" customHeight="1">
      <c r="A156" s="38" t="s">
        <v>84</v>
      </c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ht="15.75" customHeight="1">
      <c r="A157" s="44" t="s">
        <v>89</v>
      </c>
      <c r="B157" s="45">
        <v>6882.783483455298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 ht="15.75" customHeight="1">
      <c r="A158" s="44" t="s">
        <v>90</v>
      </c>
      <c r="B158" s="45">
        <v>2014.656015353366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 ht="15.75" customHeight="1">
      <c r="A159" s="44" t="s">
        <v>91</v>
      </c>
      <c r="B159" s="45">
        <v>893.3955986460568</v>
      </c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 ht="15.75" customHeight="1">
      <c r="A160" s="46"/>
      <c r="B160" s="54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 ht="15.75" customHeight="1">
      <c r="A161" s="33" t="s">
        <v>93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ht="15.75" customHeight="1">
      <c r="A162" s="38" t="s">
        <v>84</v>
      </c>
      <c r="B162" s="55">
        <v>6877280.3030138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 ht="15.75" customHeight="1">
      <c r="A163" s="44" t="s">
        <v>89</v>
      </c>
      <c r="B163" s="55">
        <v>1376556.6966910595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 ht="15.75" customHeight="1">
      <c r="A164" s="44" t="s">
        <v>90</v>
      </c>
      <c r="B164" s="55">
        <v>1007328.007676683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 ht="15.75" customHeight="1">
      <c r="A165" s="44" t="s">
        <v>91</v>
      </c>
      <c r="B165" s="55">
        <v>893395.5986460568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 ht="15.75" customHeight="1">
      <c r="A166" s="40"/>
      <c r="B166" s="5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